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450" tabRatio="960" activeTab="0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SERMAYE" sheetId="7" r:id="rId7"/>
    <sheet name="ORTAK SAYISI" sheetId="8" r:id="rId8"/>
    <sheet name="ŞUBE SAYISI" sheetId="9" r:id="rId9"/>
    <sheet name="EN ÇOK KURULAN 10 FAALİYET" sheetId="10" r:id="rId10"/>
    <sheet name="EN ÇOK KAPANAN 10 FAALİYET" sheetId="11" r:id="rId11"/>
    <sheet name="İLLER" sheetId="12" r:id="rId12"/>
    <sheet name="İLLER SERMAYE" sheetId="13" r:id="rId13"/>
    <sheet name="KOOPERATİFLERİN GENEL GÖRÜNÜMÜ" sheetId="14" r:id="rId14"/>
    <sheet name="YABANCI SERMAYE GENEL GÖRÜNÜM" sheetId="15" r:id="rId15"/>
    <sheet name="YABANCI SERMAYE ve İLLER" sheetId="16" r:id="rId16"/>
    <sheet name="YABANCI SERMAYE ve ÜLKELER" sheetId="17" r:id="rId17"/>
    <sheet name="YABANCI SERMAYE ve FAALİYETLER" sheetId="18" r:id="rId18"/>
  </sheets>
  <definedNames>
    <definedName name="_xlnm.Print_Area" localSheetId="9">'EN ÇOK KURULAN 10 FAALİYET'!$A$1:$F$57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7">'YABANCI SERMAYE ve FAALİYETLER'!$A$1:$F$63</definedName>
    <definedName name="_xlnm.Print_Titles" localSheetId="3">'FAALİYET SIKLIĞI'!$3:$6</definedName>
    <definedName name="_xlnm.Print_Titles" localSheetId="11">'İLLER'!$5:$8</definedName>
    <definedName name="_xlnm.Print_Titles" localSheetId="15">'YABANCI SERMAYE ve İLLER'!$20:$22</definedName>
    <definedName name="_xlnm.Print_Titles" localSheetId="16">'YABANCI SERMAYE ve ÜLKELER'!$29:$31</definedName>
  </definedNames>
  <calcPr fullCalcOnLoad="1"/>
</workbook>
</file>

<file path=xl/sharedStrings.xml><?xml version="1.0" encoding="utf-8"?>
<sst xmlns="http://schemas.openxmlformats.org/spreadsheetml/2006/main" count="1221" uniqueCount="538">
  <si>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</si>
  <si>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</si>
  <si>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</si>
  <si>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</si>
  <si>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</si>
  <si>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</si>
  <si>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</si>
  <si>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</si>
  <si>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</si>
  <si>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</si>
  <si>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</si>
  <si>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</si>
  <si>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</si>
  <si>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</si>
  <si>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</si>
  <si>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</si>
  <si>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</si>
  <si>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</si>
  <si>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</si>
  <si>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</si>
  <si>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</si>
  <si>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</si>
  <si>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</si>
  <si>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</si>
  <si>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</si>
  <si>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</si>
  <si>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</si>
  <si>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</si>
  <si>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</si>
  <si>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</si>
  <si>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Toplam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</si>
  <si>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</si>
  <si>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</si>
  <si>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</si>
  <si>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</si>
  <si>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</si>
  <si>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</si>
  <si>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</si>
  <si>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</si>
  <si>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</si>
  <si>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</si>
  <si>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</si>
  <si>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</si>
  <si>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</si>
  <si>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</si>
  <si>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</si>
  <si>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</si>
  <si>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</si>
  <si>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</si>
  <si>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</si>
  <si>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</si>
  <si>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</si>
  <si>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</si>
  <si>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</si>
  <si>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</si>
  <si>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</si>
  <si>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</si>
  <si>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</si>
  <si>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</si>
  <si>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</si>
  <si>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</si>
  <si>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</si>
  <si>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</si>
  <si>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</si>
  <si>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</si>
  <si>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</si>
  <si>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</si>
  <si>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</si>
  <si>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</si>
  <si>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</si>
  <si>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</si>
  <si>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</si>
  <si>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</si>
  <si>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</si>
  <si>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</si>
  <si>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</si>
  <si>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</si>
  <si>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</si>
  <si>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</si>
  <si>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</si>
  <si>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</si>
  <si>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</si>
  <si>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</si>
  <si>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</si>
  <si>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</si>
  <si>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</si>
  <si>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</si>
  <si>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</si>
  <si>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</si>
  <si>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</si>
  <si>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</si>
  <si>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</si>
  <si>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</si>
  <si>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</si>
  <si>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</si>
  <si>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</si>
  <si>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</si>
  <si>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</si>
  <si>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</si>
  <si>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</si>
  <si>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</si>
  <si>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</si>
  <si>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</si>
  <si>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</si>
  <si>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</si>
  <si>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</si>
  <si>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</si>
  <si>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</si>
  <si>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</si>
  <si>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</si>
  <si>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</si>
  <si>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</si>
  <si>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</si>
  <si>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</si>
  <si>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</si>
  <si>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</si>
  <si>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</si>
  <si>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</si>
  <si>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</si>
  <si>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</si>
  <si>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</si>
  <si>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</si>
  <si>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</si>
  <si>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</si>
  <si>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</si>
  <si>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</si>
  <si>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</si>
  <si>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</si>
  <si>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</si>
  <si>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</si>
  <si>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</si>
  <si>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</si>
  <si>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</si>
  <si>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</si>
  <si>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</si>
  <si>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</si>
  <si>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</si>
  <si>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</si>
  <si>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</si>
  <si>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</si>
  <si>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</si>
  <si>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</si>
  <si>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</si>
  <si>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</si>
  <si>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</si>
  <si>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</si>
  <si>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</si>
  <si>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</si>
  <si>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</si>
  <si>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</si>
  <si>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</si>
  <si>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</si>
  <si>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</si>
  <si>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</si>
  <si>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</si>
  <si>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</si>
  <si>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</si>
  <si>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</si>
  <si>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</si>
  <si>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</si>
  <si>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</si>
  <si>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</si>
  <si>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</si>
  <si>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</si>
  <si>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</si>
  <si>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</si>
  <si>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</si>
  <si>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</si>
  <si>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</si>
  <si>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</si>
  <si>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</si>
  <si>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</si>
  <si>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</si>
  <si>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</si>
  <si>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</si>
  <si>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</si>
  <si>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</si>
  <si>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</si>
  <si>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</si>
  <si>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</si>
  <si>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</si>
  <si>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</si>
  <si>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</si>
  <si>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</si>
  <si>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</si>
  <si>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</si>
  <si>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</si>
  <si>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</si>
  <si>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</si>
  <si>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</si>
  <si>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</si>
  <si>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</si>
  <si>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</si>
  <si>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</si>
  <si>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</si>
  <si>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</si>
  <si>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</si>
  <si>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</si>
  <si>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</si>
  <si>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</si>
  <si>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</si>
  <si>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</si>
  <si>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</si>
  <si>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</si>
  <si>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</si>
  <si>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</si>
  <si>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</si>
  <si>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</si>
  <si>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</si>
  <si>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</si>
  <si>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</si>
  <si>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</si>
  <si>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</si>
  <si>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</si>
  <si>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</si>
  <si>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</si>
  <si>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</si>
  <si>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</si>
  <si>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</si>
  <si>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</si>
  <si>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</si>
  <si>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</si>
  <si>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</si>
  <si>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</si>
  <si>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</si>
  <si>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</si>
  <si>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</si>
  <si>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</si>
  <si>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</si>
  <si>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</si>
  <si>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</si>
  <si>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</si>
  <si>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</si>
  <si>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</si>
  <si>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</si>
  <si>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</si>
  <si>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</si>
  <si>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</si>
  <si>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</si>
  <si>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</si>
  <si>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</si>
  <si>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</si>
  <si>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Başka yerde sınıflandırılmamış kara taşımacılığı ile yapılan diğer yolcu taşımacılığı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</si>
  <si>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</si>
  <si>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</si>
  <si>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</si>
  <si>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</si>
  <si>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</si>
  <si>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</si>
  <si>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</si>
  <si>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</si>
  <si>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</si>
  <si>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</si>
  <si>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</si>
  <si>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</si>
  <si>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</si>
  <si>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</si>
  <si>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</si>
  <si>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</si>
  <si>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</si>
  <si>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</si>
  <si>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</si>
  <si>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</si>
  <si>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</si>
  <si>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</si>
  <si>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</si>
  <si>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</si>
  <si>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</si>
  <si>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</si>
  <si>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</si>
  <si>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</si>
  <si>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</si>
  <si>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</si>
  <si>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</si>
  <si>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</si>
  <si>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</si>
  <si>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</si>
  <si>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</si>
  <si>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</si>
  <si>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</si>
  <si>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</si>
  <si>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</si>
  <si>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Su Ürünleri Kooperatifi</t>
  </si>
  <si>
    <t>Birlikler</t>
  </si>
  <si>
    <t>Tüketim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</si>
  <si>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</si>
  <si>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</si>
  <si>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</si>
  <si>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</si>
  <si>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</si>
  <si>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</si>
  <si>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</si>
  <si>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</si>
  <si>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</si>
  <si>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</si>
  <si>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Turizm Geliştirme Kooperatifi</t>
  </si>
  <si>
    <t>Kuveyt</t>
  </si>
  <si>
    <t>Rusya Fedarasyonu</t>
  </si>
  <si>
    <t>Pakistan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</si>
  <si>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</si>
  <si>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</si>
  <si>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</si>
  <si>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</si>
  <si>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</si>
  <si>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</si>
  <si>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</si>
  <si>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</si>
  <si>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</si>
  <si>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</si>
  <si>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</si>
  <si>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</si>
  <si>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Romanya</t>
  </si>
  <si>
    <t>Lübnan</t>
  </si>
  <si>
    <t>Japonya</t>
  </si>
  <si>
    <t>Kırgızistan</t>
  </si>
  <si>
    <t>Cezayir</t>
  </si>
  <si>
    <t>Özbekistan</t>
  </si>
  <si>
    <t>Fas</t>
  </si>
  <si>
    <t>Yemen Arap Cum.</t>
  </si>
  <si>
    <t>Norveç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</si>
  <si>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</si>
  <si>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</si>
  <si>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</si>
  <si>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</si>
  <si>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</si>
  <si>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</si>
  <si>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</si>
  <si>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</si>
  <si>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</si>
  <si>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</si>
  <si>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</si>
  <si>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</si>
  <si>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</si>
  <si>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</si>
  <si>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</si>
  <si>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</si>
  <si>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</si>
  <si>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</si>
  <si>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</si>
  <si>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</si>
  <si>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</si>
  <si>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</si>
  <si>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</si>
  <si>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</si>
  <si>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</si>
  <si>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</si>
  <si>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</si>
  <si>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</si>
  <si>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</si>
  <si>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</si>
  <si>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</si>
  <si>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</si>
  <si>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</si>
  <si>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</si>
  <si>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</si>
  <si>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</si>
  <si>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</si>
  <si>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</si>
  <si>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</si>
  <si>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</si>
  <si>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</si>
  <si>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</si>
  <si>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</si>
  <si>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</si>
  <si>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</si>
  <si>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</si>
  <si>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</si>
  <si>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</si>
  <si>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</si>
  <si>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</si>
  <si>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</si>
  <si>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</si>
  <si>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</si>
  <si>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</si>
  <si>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</si>
  <si>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</si>
  <si>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</si>
  <si>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</si>
  <si>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</si>
  <si>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</si>
  <si>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</si>
  <si>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</si>
  <si>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</si>
  <si>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</si>
  <si>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</si>
  <si>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</si>
  <si>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</si>
  <si>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</si>
  <si>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</si>
  <si>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</si>
  <si>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</si>
  <si>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</si>
  <si>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</si>
  <si>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</si>
  <si>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</si>
  <si>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</si>
  <si>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</si>
  <si>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</si>
  <si>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</si>
  <si>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</si>
  <si>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</si>
  <si>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</si>
  <si>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</si>
  <si>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</si>
  <si>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</si>
  <si>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</si>
  <si>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Yemen Halk Cum.</t>
  </si>
  <si>
    <t>İsrail</t>
  </si>
  <si>
    <t>Güney Kore</t>
  </si>
  <si>
    <t>KODU</t>
  </si>
  <si>
    <t xml:space="preserve">NUTS 3   </t>
  </si>
  <si>
    <t xml:space="preserve"> İktisadi Faaliyetler        NACE REV. 2</t>
  </si>
  <si>
    <t xml:space="preserve"> İktisadi Faaliyetler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</si>
  <si>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</si>
  <si>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</si>
  <si>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</si>
  <si>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</si>
  <si>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</si>
  <si>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</si>
  <si>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</si>
  <si>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</si>
  <si>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</si>
  <si>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46.42</t>
  </si>
  <si>
    <t>Giysi ve ayakkabı toptan ticareti</t>
  </si>
  <si>
    <t>Hizmet Kooperatifi</t>
  </si>
  <si>
    <t>Katar</t>
  </si>
  <si>
    <t>41.20 -İkamet amaçlı olan veya ikamet amaçlı olmayan binaların inşaatı</t>
  </si>
  <si>
    <t>35.11 -Elektrik enerjisi üretimi</t>
  </si>
  <si>
    <t>68.31 -Gayrimenkul acenteleri</t>
  </si>
  <si>
    <t>56.10 -Lokantalar ve seyyar yemek hizmeti faaliyetleri</t>
  </si>
  <si>
    <t>70.22 -İşletme ve diğer idari danışmanlık faaliyetleri</t>
  </si>
  <si>
    <t>46.42 -Giysi ve ayakkabı toptan ticareti</t>
  </si>
  <si>
    <t>46.73 -Ağaç, inşaat malzemesi ve sıhhi teçhizat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</si>
  <si>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</si>
  <si>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</si>
  <si>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</si>
  <si>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</si>
  <si>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14.13 -Diğer dış giyim eşyaları imalatı</t>
  </si>
  <si>
    <t>46.17 -Gıda, içecek ve tütün satışı ile ilgili aracılar</t>
  </si>
  <si>
    <t>49.41 -Karayolu ile yük taşımacılığı</t>
  </si>
  <si>
    <t>47.91</t>
  </si>
  <si>
    <t>Posta yoluyla veya internet üzerinden yapılan perakende ticaret</t>
  </si>
  <si>
    <t>İrlanda</t>
  </si>
  <si>
    <t>TÜRKİYE</t>
  </si>
  <si>
    <t>47.11 -Belirli bir mala tahsis edilmemiş mağazalarda gıda, içecek veya tütün ağırlıklı perakende ticaret</t>
  </si>
  <si>
    <t>Kurulan Şirketlerin İllere Göre Aylık ve Birikimli Sermaye Dağılımı</t>
  </si>
  <si>
    <t>İl Adı</t>
  </si>
  <si>
    <t>Gerçek Kişi</t>
  </si>
  <si>
    <t>İllere Göre Kurulan Şirketlerin Aylık ve Birikimli Sermaye Dağılımı</t>
  </si>
  <si>
    <t>21-22</t>
  </si>
  <si>
    <t>25-26</t>
  </si>
  <si>
    <t>Sermaye*</t>
  </si>
  <si>
    <t>*=TL</t>
  </si>
  <si>
    <t>73.11</t>
  </si>
  <si>
    <t>Reklam ajanslarının faaliyetleri</t>
  </si>
  <si>
    <t>Makedonya</t>
  </si>
  <si>
    <t>Endonezya</t>
  </si>
  <si>
    <t>46.38 -Balık, kabuklular ve yumuşakçalar da dahil diğer gıda maddelerinin toptan ticareti</t>
  </si>
  <si>
    <t>Tahılların (pirinç hariç), baklagillerin ve yağlı tohumların yetiştirilmesi</t>
  </si>
  <si>
    <t>Slovak Cum.</t>
  </si>
  <si>
    <t>Hongkong</t>
  </si>
  <si>
    <t>46.41 -Tekstil ürünlerinin toptan ticareti</t>
  </si>
  <si>
    <t>46.46 -Eczacılık ürünlerinin toptan ticareti</t>
  </si>
  <si>
    <t>Anonim Şirket</t>
  </si>
  <si>
    <t>Kollektif Şirket</t>
  </si>
  <si>
    <t>Komandit Şirket</t>
  </si>
  <si>
    <t>Limited Şirket</t>
  </si>
  <si>
    <t xml:space="preserve"> </t>
  </si>
  <si>
    <t>Portekiz</t>
  </si>
  <si>
    <t>İktisadi Faaliyetler ve Şirket Türleri                                                         NACE REV2</t>
  </si>
  <si>
    <t>-</t>
  </si>
  <si>
    <t>Moldovya</t>
  </si>
  <si>
    <t>Ağustos</t>
  </si>
  <si>
    <t>70.22</t>
  </si>
  <si>
    <t>İşletme ve diğer idari danışmanlık faaliyetleri</t>
  </si>
  <si>
    <t xml:space="preserve"> Yabancı Sermaye Oranı (%)</t>
  </si>
  <si>
    <t>Eylül</t>
  </si>
  <si>
    <t>Ekim</t>
  </si>
  <si>
    <t xml:space="preserve">Aralık Ayında Kurulan Kooperatiflerin Genel Görünümü </t>
  </si>
  <si>
    <t>45.11</t>
  </si>
  <si>
    <t>Otomobillerin ve hafif motorlu kara taşıtlarının ticareti</t>
  </si>
  <si>
    <t>79.11</t>
  </si>
  <si>
    <t>Seyahat acentesi faaliyetleri</t>
  </si>
  <si>
    <t>14.13</t>
  </si>
  <si>
    <t>Diğer dış giyim eşyaları imalatı</t>
  </si>
  <si>
    <t>Kasım</t>
  </si>
  <si>
    <t>55.10</t>
  </si>
  <si>
    <t>Oteller ve benzer konaklama yerleri</t>
  </si>
  <si>
    <t xml:space="preserve">OCAK 2017 </t>
  </si>
  <si>
    <t>17 ŞUBAT 2017</t>
  </si>
  <si>
    <t>2017 OCAK  AYINA AİT KURULAN ve KAPANAN ŞİRKET İSTATİSTİKLERİ</t>
  </si>
  <si>
    <t>2017 OCAK AYINA AİT KURULAN ve KAPANAN ŞİRKET İSTATİSTİKLERİ</t>
  </si>
  <si>
    <t>2017 Ocak Ayında Kurulan ŞirketlerinSermaye Dağılımları</t>
  </si>
  <si>
    <t xml:space="preserve"> 2017 OCAK AYINA AİT KURULAN ve KAPANAN ŞİRKET İSTATİSTİKLERİ</t>
  </si>
  <si>
    <t xml:space="preserve">2017 OCAK AYINA AİT KURULAN VE KAPANAN ŞİRKET İSTATİSTİKLERİ </t>
  </si>
  <si>
    <t>Ocak Ayında En Çok Şirket Kapanışı Olan İlk 10 Faaliyet</t>
  </si>
  <si>
    <t>Ocak Ayında Kurulan Yabancı Sermayeli Şirketlerin Genel Görünümü</t>
  </si>
  <si>
    <t xml:space="preserve">        Ocak Ayında Kurulan Yabancı Sermayeli Şirketlerin Ülkelere Göre Dağılımı</t>
  </si>
  <si>
    <t>69.20</t>
  </si>
  <si>
    <t>Muhasebe, defter tutma ve denetim faaliyetleri; vergi müşavirliği</t>
  </si>
  <si>
    <t>46.41</t>
  </si>
  <si>
    <t>Tekstil ürünlerinin toptan ticareti</t>
  </si>
  <si>
    <t>13.30</t>
  </si>
  <si>
    <t>Tekstil ürünlerinin bitirilmesi</t>
  </si>
  <si>
    <t>66.22</t>
  </si>
  <si>
    <t>Sigorta acentelerinin ve brokerların faaliyetleri</t>
  </si>
  <si>
    <t>47.77</t>
  </si>
  <si>
    <t>Belirli bir mala tahsis edilmiş mağazalarda saat ve mücevher perakende ticareti</t>
  </si>
  <si>
    <t>47.51</t>
  </si>
  <si>
    <t>Belirli bir mala tahsis edilmiş mağazalarda tekstil ürünleri perakende ticareti</t>
  </si>
  <si>
    <t>2016  OCAK (BİR AYLIK)</t>
  </si>
  <si>
    <t>2017 OCAK (BİR AYLIK)</t>
  </si>
  <si>
    <t>2017 OCAK</t>
  </si>
  <si>
    <t>2017 Yılı Ocak Ayı Kurulan Yabancı Sermayeli Şirketlerin                                                                  İllere Göre Dağılımı</t>
  </si>
  <si>
    <t>St.Kittis &amp; Nevis</t>
  </si>
  <si>
    <t>46.52 -Elektronik ve telekomünikasyon ekipmanlarının ve parçalarının toptan ticareti</t>
  </si>
  <si>
    <t>22.23 -Plastik inşaat malzemesi imalatı</t>
  </si>
  <si>
    <t>26.11 -Elektronik bileşenlerin imalatı</t>
  </si>
  <si>
    <t>32.50 -Tıbbi ve dişçilik ile ilgili araç ve gereçlerin imalatı</t>
  </si>
  <si>
    <t>42.91 -Su projeleri inşaatı</t>
  </si>
  <si>
    <t>47.99 -Mağazalar, tezgahlar ve pazar yerleri dışında yapılan diğer perakende ticaret</t>
  </si>
  <si>
    <t>52.21 -Kara taşımacılığını destekleyici hizmet faaliyetleri</t>
  </si>
  <si>
    <t>73.11 -Reklam ajanslarının faaliyetleri</t>
  </si>
  <si>
    <t>15.20 -Ayakkabı, bot, terlik vb. imalatı</t>
  </si>
  <si>
    <t>46.39 -Belirli bir mala tahsis edilmemiş mağazalardaki gıda, içecek ve tütün toptan ticareti</t>
  </si>
  <si>
    <t>46.16 -Tekstil, giysi, kürk, ayakkabı ve deri eşyaların satışı ile ilgili aracılar</t>
  </si>
  <si>
    <t>46.45 -Parfüm ve kozmetik ürünlerinin toptan ticareti</t>
  </si>
  <si>
    <t>9</t>
  </si>
  <si>
    <t>10</t>
  </si>
  <si>
    <t>20</t>
  </si>
  <si>
    <t>4-5</t>
  </si>
  <si>
    <t>6</t>
  </si>
  <si>
    <t>7</t>
  </si>
  <si>
    <t>8</t>
  </si>
  <si>
    <t>11-12</t>
  </si>
  <si>
    <t>19</t>
  </si>
  <si>
    <t>23-24</t>
  </si>
  <si>
    <t>2017 Yılı Ocak Ayı  En Çok Yabancı Sermayeli Şirket Kuruluşu Olan İlk 20 Faaliyet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</si>
</sst>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6"/>
      <color indexed="8"/>
      <name val="Arial"/>
      <family val="2"/>
    </font>
    <font>
      <b/>
      <sz val="13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14"/>
      <color indexed="8"/>
      <name val="Verdana"/>
      <family val="2"/>
    </font>
    <font>
      <b/>
      <sz val="6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Calibri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rgb="FF000000"/>
      <name val="Calibri"/>
      <family val="2"/>
    </font>
    <font>
      <sz val="7"/>
      <color theme="1"/>
      <name val="Calibri"/>
      <family val="2"/>
    </font>
    <font>
      <sz val="14"/>
      <color theme="1"/>
      <name val="Verdana"/>
      <family val="2"/>
    </font>
    <font>
      <b/>
      <sz val="6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8"/>
      <color rgb="FF000000"/>
      <name val="Arial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>
        <color indexed="63"/>
      </right>
      <top style="thin"/>
      <bottom/>
    </border>
    <border>
      <left style="thick"/>
      <right/>
      <top style="thick"/>
      <bottom style="thick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>
        <color indexed="63"/>
      </bottom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187FDE"/>
      </left>
      <right style="thin">
        <color rgb="FF187FDE"/>
      </right>
      <top>
        <color indexed="63"/>
      </top>
      <bottom style="thin">
        <color rgb="FF187FDE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/>
      <right style="thick"/>
      <top style="thick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/>
    </border>
    <border>
      <left style="thin"/>
      <right style="medium"/>
      <top style="thin"/>
      <bottom/>
    </border>
    <border>
      <left style="thick"/>
      <right/>
      <top/>
      <bottom style="thick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medium"/>
      <right/>
      <top style="thick"/>
      <bottom style="thin"/>
    </border>
    <border>
      <left style="thin"/>
      <right/>
      <top/>
      <bottom/>
    </border>
    <border>
      <left/>
      <right/>
      <top style="thick"/>
      <bottom style="thick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/>
      <right style="thick"/>
      <top style="thick"/>
      <bottom/>
    </border>
    <border>
      <left style="thick"/>
      <right>
        <color indexed="63"/>
      </right>
      <top>
        <color indexed="63"/>
      </top>
      <bottom/>
    </border>
    <border>
      <left/>
      <right style="medium"/>
      <top style="thick"/>
      <bottom style="thin"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" applyNumberFormat="0" applyFill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6" fillId="20" borderId="5" applyNumberFormat="0" applyAlignment="0" applyProtection="0"/>
    <xf numFmtId="0" fontId="77" fillId="21" borderId="6" applyNumberFormat="0" applyAlignment="0" applyProtection="0"/>
    <xf numFmtId="0" fontId="78" fillId="20" borderId="6" applyNumberFormat="0" applyAlignment="0" applyProtection="0"/>
    <xf numFmtId="0" fontId="79" fillId="22" borderId="7" applyNumberFormat="0" applyAlignment="0" applyProtection="0"/>
    <xf numFmtId="0" fontId="80" fillId="23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4" borderId="0" applyNumberFormat="0" applyBorder="0" applyAlignment="0" applyProtection="0"/>
    <xf numFmtId="0" fontId="0" fillId="25" borderId="8" applyNumberFormat="0" applyFont="0" applyAlignment="0" applyProtection="0"/>
    <xf numFmtId="0" fontId="8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7" fillId="0" borderId="0" xfId="0" applyFont="1" applyAlignment="1">
      <alignment/>
    </xf>
    <xf numFmtId="0" fontId="0" fillId="0" borderId="0" xfId="0" applyAlignment="1">
      <alignment horizontal="center"/>
    </xf>
    <xf numFmtId="0" fontId="88" fillId="0" borderId="0" xfId="0" applyFont="1" applyAlignment="1">
      <alignment/>
    </xf>
    <xf numFmtId="3" fontId="89" fillId="33" borderId="10" xfId="0" applyNumberFormat="1" applyFont="1" applyFill="1" applyBorder="1" applyAlignment="1">
      <alignment horizontal="center"/>
    </xf>
    <xf numFmtId="3" fontId="90" fillId="33" borderId="11" xfId="0" applyNumberFormat="1" applyFont="1" applyFill="1" applyBorder="1" applyAlignment="1">
      <alignment/>
    </xf>
    <xf numFmtId="3" fontId="90" fillId="33" borderId="11" xfId="0" applyNumberFormat="1" applyFont="1" applyFill="1" applyBorder="1" applyAlignment="1">
      <alignment horizontal="center" vertical="center"/>
    </xf>
    <xf numFmtId="3" fontId="90" fillId="33" borderId="11" xfId="0" applyNumberFormat="1" applyFont="1" applyFill="1" applyBorder="1" applyAlignment="1">
      <alignment/>
    </xf>
    <xf numFmtId="3" fontId="90" fillId="33" borderId="12" xfId="0" applyNumberFormat="1" applyFont="1" applyFill="1" applyBorder="1" applyAlignment="1">
      <alignment/>
    </xf>
    <xf numFmtId="3" fontId="89" fillId="33" borderId="11" xfId="0" applyNumberFormat="1" applyFont="1" applyFill="1" applyBorder="1" applyAlignment="1">
      <alignment/>
    </xf>
    <xf numFmtId="3" fontId="89" fillId="33" borderId="12" xfId="0" applyNumberFormat="1" applyFont="1" applyFill="1" applyBorder="1" applyAlignment="1">
      <alignment horizontal="center"/>
    </xf>
    <xf numFmtId="3" fontId="89" fillId="33" borderId="13" xfId="0" applyNumberFormat="1" applyFont="1" applyFill="1" applyBorder="1" applyAlignment="1">
      <alignment horizontal="center"/>
    </xf>
    <xf numFmtId="3" fontId="89" fillId="33" borderId="13" xfId="0" applyNumberFormat="1" applyFont="1" applyFill="1" applyBorder="1" applyAlignment="1">
      <alignment/>
    </xf>
    <xf numFmtId="3" fontId="89" fillId="33" borderId="14" xfId="0" applyNumberFormat="1" applyFont="1" applyFill="1" applyBorder="1" applyAlignment="1">
      <alignment horizontal="center"/>
    </xf>
    <xf numFmtId="1" fontId="88" fillId="0" borderId="0" xfId="0" applyNumberFormat="1" applyFont="1" applyAlignment="1">
      <alignment/>
    </xf>
    <xf numFmtId="181" fontId="88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0" fontId="91" fillId="33" borderId="17" xfId="0" applyFont="1" applyFill="1" applyBorder="1" applyAlignment="1">
      <alignment horizontal="center" vertical="center" wrapText="1"/>
    </xf>
    <xf numFmtId="0" fontId="91" fillId="33" borderId="17" xfId="0" applyFont="1" applyFill="1" applyBorder="1" applyAlignment="1">
      <alignment horizontal="center" vertical="center"/>
    </xf>
    <xf numFmtId="14" fontId="87" fillId="0" borderId="0" xfId="0" applyNumberFormat="1" applyFont="1" applyAlignment="1">
      <alignment/>
    </xf>
    <xf numFmtId="1" fontId="92" fillId="34" borderId="0" xfId="0" applyNumberFormat="1" applyFont="1" applyFill="1" applyBorder="1" applyAlignment="1">
      <alignment horizontal="right"/>
    </xf>
    <xf numFmtId="1" fontId="93" fillId="34" borderId="0" xfId="0" applyNumberFormat="1" applyFont="1" applyFill="1" applyBorder="1" applyAlignment="1">
      <alignment horizontal="right"/>
    </xf>
    <xf numFmtId="0" fontId="9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1" fillId="33" borderId="18" xfId="0" applyFont="1" applyFill="1" applyBorder="1" applyAlignment="1">
      <alignment wrapText="1"/>
    </xf>
    <xf numFmtId="3" fontId="91" fillId="33" borderId="19" xfId="0" applyNumberFormat="1" applyFont="1" applyFill="1" applyBorder="1" applyAlignment="1">
      <alignment horizontal="right"/>
    </xf>
    <xf numFmtId="0" fontId="92" fillId="34" borderId="0" xfId="0" applyFont="1" applyFill="1" applyBorder="1" applyAlignment="1">
      <alignment horizontal="center" wrapText="1"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85" fillId="35" borderId="11" xfId="0" applyFont="1" applyFill="1" applyBorder="1" applyAlignment="1">
      <alignment horizontal="center"/>
    </xf>
    <xf numFmtId="0" fontId="97" fillId="0" borderId="0" xfId="0" applyFont="1" applyAlignment="1">
      <alignment horizontal="left"/>
    </xf>
    <xf numFmtId="0" fontId="94" fillId="0" borderId="0" xfId="0" applyFont="1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35" borderId="11" xfId="0" applyFont="1" applyFill="1" applyBorder="1" applyAlignment="1">
      <alignment/>
    </xf>
    <xf numFmtId="0" fontId="98" fillId="0" borderId="0" xfId="0" applyFont="1" applyBorder="1" applyAlignment="1">
      <alignment/>
    </xf>
    <xf numFmtId="0" fontId="98" fillId="0" borderId="2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36" borderId="21" xfId="0" applyFont="1" applyFill="1" applyBorder="1" applyAlignment="1">
      <alignment/>
    </xf>
    <xf numFmtId="0" fontId="0" fillId="36" borderId="15" xfId="0" applyFill="1" applyBorder="1" applyAlignment="1">
      <alignment/>
    </xf>
    <xf numFmtId="0" fontId="15" fillId="36" borderId="22" xfId="0" applyFont="1" applyFill="1" applyBorder="1" applyAlignment="1">
      <alignment/>
    </xf>
    <xf numFmtId="0" fontId="19" fillId="36" borderId="23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6" fillId="36" borderId="24" xfId="0" applyFont="1" applyFill="1" applyBorder="1" applyAlignment="1">
      <alignment horizontal="center" vertical="center" wrapText="1"/>
    </xf>
    <xf numFmtId="0" fontId="82" fillId="36" borderId="0" xfId="47" applyFill="1" applyBorder="1" applyAlignment="1" applyProtection="1">
      <alignment/>
      <protection/>
    </xf>
    <xf numFmtId="49" fontId="16" fillId="36" borderId="19" xfId="0" applyNumberFormat="1" applyFont="1" applyFill="1" applyBorder="1" applyAlignment="1" quotePrefix="1">
      <alignment horizontal="center" vertical="center"/>
    </xf>
    <xf numFmtId="0" fontId="18" fillId="36" borderId="23" xfId="0" applyFont="1" applyFill="1" applyBorder="1" applyAlignment="1">
      <alignment horizontal="center"/>
    </xf>
    <xf numFmtId="49" fontId="16" fillId="36" borderId="19" xfId="0" applyNumberFormat="1" applyFont="1" applyFill="1" applyBorder="1" applyAlignment="1">
      <alignment horizontal="center" vertical="center"/>
    </xf>
    <xf numFmtId="0" fontId="82" fillId="36" borderId="0" xfId="47" applyFill="1" applyBorder="1" applyAlignment="1" applyProtection="1">
      <alignment wrapText="1"/>
      <protection/>
    </xf>
    <xf numFmtId="0" fontId="18" fillId="36" borderId="23" xfId="0" applyFont="1" applyFill="1" applyBorder="1" applyAlignment="1" quotePrefix="1">
      <alignment horizontal="center" vertical="top"/>
    </xf>
    <xf numFmtId="0" fontId="82" fillId="36" borderId="0" xfId="47" applyFill="1" applyBorder="1" applyAlignment="1" applyProtection="1">
      <alignment horizontal="left" wrapText="1"/>
      <protection/>
    </xf>
    <xf numFmtId="0" fontId="0" fillId="36" borderId="23" xfId="0" applyFill="1" applyBorder="1" applyAlignment="1">
      <alignment/>
    </xf>
    <xf numFmtId="49" fontId="99" fillId="36" borderId="19" xfId="0" applyNumberFormat="1" applyFont="1" applyFill="1" applyBorder="1" applyAlignment="1">
      <alignment horizontal="center" vertical="center"/>
    </xf>
    <xf numFmtId="0" fontId="0" fillId="36" borderId="25" xfId="0" applyFill="1" applyBorder="1" applyAlignment="1">
      <alignment/>
    </xf>
    <xf numFmtId="0" fontId="98" fillId="36" borderId="16" xfId="0" applyFont="1" applyFill="1" applyBorder="1" applyAlignment="1">
      <alignment/>
    </xf>
    <xf numFmtId="49" fontId="98" fillId="36" borderId="17" xfId="0" applyNumberFormat="1" applyFont="1" applyFill="1" applyBorder="1" applyAlignment="1">
      <alignment horizontal="center"/>
    </xf>
    <xf numFmtId="0" fontId="87" fillId="0" borderId="0" xfId="0" applyFont="1" applyAlignment="1">
      <alignment horizontal="left"/>
    </xf>
    <xf numFmtId="3" fontId="53" fillId="33" borderId="1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00" fillId="0" borderId="0" xfId="0" applyFont="1" applyBorder="1" applyAlignment="1">
      <alignment horizontal="center"/>
    </xf>
    <xf numFmtId="0" fontId="101" fillId="37" borderId="26" xfId="0" applyFont="1" applyFill="1" applyBorder="1" applyAlignment="1">
      <alignment wrapText="1"/>
    </xf>
    <xf numFmtId="0" fontId="100" fillId="0" borderId="0" xfId="0" applyFont="1" applyBorder="1" applyAlignment="1">
      <alignment horizontal="center" wrapText="1"/>
    </xf>
    <xf numFmtId="0" fontId="98" fillId="0" borderId="0" xfId="0" applyFont="1" applyBorder="1" applyAlignment="1">
      <alignment horizontal="center"/>
    </xf>
    <xf numFmtId="0" fontId="100" fillId="0" borderId="0" xfId="0" applyFont="1" applyAlignment="1">
      <alignment/>
    </xf>
    <xf numFmtId="0" fontId="85" fillId="35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98" fillId="0" borderId="0" xfId="0" applyFont="1" applyAlignment="1">
      <alignment horizontal="center"/>
    </xf>
    <xf numFmtId="0" fontId="10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0" fontId="47" fillId="35" borderId="27" xfId="0" applyFont="1" applyFill="1" applyBorder="1" applyAlignment="1">
      <alignment vertical="center"/>
    </xf>
    <xf numFmtId="0" fontId="47" fillId="35" borderId="28" xfId="0" applyFont="1" applyFill="1" applyBorder="1" applyAlignment="1">
      <alignment horizontal="center" vertical="center"/>
    </xf>
    <xf numFmtId="0" fontId="85" fillId="34" borderId="0" xfId="0" applyFont="1" applyFill="1" applyBorder="1" applyAlignment="1">
      <alignment horizontal="right" wrapText="1"/>
    </xf>
    <xf numFmtId="3" fontId="85" fillId="34" borderId="0" xfId="0" applyNumberFormat="1" applyFont="1" applyFill="1" applyBorder="1" applyAlignment="1">
      <alignment horizontal="right" wrapText="1"/>
    </xf>
    <xf numFmtId="0" fontId="102" fillId="0" borderId="0" xfId="0" applyFont="1" applyBorder="1" applyAlignment="1">
      <alignment/>
    </xf>
    <xf numFmtId="0" fontId="103" fillId="0" borderId="0" xfId="0" applyFont="1" applyBorder="1" applyAlignment="1">
      <alignment horizontal="left"/>
    </xf>
    <xf numFmtId="0" fontId="93" fillId="36" borderId="29" xfId="0" applyFont="1" applyFill="1" applyBorder="1" applyAlignment="1">
      <alignment/>
    </xf>
    <xf numFmtId="0" fontId="93" fillId="35" borderId="30" xfId="0" applyFont="1" applyFill="1" applyBorder="1" applyAlignment="1">
      <alignment/>
    </xf>
    <xf numFmtId="0" fontId="93" fillId="36" borderId="30" xfId="0" applyFont="1" applyFill="1" applyBorder="1" applyAlignment="1">
      <alignment/>
    </xf>
    <xf numFmtId="0" fontId="93" fillId="36" borderId="31" xfId="0" applyFont="1" applyFill="1" applyBorder="1" applyAlignment="1">
      <alignment/>
    </xf>
    <xf numFmtId="0" fontId="93" fillId="35" borderId="32" xfId="0" applyFont="1" applyFill="1" applyBorder="1" applyAlignment="1">
      <alignment/>
    </xf>
    <xf numFmtId="0" fontId="92" fillId="35" borderId="32" xfId="0" applyFont="1" applyFill="1" applyBorder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Border="1" applyAlignment="1">
      <alignment horizontal="center" wrapText="1"/>
    </xf>
    <xf numFmtId="0" fontId="104" fillId="0" borderId="0" xfId="0" applyFont="1" applyAlignment="1">
      <alignment/>
    </xf>
    <xf numFmtId="0" fontId="90" fillId="0" borderId="0" xfId="0" applyFont="1" applyAlignment="1">
      <alignment/>
    </xf>
    <xf numFmtId="0" fontId="105" fillId="0" borderId="0" xfId="0" applyFont="1" applyAlignment="1">
      <alignment horizontal="left"/>
    </xf>
    <xf numFmtId="3" fontId="53" fillId="33" borderId="33" xfId="0" applyNumberFormat="1" applyFont="1" applyFill="1" applyBorder="1" applyAlignment="1">
      <alignment horizontal="right"/>
    </xf>
    <xf numFmtId="0" fontId="106" fillId="0" borderId="11" xfId="0" applyFont="1" applyBorder="1" applyAlignment="1">
      <alignment horizontal="right" vertical="center" wrapText="1"/>
    </xf>
    <xf numFmtId="0" fontId="59" fillId="35" borderId="34" xfId="0" applyFont="1" applyFill="1" applyBorder="1" applyAlignment="1">
      <alignment vertical="center"/>
    </xf>
    <xf numFmtId="0" fontId="60" fillId="36" borderId="35" xfId="0" applyFont="1" applyFill="1" applyBorder="1" applyAlignment="1">
      <alignment vertical="center"/>
    </xf>
    <xf numFmtId="0" fontId="60" fillId="35" borderId="35" xfId="0" applyFont="1" applyFill="1" applyBorder="1" applyAlignment="1">
      <alignment vertical="center"/>
    </xf>
    <xf numFmtId="0" fontId="60" fillId="36" borderId="36" xfId="0" applyFont="1" applyFill="1" applyBorder="1" applyAlignment="1">
      <alignment vertical="center"/>
    </xf>
    <xf numFmtId="0" fontId="60" fillId="35" borderId="36" xfId="0" applyFont="1" applyFill="1" applyBorder="1" applyAlignment="1">
      <alignment vertical="center"/>
    </xf>
    <xf numFmtId="0" fontId="60" fillId="35" borderId="37" xfId="0" applyFont="1" applyFill="1" applyBorder="1" applyAlignment="1">
      <alignment vertical="center"/>
    </xf>
    <xf numFmtId="0" fontId="100" fillId="0" borderId="0" xfId="0" applyFont="1" applyBorder="1" applyAlignment="1">
      <alignment horizontal="center"/>
    </xf>
    <xf numFmtId="0" fontId="98" fillId="0" borderId="0" xfId="0" applyFont="1" applyAlignment="1">
      <alignment horizontal="center"/>
    </xf>
    <xf numFmtId="0" fontId="85" fillId="35" borderId="11" xfId="0" applyFont="1" applyFill="1" applyBorder="1" applyAlignment="1">
      <alignment horizontal="center"/>
    </xf>
    <xf numFmtId="0" fontId="85" fillId="35" borderId="38" xfId="0" applyFont="1" applyFill="1" applyBorder="1" applyAlignment="1">
      <alignment horizontal="center"/>
    </xf>
    <xf numFmtId="0" fontId="98" fillId="0" borderId="0" xfId="0" applyFont="1" applyBorder="1" applyAlignment="1">
      <alignment horizontal="center"/>
    </xf>
    <xf numFmtId="0" fontId="47" fillId="35" borderId="28" xfId="0" applyFont="1" applyFill="1" applyBorder="1" applyAlignment="1">
      <alignment horizontal="center" vertical="center"/>
    </xf>
    <xf numFmtId="0" fontId="85" fillId="35" borderId="38" xfId="0" applyFont="1" applyFill="1" applyBorder="1" applyAlignment="1">
      <alignment horizontal="center"/>
    </xf>
    <xf numFmtId="0" fontId="0" fillId="35" borderId="0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 quotePrefix="1">
      <alignment/>
    </xf>
    <xf numFmtId="0" fontId="107" fillId="37" borderId="39" xfId="0" applyFont="1" applyFill="1" applyBorder="1" applyAlignment="1">
      <alignment horizontal="right"/>
    </xf>
    <xf numFmtId="0" fontId="107" fillId="37" borderId="40" xfId="0" applyFont="1" applyFill="1" applyBorder="1" applyAlignment="1">
      <alignment horizontal="right"/>
    </xf>
    <xf numFmtId="0" fontId="107" fillId="35" borderId="41" xfId="0" applyFont="1" applyFill="1" applyBorder="1" applyAlignment="1">
      <alignment horizontal="right" wrapText="1"/>
    </xf>
    <xf numFmtId="0" fontId="107" fillId="35" borderId="42" xfId="0" applyFont="1" applyFill="1" applyBorder="1" applyAlignment="1">
      <alignment horizontal="right" wrapText="1"/>
    </xf>
    <xf numFmtId="0" fontId="107" fillId="35" borderId="40" xfId="0" applyFont="1" applyFill="1" applyBorder="1" applyAlignment="1">
      <alignment horizontal="right" wrapText="1"/>
    </xf>
    <xf numFmtId="0" fontId="107" fillId="37" borderId="41" xfId="0" applyFont="1" applyFill="1" applyBorder="1" applyAlignment="1">
      <alignment horizontal="right"/>
    </xf>
    <xf numFmtId="0" fontId="107" fillId="37" borderId="42" xfId="0" applyFont="1" applyFill="1" applyBorder="1" applyAlignment="1">
      <alignment horizontal="right"/>
    </xf>
    <xf numFmtId="0" fontId="107" fillId="35" borderId="41" xfId="0" applyFont="1" applyFill="1" applyBorder="1" applyAlignment="1">
      <alignment horizontal="right"/>
    </xf>
    <xf numFmtId="0" fontId="107" fillId="35" borderId="42" xfId="0" applyFont="1" applyFill="1" applyBorder="1" applyAlignment="1">
      <alignment horizontal="right"/>
    </xf>
    <xf numFmtId="0" fontId="107" fillId="35" borderId="40" xfId="0" applyFont="1" applyFill="1" applyBorder="1" applyAlignment="1">
      <alignment horizontal="right"/>
    </xf>
    <xf numFmtId="3" fontId="107" fillId="36" borderId="25" xfId="0" applyNumberFormat="1" applyFont="1" applyFill="1" applyBorder="1" applyAlignment="1">
      <alignment horizontal="right" vertical="top" wrapText="1"/>
    </xf>
    <xf numFmtId="0" fontId="101" fillId="35" borderId="43" xfId="0" applyFont="1" applyFill="1" applyBorder="1" applyAlignment="1">
      <alignment horizontal="center"/>
    </xf>
    <xf numFmtId="0" fontId="101" fillId="35" borderId="44" xfId="0" applyFont="1" applyFill="1" applyBorder="1" applyAlignment="1">
      <alignment horizontal="center"/>
    </xf>
    <xf numFmtId="0" fontId="101" fillId="35" borderId="45" xfId="0" applyFont="1" applyFill="1" applyBorder="1" applyAlignment="1">
      <alignment horizontal="center"/>
    </xf>
    <xf numFmtId="0" fontId="106" fillId="0" borderId="11" xfId="0" applyFont="1" applyFill="1" applyBorder="1" applyAlignment="1">
      <alignment horizontal="right" vertical="center" wrapText="1"/>
    </xf>
    <xf numFmtId="3" fontId="106" fillId="0" borderId="11" xfId="0" applyNumberFormat="1" applyFont="1" applyFill="1" applyBorder="1" applyAlignment="1">
      <alignment horizontal="right" vertical="center" wrapText="1"/>
    </xf>
    <xf numFmtId="3" fontId="22" fillId="33" borderId="23" xfId="0" applyNumberFormat="1" applyFont="1" applyFill="1" applyBorder="1" applyAlignment="1">
      <alignment/>
    </xf>
    <xf numFmtId="3" fontId="23" fillId="33" borderId="46" xfId="0" applyNumberFormat="1" applyFont="1" applyFill="1" applyBorder="1" applyAlignment="1">
      <alignment horizontal="right"/>
    </xf>
    <xf numFmtId="3" fontId="23" fillId="33" borderId="47" xfId="0" applyNumberFormat="1" applyFont="1" applyFill="1" applyBorder="1" applyAlignment="1">
      <alignment horizontal="right"/>
    </xf>
    <xf numFmtId="3" fontId="23" fillId="33" borderId="48" xfId="0" applyNumberFormat="1" applyFont="1" applyFill="1" applyBorder="1" applyAlignment="1">
      <alignment horizontal="right"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3" fontId="24" fillId="33" borderId="49" xfId="0" applyNumberFormat="1" applyFont="1" applyFill="1" applyBorder="1" applyAlignment="1">
      <alignment horizontal="center"/>
    </xf>
    <xf numFmtId="3" fontId="24" fillId="33" borderId="11" xfId="0" applyNumberFormat="1" applyFont="1" applyFill="1" applyBorder="1" applyAlignment="1">
      <alignment/>
    </xf>
    <xf numFmtId="3" fontId="24" fillId="33" borderId="11" xfId="0" applyNumberFormat="1" applyFont="1" applyFill="1" applyBorder="1" applyAlignment="1">
      <alignment horizontal="center"/>
    </xf>
    <xf numFmtId="3" fontId="24" fillId="33" borderId="13" xfId="0" applyNumberFormat="1" applyFont="1" applyFill="1" applyBorder="1" applyAlignment="1">
      <alignment horizontal="center"/>
    </xf>
    <xf numFmtId="1" fontId="23" fillId="0" borderId="0" xfId="0" applyNumberFormat="1" applyFont="1" applyAlignment="1">
      <alignment/>
    </xf>
    <xf numFmtId="3" fontId="23" fillId="33" borderId="50" xfId="0" applyNumberFormat="1" applyFont="1" applyFill="1" applyBorder="1" applyAlignment="1">
      <alignment horizontal="right"/>
    </xf>
    <xf numFmtId="3" fontId="23" fillId="33" borderId="1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91" fillId="33" borderId="21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106" fillId="0" borderId="11" xfId="0" applyFont="1" applyBorder="1" applyAlignment="1">
      <alignment horizontal="center" vertical="center" wrapText="1"/>
    </xf>
    <xf numFmtId="0" fontId="106" fillId="0" borderId="11" xfId="0" applyFont="1" applyBorder="1" applyAlignment="1">
      <alignment vertical="center" wrapText="1"/>
    </xf>
    <xf numFmtId="3" fontId="106" fillId="0" borderId="11" xfId="0" applyNumberFormat="1" applyFont="1" applyBorder="1" applyAlignment="1">
      <alignment horizontal="right" vertical="center" wrapText="1"/>
    </xf>
    <xf numFmtId="0" fontId="106" fillId="0" borderId="49" xfId="0" applyFont="1" applyFill="1" applyBorder="1" applyAlignment="1">
      <alignment horizontal="right" vertical="center" wrapText="1"/>
    </xf>
    <xf numFmtId="0" fontId="106" fillId="0" borderId="10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/>
    </xf>
    <xf numFmtId="0" fontId="106" fillId="0" borderId="12" xfId="0" applyFont="1" applyFill="1" applyBorder="1" applyAlignment="1">
      <alignment horizontal="right" vertical="center" wrapText="1"/>
    </xf>
    <xf numFmtId="0" fontId="106" fillId="0" borderId="13" xfId="0" applyFont="1" applyFill="1" applyBorder="1" applyAlignment="1">
      <alignment horizontal="right" vertical="center" wrapText="1"/>
    </xf>
    <xf numFmtId="0" fontId="106" fillId="0" borderId="14" xfId="0" applyFont="1" applyFill="1" applyBorder="1" applyAlignment="1">
      <alignment horizontal="right" vertical="center" wrapText="1"/>
    </xf>
    <xf numFmtId="3" fontId="106" fillId="0" borderId="49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top"/>
    </xf>
    <xf numFmtId="0" fontId="92" fillId="36" borderId="31" xfId="0" applyFont="1" applyFill="1" applyBorder="1" applyAlignment="1">
      <alignment horizontal="center" vertical="center" wrapText="1"/>
    </xf>
    <xf numFmtId="3" fontId="92" fillId="35" borderId="51" xfId="0" applyNumberFormat="1" applyFont="1" applyFill="1" applyBorder="1" applyAlignment="1">
      <alignment/>
    </xf>
    <xf numFmtId="0" fontId="106" fillId="0" borderId="34" xfId="0" applyFont="1" applyFill="1" applyBorder="1" applyAlignment="1">
      <alignment horizontal="right" vertical="center" wrapText="1"/>
    </xf>
    <xf numFmtId="3" fontId="106" fillId="0" borderId="10" xfId="0" applyNumberFormat="1" applyFont="1" applyFill="1" applyBorder="1" applyAlignment="1">
      <alignment horizontal="right" vertical="center" wrapText="1"/>
    </xf>
    <xf numFmtId="0" fontId="106" fillId="0" borderId="35" xfId="0" applyFont="1" applyFill="1" applyBorder="1" applyAlignment="1">
      <alignment horizontal="right" vertical="center" wrapText="1"/>
    </xf>
    <xf numFmtId="3" fontId="106" fillId="0" borderId="12" xfId="0" applyNumberFormat="1" applyFont="1" applyFill="1" applyBorder="1" applyAlignment="1">
      <alignment horizontal="right" vertical="center" wrapText="1"/>
    </xf>
    <xf numFmtId="3" fontId="106" fillId="0" borderId="35" xfId="0" applyNumberFormat="1" applyFont="1" applyFill="1" applyBorder="1" applyAlignment="1">
      <alignment horizontal="right" vertical="center" wrapText="1"/>
    </xf>
    <xf numFmtId="0" fontId="106" fillId="0" borderId="37" xfId="0" applyFont="1" applyFill="1" applyBorder="1" applyAlignment="1">
      <alignment horizontal="right" vertical="center" wrapText="1"/>
    </xf>
    <xf numFmtId="3" fontId="106" fillId="0" borderId="13" xfId="0" applyNumberFormat="1" applyFont="1" applyFill="1" applyBorder="1" applyAlignment="1">
      <alignment horizontal="right" vertical="center" wrapText="1"/>
    </xf>
    <xf numFmtId="0" fontId="95" fillId="38" borderId="2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100" fillId="0" borderId="23" xfId="0" applyFont="1" applyFill="1" applyBorder="1" applyAlignment="1">
      <alignment horizontal="center" wrapText="1"/>
    </xf>
    <xf numFmtId="3" fontId="85" fillId="35" borderId="52" xfId="0" applyNumberFormat="1" applyFont="1" applyFill="1" applyBorder="1" applyAlignment="1">
      <alignment horizontal="right" wrapText="1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12" fillId="0" borderId="2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8" fillId="0" borderId="0" xfId="0" applyFont="1" applyFill="1" applyBorder="1" applyAlignment="1">
      <alignment/>
    </xf>
    <xf numFmtId="0" fontId="108" fillId="0" borderId="23" xfId="0" applyFont="1" applyFill="1" applyBorder="1" applyAlignment="1">
      <alignment/>
    </xf>
    <xf numFmtId="0" fontId="108" fillId="0" borderId="19" xfId="0" applyFont="1" applyFill="1" applyBorder="1" applyAlignment="1">
      <alignment/>
    </xf>
    <xf numFmtId="0" fontId="0" fillId="0" borderId="25" xfId="0" applyBorder="1" applyAlignment="1">
      <alignment/>
    </xf>
    <xf numFmtId="0" fontId="92" fillId="0" borderId="34" xfId="0" applyFont="1" applyFill="1" applyBorder="1" applyAlignment="1">
      <alignment wrapText="1"/>
    </xf>
    <xf numFmtId="3" fontId="93" fillId="0" borderId="49" xfId="0" applyNumberFormat="1" applyFont="1" applyFill="1" applyBorder="1" applyAlignment="1">
      <alignment/>
    </xf>
    <xf numFmtId="3" fontId="93" fillId="0" borderId="10" xfId="0" applyNumberFormat="1" applyFont="1" applyFill="1" applyBorder="1" applyAlignment="1">
      <alignment/>
    </xf>
    <xf numFmtId="0" fontId="92" fillId="0" borderId="35" xfId="0" applyFont="1" applyFill="1" applyBorder="1" applyAlignment="1">
      <alignment wrapText="1"/>
    </xf>
    <xf numFmtId="3" fontId="93" fillId="0" borderId="11" xfId="0" applyNumberFormat="1" applyFont="1" applyFill="1" applyBorder="1" applyAlignment="1">
      <alignment/>
    </xf>
    <xf numFmtId="3" fontId="93" fillId="0" borderId="12" xfId="0" applyNumberFormat="1" applyFont="1" applyFill="1" applyBorder="1" applyAlignment="1">
      <alignment/>
    </xf>
    <xf numFmtId="0" fontId="92" fillId="0" borderId="37" xfId="0" applyFont="1" applyFill="1" applyBorder="1" applyAlignment="1">
      <alignment wrapText="1"/>
    </xf>
    <xf numFmtId="3" fontId="93" fillId="0" borderId="13" xfId="0" applyNumberFormat="1" applyFont="1" applyFill="1" applyBorder="1" applyAlignment="1">
      <alignment/>
    </xf>
    <xf numFmtId="3" fontId="93" fillId="0" borderId="14" xfId="0" applyNumberFormat="1" applyFont="1" applyFill="1" applyBorder="1" applyAlignment="1">
      <alignment/>
    </xf>
    <xf numFmtId="0" fontId="93" fillId="0" borderId="49" xfId="0" applyFont="1" applyFill="1" applyBorder="1" applyAlignment="1">
      <alignment/>
    </xf>
    <xf numFmtId="3" fontId="93" fillId="0" borderId="49" xfId="0" applyNumberFormat="1" applyFont="1" applyFill="1" applyBorder="1" applyAlignment="1">
      <alignment horizontal="right"/>
    </xf>
    <xf numFmtId="0" fontId="93" fillId="0" borderId="11" xfId="0" applyFont="1" applyFill="1" applyBorder="1" applyAlignment="1">
      <alignment/>
    </xf>
    <xf numFmtId="3" fontId="93" fillId="0" borderId="11" xfId="0" applyNumberFormat="1" applyFont="1" applyFill="1" applyBorder="1" applyAlignment="1">
      <alignment horizontal="right"/>
    </xf>
    <xf numFmtId="0" fontId="93" fillId="0" borderId="13" xfId="0" applyFont="1" applyFill="1" applyBorder="1" applyAlignment="1">
      <alignment/>
    </xf>
    <xf numFmtId="3" fontId="93" fillId="0" borderId="13" xfId="0" applyNumberFormat="1" applyFont="1" applyFill="1" applyBorder="1" applyAlignment="1">
      <alignment horizontal="right"/>
    </xf>
    <xf numFmtId="0" fontId="95" fillId="38" borderId="33" xfId="0" applyFont="1" applyFill="1" applyBorder="1" applyAlignment="1">
      <alignment horizontal="center" wrapText="1"/>
    </xf>
    <xf numFmtId="0" fontId="104" fillId="0" borderId="38" xfId="0" applyFont="1" applyFill="1" applyBorder="1" applyAlignment="1">
      <alignment horizontal="left" vertical="center" wrapText="1"/>
    </xf>
    <xf numFmtId="3" fontId="25" fillId="35" borderId="53" xfId="0" applyNumberFormat="1" applyFont="1" applyFill="1" applyBorder="1" applyAlignment="1">
      <alignment vertical="top"/>
    </xf>
    <xf numFmtId="3" fontId="62" fillId="35" borderId="25" xfId="0" applyNumberFormat="1" applyFont="1" applyFill="1" applyBorder="1" applyAlignment="1">
      <alignment horizontal="left" vertical="center"/>
    </xf>
    <xf numFmtId="3" fontId="62" fillId="35" borderId="54" xfId="0" applyNumberFormat="1" applyFont="1" applyFill="1" applyBorder="1" applyAlignment="1">
      <alignment vertical="top"/>
    </xf>
    <xf numFmtId="3" fontId="62" fillId="35" borderId="55" xfId="0" applyNumberFormat="1" applyFont="1" applyFill="1" applyBorder="1" applyAlignment="1">
      <alignment vertical="top"/>
    </xf>
    <xf numFmtId="3" fontId="62" fillId="35" borderId="56" xfId="0" applyNumberFormat="1" applyFont="1" applyFill="1" applyBorder="1" applyAlignment="1">
      <alignment vertical="top"/>
    </xf>
    <xf numFmtId="3" fontId="62" fillId="35" borderId="57" xfId="0" applyNumberFormat="1" applyFont="1" applyFill="1" applyBorder="1" applyAlignment="1">
      <alignment vertical="top"/>
    </xf>
    <xf numFmtId="3" fontId="62" fillId="35" borderId="58" xfId="0" applyNumberFormat="1" applyFont="1" applyFill="1" applyBorder="1" applyAlignment="1">
      <alignment vertical="top"/>
    </xf>
    <xf numFmtId="3" fontId="62" fillId="35" borderId="59" xfId="0" applyNumberFormat="1" applyFont="1" applyFill="1" applyBorder="1" applyAlignment="1">
      <alignment vertical="top"/>
    </xf>
    <xf numFmtId="0" fontId="85" fillId="35" borderId="60" xfId="0" applyFont="1" applyFill="1" applyBorder="1" applyAlignment="1">
      <alignment horizontal="center" vertical="center" wrapText="1"/>
    </xf>
    <xf numFmtId="0" fontId="85" fillId="35" borderId="44" xfId="0" applyFont="1" applyFill="1" applyBorder="1" applyAlignment="1">
      <alignment horizontal="center" vertical="center" wrapText="1"/>
    </xf>
    <xf numFmtId="3" fontId="91" fillId="33" borderId="33" xfId="0" applyNumberFormat="1" applyFont="1" applyFill="1" applyBorder="1" applyAlignment="1">
      <alignment horizontal="right"/>
    </xf>
    <xf numFmtId="3" fontId="91" fillId="33" borderId="22" xfId="0" applyNumberFormat="1" applyFont="1" applyFill="1" applyBorder="1" applyAlignment="1">
      <alignment horizontal="right"/>
    </xf>
    <xf numFmtId="0" fontId="0" fillId="0" borderId="16" xfId="0" applyFill="1" applyBorder="1" applyAlignment="1">
      <alignment wrapText="1"/>
    </xf>
    <xf numFmtId="0" fontId="85" fillId="35" borderId="61" xfId="0" applyFont="1" applyFill="1" applyBorder="1" applyAlignment="1">
      <alignment horizontal="center" vertical="center"/>
    </xf>
    <xf numFmtId="0" fontId="85" fillId="35" borderId="61" xfId="0" applyFont="1" applyFill="1" applyBorder="1" applyAlignment="1">
      <alignment horizontal="center"/>
    </xf>
    <xf numFmtId="0" fontId="109" fillId="39" borderId="60" xfId="0" applyFont="1" applyFill="1" applyBorder="1" applyAlignment="1">
      <alignment horizontal="center" vertical="center"/>
    </xf>
    <xf numFmtId="0" fontId="0" fillId="36" borderId="38" xfId="0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85" fillId="35" borderId="60" xfId="0" applyFont="1" applyFill="1" applyBorder="1" applyAlignment="1">
      <alignment horizontal="center"/>
    </xf>
    <xf numFmtId="0" fontId="106" fillId="0" borderId="11" xfId="0" applyFont="1" applyFill="1" applyBorder="1" applyAlignment="1">
      <alignment horizontal="center" vertical="center" wrapText="1"/>
    </xf>
    <xf numFmtId="0" fontId="106" fillId="0" borderId="11" xfId="0" applyFont="1" applyFill="1" applyBorder="1" applyAlignment="1">
      <alignment vertical="center" wrapText="1"/>
    </xf>
    <xf numFmtId="0" fontId="98" fillId="0" borderId="0" xfId="0" applyFont="1" applyFill="1" applyAlignment="1">
      <alignment horizontal="center"/>
    </xf>
    <xf numFmtId="0" fontId="110" fillId="0" borderId="39" xfId="0" applyFont="1" applyFill="1" applyBorder="1" applyAlignment="1">
      <alignment/>
    </xf>
    <xf numFmtId="0" fontId="110" fillId="0" borderId="42" xfId="0" applyFont="1" applyFill="1" applyBorder="1" applyAlignment="1">
      <alignment/>
    </xf>
    <xf numFmtId="3" fontId="106" fillId="0" borderId="3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top"/>
    </xf>
    <xf numFmtId="0" fontId="105" fillId="0" borderId="34" xfId="0" applyFont="1" applyFill="1" applyBorder="1" applyAlignment="1">
      <alignment horizontal="right" vertical="center" wrapText="1"/>
    </xf>
    <xf numFmtId="0" fontId="105" fillId="0" borderId="35" xfId="0" applyFont="1" applyFill="1" applyBorder="1" applyAlignment="1">
      <alignment horizontal="right" vertical="center" wrapText="1"/>
    </xf>
    <xf numFmtId="0" fontId="0" fillId="0" borderId="13" xfId="0" applyFill="1" applyBorder="1" applyAlignment="1">
      <alignment/>
    </xf>
    <xf numFmtId="3" fontId="106" fillId="0" borderId="14" xfId="0" applyNumberFormat="1" applyFont="1" applyFill="1" applyBorder="1" applyAlignment="1">
      <alignment horizontal="right" vertical="center" wrapText="1"/>
    </xf>
    <xf numFmtId="0" fontId="0" fillId="0" borderId="49" xfId="0" applyFill="1" applyBorder="1" applyAlignment="1">
      <alignment/>
    </xf>
    <xf numFmtId="0" fontId="0" fillId="0" borderId="37" xfId="0" applyFill="1" applyBorder="1" applyAlignment="1">
      <alignment/>
    </xf>
    <xf numFmtId="3" fontId="0" fillId="0" borderId="14" xfId="0" applyNumberFormat="1" applyFill="1" applyBorder="1" applyAlignment="1">
      <alignment/>
    </xf>
    <xf numFmtId="3" fontId="105" fillId="0" borderId="14" xfId="0" applyNumberFormat="1" applyFont="1" applyFill="1" applyBorder="1" applyAlignment="1">
      <alignment horizontal="right" vertical="center" wrapText="1"/>
    </xf>
    <xf numFmtId="0" fontId="106" fillId="0" borderId="34" xfId="0" applyFont="1" applyFill="1" applyBorder="1" applyAlignment="1">
      <alignment vertical="center" wrapText="1"/>
    </xf>
    <xf numFmtId="0" fontId="106" fillId="0" borderId="35" xfId="0" applyFont="1" applyFill="1" applyBorder="1" applyAlignment="1">
      <alignment vertical="center" wrapText="1"/>
    </xf>
    <xf numFmtId="0" fontId="106" fillId="0" borderId="37" xfId="0" applyFont="1" applyFill="1" applyBorder="1" applyAlignment="1">
      <alignment vertical="center" wrapText="1"/>
    </xf>
    <xf numFmtId="0" fontId="105" fillId="0" borderId="37" xfId="0" applyFont="1" applyFill="1" applyBorder="1" applyAlignment="1">
      <alignment horizontal="right" vertical="center" wrapText="1"/>
    </xf>
    <xf numFmtId="0" fontId="104" fillId="0" borderId="34" xfId="0" applyFont="1" applyFill="1" applyBorder="1" applyAlignment="1">
      <alignment horizontal="right" vertical="center" wrapText="1"/>
    </xf>
    <xf numFmtId="0" fontId="104" fillId="0" borderId="49" xfId="0" applyFont="1" applyFill="1" applyBorder="1" applyAlignment="1">
      <alignment horizontal="right" vertical="center" wrapText="1"/>
    </xf>
    <xf numFmtId="0" fontId="104" fillId="0" borderId="10" xfId="0" applyFont="1" applyFill="1" applyBorder="1" applyAlignment="1">
      <alignment horizontal="right" vertical="center" wrapText="1"/>
    </xf>
    <xf numFmtId="0" fontId="104" fillId="0" borderId="35" xfId="0" applyFont="1" applyFill="1" applyBorder="1" applyAlignment="1">
      <alignment horizontal="right" vertical="center" wrapText="1"/>
    </xf>
    <xf numFmtId="0" fontId="104" fillId="0" borderId="11" xfId="0" applyFont="1" applyFill="1" applyBorder="1" applyAlignment="1">
      <alignment horizontal="right" vertical="center" wrapText="1"/>
    </xf>
    <xf numFmtId="0" fontId="104" fillId="0" borderId="12" xfId="0" applyFont="1" applyFill="1" applyBorder="1" applyAlignment="1">
      <alignment horizontal="right" vertical="center" wrapText="1"/>
    </xf>
    <xf numFmtId="0" fontId="104" fillId="0" borderId="13" xfId="0" applyFont="1" applyFill="1" applyBorder="1" applyAlignment="1">
      <alignment horizontal="right" vertical="center" wrapText="1"/>
    </xf>
    <xf numFmtId="0" fontId="104" fillId="0" borderId="14" xfId="0" applyFont="1" applyFill="1" applyBorder="1" applyAlignment="1">
      <alignment horizontal="right" vertical="center" wrapText="1"/>
    </xf>
    <xf numFmtId="0" fontId="111" fillId="0" borderId="0" xfId="0" applyFont="1" applyFill="1" applyBorder="1" applyAlignment="1">
      <alignment horizontal="center" vertical="center" wrapText="1"/>
    </xf>
    <xf numFmtId="0" fontId="111" fillId="0" borderId="19" xfId="0" applyFont="1" applyFill="1" applyBorder="1" applyAlignment="1">
      <alignment horizontal="center" vertical="center" wrapText="1"/>
    </xf>
    <xf numFmtId="0" fontId="109" fillId="40" borderId="52" xfId="0" applyFont="1" applyFill="1" applyBorder="1" applyAlignment="1">
      <alignment horizontal="center" vertical="center"/>
    </xf>
    <xf numFmtId="0" fontId="105" fillId="36" borderId="62" xfId="0" applyFont="1" applyFill="1" applyBorder="1" applyAlignment="1">
      <alignment horizontal="right" vertical="center" wrapText="1"/>
    </xf>
    <xf numFmtId="3" fontId="105" fillId="36" borderId="62" xfId="0" applyNumberFormat="1" applyFont="1" applyFill="1" applyBorder="1" applyAlignment="1">
      <alignment horizontal="right" vertical="center" wrapText="1"/>
    </xf>
    <xf numFmtId="49" fontId="106" fillId="0" borderId="11" xfId="0" applyNumberFormat="1" applyFont="1" applyBorder="1" applyAlignment="1" quotePrefix="1">
      <alignment horizontal="center" vertical="center" wrapText="1"/>
    </xf>
    <xf numFmtId="0" fontId="105" fillId="0" borderId="0" xfId="0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/>
    </xf>
    <xf numFmtId="3" fontId="89" fillId="33" borderId="49" xfId="0" applyNumberFormat="1" applyFont="1" applyFill="1" applyBorder="1" applyAlignment="1">
      <alignment horizontal="center"/>
    </xf>
    <xf numFmtId="3" fontId="89" fillId="33" borderId="11" xfId="0" applyNumberFormat="1" applyFont="1" applyFill="1" applyBorder="1" applyAlignment="1">
      <alignment horizontal="center"/>
    </xf>
    <xf numFmtId="0" fontId="112" fillId="0" borderId="0" xfId="0" applyFont="1" applyAlignment="1">
      <alignment/>
    </xf>
    <xf numFmtId="3" fontId="112" fillId="0" borderId="11" xfId="0" applyNumberFormat="1" applyFont="1" applyFill="1" applyBorder="1" applyAlignment="1">
      <alignment horizontal="right" vertical="center" wrapText="1"/>
    </xf>
    <xf numFmtId="3" fontId="88" fillId="0" borderId="11" xfId="0" applyNumberFormat="1" applyFont="1" applyFill="1" applyBorder="1" applyAlignment="1">
      <alignment horizontal="right" vertical="center" wrapText="1"/>
    </xf>
    <xf numFmtId="0" fontId="100" fillId="0" borderId="0" xfId="0" applyFont="1" applyFill="1" applyBorder="1" applyAlignment="1">
      <alignment horizontal="center"/>
    </xf>
    <xf numFmtId="3" fontId="85" fillId="0" borderId="52" xfId="0" applyNumberFormat="1" applyFont="1" applyFill="1" applyBorder="1" applyAlignment="1">
      <alignment horizontal="right"/>
    </xf>
    <xf numFmtId="0" fontId="85" fillId="0" borderId="60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right" vertical="center"/>
    </xf>
    <xf numFmtId="0" fontId="85" fillId="0" borderId="11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3" fontId="93" fillId="0" borderId="10" xfId="0" applyNumberFormat="1" applyFont="1" applyFill="1" applyBorder="1" applyAlignment="1">
      <alignment horizontal="right"/>
    </xf>
    <xf numFmtId="3" fontId="93" fillId="0" borderId="12" xfId="0" applyNumberFormat="1" applyFont="1" applyFill="1" applyBorder="1" applyAlignment="1">
      <alignment horizontal="right"/>
    </xf>
    <xf numFmtId="3" fontId="93" fillId="0" borderId="14" xfId="0" applyNumberFormat="1" applyFont="1" applyFill="1" applyBorder="1" applyAlignment="1">
      <alignment horizontal="right"/>
    </xf>
    <xf numFmtId="3" fontId="85" fillId="0" borderId="5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3" fontId="112" fillId="0" borderId="35" xfId="0" applyNumberFormat="1" applyFont="1" applyFill="1" applyBorder="1" applyAlignment="1">
      <alignment horizontal="right" vertical="center" wrapText="1"/>
    </xf>
    <xf numFmtId="3" fontId="112" fillId="0" borderId="12" xfId="0" applyNumberFormat="1" applyFont="1" applyFill="1" applyBorder="1" applyAlignment="1">
      <alignment horizontal="right" vertical="center" wrapText="1"/>
    </xf>
    <xf numFmtId="3" fontId="88" fillId="0" borderId="35" xfId="0" applyNumberFormat="1" applyFont="1" applyFill="1" applyBorder="1" applyAlignment="1">
      <alignment horizontal="right" vertical="center" wrapText="1"/>
    </xf>
    <xf numFmtId="3" fontId="88" fillId="0" borderId="12" xfId="0" applyNumberFormat="1" applyFont="1" applyFill="1" applyBorder="1" applyAlignment="1">
      <alignment horizontal="right" vertical="center" wrapText="1"/>
    </xf>
    <xf numFmtId="3" fontId="88" fillId="0" borderId="37" xfId="0" applyNumberFormat="1" applyFont="1" applyFill="1" applyBorder="1" applyAlignment="1">
      <alignment horizontal="right" vertical="center" wrapText="1"/>
    </xf>
    <xf numFmtId="3" fontId="88" fillId="0" borderId="13" xfId="0" applyNumberFormat="1" applyFont="1" applyFill="1" applyBorder="1" applyAlignment="1">
      <alignment horizontal="right" vertical="center" wrapText="1"/>
    </xf>
    <xf numFmtId="3" fontId="88" fillId="0" borderId="14" xfId="0" applyNumberFormat="1" applyFont="1" applyFill="1" applyBorder="1" applyAlignment="1">
      <alignment horizontal="right" vertical="center" wrapText="1"/>
    </xf>
    <xf numFmtId="3" fontId="106" fillId="0" borderId="37" xfId="0" applyNumberFormat="1" applyFont="1" applyFill="1" applyBorder="1" applyAlignment="1">
      <alignment horizontal="right" vertical="center" wrapText="1"/>
    </xf>
    <xf numFmtId="0" fontId="100" fillId="0" borderId="0" xfId="0" applyFont="1" applyFill="1" applyAlignment="1">
      <alignment/>
    </xf>
    <xf numFmtId="0" fontId="100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3" fontId="92" fillId="0" borderId="34" xfId="0" applyNumberFormat="1" applyFont="1" applyFill="1" applyBorder="1" applyAlignment="1">
      <alignment wrapText="1"/>
    </xf>
    <xf numFmtId="3" fontId="106" fillId="0" borderId="11" xfId="0" applyNumberFormat="1" applyFont="1" applyFill="1" applyBorder="1" applyAlignment="1">
      <alignment horizontal="right" wrapText="1"/>
    </xf>
    <xf numFmtId="3" fontId="106" fillId="0" borderId="49" xfId="0" applyNumberFormat="1" applyFont="1" applyFill="1" applyBorder="1" applyAlignment="1">
      <alignment horizontal="right" wrapText="1"/>
    </xf>
    <xf numFmtId="3" fontId="92" fillId="0" borderId="35" xfId="0" applyNumberFormat="1" applyFont="1" applyFill="1" applyBorder="1" applyAlignment="1">
      <alignment wrapText="1"/>
    </xf>
    <xf numFmtId="3" fontId="92" fillId="0" borderId="37" xfId="0" applyNumberFormat="1" applyFont="1" applyFill="1" applyBorder="1" applyAlignment="1">
      <alignment wrapText="1"/>
    </xf>
    <xf numFmtId="3" fontId="106" fillId="0" borderId="13" xfId="0" applyNumberFormat="1" applyFont="1" applyFill="1" applyBorder="1" applyAlignment="1">
      <alignment horizontal="right" wrapText="1"/>
    </xf>
    <xf numFmtId="0" fontId="104" fillId="0" borderId="63" xfId="0" applyFont="1" applyFill="1" applyBorder="1" applyAlignment="1">
      <alignment horizontal="right" vertical="center" wrapText="1"/>
    </xf>
    <xf numFmtId="0" fontId="104" fillId="0" borderId="38" xfId="0" applyFont="1" applyFill="1" applyBorder="1" applyAlignment="1">
      <alignment horizontal="right" vertical="center" wrapText="1"/>
    </xf>
    <xf numFmtId="0" fontId="104" fillId="0" borderId="64" xfId="0" applyFont="1" applyFill="1" applyBorder="1" applyAlignment="1">
      <alignment horizontal="right" vertical="center" wrapText="1"/>
    </xf>
    <xf numFmtId="3" fontId="104" fillId="0" borderId="35" xfId="0" applyNumberFormat="1" applyFont="1" applyFill="1" applyBorder="1" applyAlignment="1">
      <alignment horizontal="right" vertical="center" wrapText="1"/>
    </xf>
    <xf numFmtId="3" fontId="104" fillId="0" borderId="11" xfId="0" applyNumberFormat="1" applyFont="1" applyFill="1" applyBorder="1" applyAlignment="1">
      <alignment horizontal="right" vertical="center" wrapText="1"/>
    </xf>
    <xf numFmtId="0" fontId="104" fillId="0" borderId="37" xfId="0" applyFont="1" applyFill="1" applyBorder="1" applyAlignment="1">
      <alignment horizontal="right" vertical="center" wrapText="1"/>
    </xf>
    <xf numFmtId="0" fontId="0" fillId="0" borderId="49" xfId="0" applyFill="1" applyBorder="1" applyAlignment="1">
      <alignment wrapText="1"/>
    </xf>
    <xf numFmtId="0" fontId="88" fillId="0" borderId="0" xfId="0" applyFont="1" applyFill="1" applyAlignment="1">
      <alignment/>
    </xf>
    <xf numFmtId="49" fontId="0" fillId="0" borderId="65" xfId="0" applyNumberFormat="1" applyBorder="1" applyAlignment="1">
      <alignment horizontal="center" vertical="center" wrapText="1"/>
    </xf>
    <xf numFmtId="0" fontId="96" fillId="0" borderId="0" xfId="0" applyFont="1" applyFill="1" applyBorder="1" applyAlignment="1">
      <alignment/>
    </xf>
    <xf numFmtId="3" fontId="105" fillId="0" borderId="13" xfId="0" applyNumberFormat="1" applyFont="1" applyFill="1" applyBorder="1" applyAlignment="1">
      <alignment horizontal="right" vertical="center" wrapText="1"/>
    </xf>
    <xf numFmtId="0" fontId="85" fillId="0" borderId="13" xfId="0" applyFont="1" applyFill="1" applyBorder="1" applyAlignment="1">
      <alignment/>
    </xf>
    <xf numFmtId="3" fontId="85" fillId="0" borderId="14" xfId="0" applyNumberFormat="1" applyFont="1" applyFill="1" applyBorder="1" applyAlignment="1">
      <alignment/>
    </xf>
    <xf numFmtId="0" fontId="92" fillId="36" borderId="66" xfId="0" applyFont="1" applyFill="1" applyBorder="1" applyAlignment="1">
      <alignment horizontal="center" vertical="center" wrapText="1"/>
    </xf>
    <xf numFmtId="0" fontId="92" fillId="36" borderId="20" xfId="0" applyFont="1" applyFill="1" applyBorder="1" applyAlignment="1">
      <alignment horizontal="center" vertical="center" wrapText="1"/>
    </xf>
    <xf numFmtId="0" fontId="106" fillId="0" borderId="67" xfId="0" applyFont="1" applyFill="1" applyBorder="1" applyAlignment="1">
      <alignment horizontal="right" vertical="center" wrapText="1"/>
    </xf>
    <xf numFmtId="0" fontId="106" fillId="0" borderId="68" xfId="0" applyFont="1" applyFill="1" applyBorder="1" applyAlignment="1">
      <alignment horizontal="right" vertical="center" wrapText="1"/>
    </xf>
    <xf numFmtId="0" fontId="106" fillId="0" borderId="69" xfId="0" applyFont="1" applyFill="1" applyBorder="1" applyAlignment="1">
      <alignment horizontal="right" vertical="center" wrapText="1"/>
    </xf>
    <xf numFmtId="0" fontId="92" fillId="36" borderId="70" xfId="0" applyFont="1" applyFill="1" applyBorder="1" applyAlignment="1">
      <alignment horizontal="center" vertical="center" wrapText="1"/>
    </xf>
    <xf numFmtId="0" fontId="92" fillId="36" borderId="71" xfId="0" applyFont="1" applyFill="1" applyBorder="1" applyAlignment="1">
      <alignment horizontal="center" vertical="center" wrapText="1"/>
    </xf>
    <xf numFmtId="3" fontId="92" fillId="35" borderId="72" xfId="0" applyNumberFormat="1" applyFont="1" applyFill="1" applyBorder="1" applyAlignment="1">
      <alignment/>
    </xf>
    <xf numFmtId="3" fontId="92" fillId="35" borderId="73" xfId="0" applyNumberFormat="1" applyFont="1" applyFill="1" applyBorder="1" applyAlignment="1">
      <alignment/>
    </xf>
    <xf numFmtId="0" fontId="105" fillId="0" borderId="36" xfId="0" applyFont="1" applyFill="1" applyBorder="1" applyAlignment="1">
      <alignment horizontal="right" vertical="center" wrapText="1"/>
    </xf>
    <xf numFmtId="0" fontId="106" fillId="0" borderId="71" xfId="0" applyFont="1" applyFill="1" applyBorder="1" applyAlignment="1">
      <alignment horizontal="right" vertical="center" wrapText="1"/>
    </xf>
    <xf numFmtId="2" fontId="95" fillId="0" borderId="0" xfId="0" applyNumberFormat="1" applyFont="1" applyAlignment="1">
      <alignment/>
    </xf>
    <xf numFmtId="2" fontId="85" fillId="35" borderId="60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right" vertical="center" wrapText="1"/>
    </xf>
    <xf numFmtId="2" fontId="85" fillId="0" borderId="5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87" fillId="0" borderId="0" xfId="0" applyNumberFormat="1" applyFont="1" applyAlignment="1">
      <alignment/>
    </xf>
    <xf numFmtId="2" fontId="106" fillId="0" borderId="11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top"/>
    </xf>
    <xf numFmtId="0" fontId="2" fillId="0" borderId="0" xfId="0" applyFont="1" applyBorder="1" applyAlignment="1">
      <alignment vertical="top"/>
    </xf>
    <xf numFmtId="0" fontId="15" fillId="0" borderId="2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49" fontId="16" fillId="0" borderId="23" xfId="0" applyNumberFormat="1" applyFont="1" applyFill="1" applyBorder="1" applyAlignment="1" quotePrefix="1">
      <alignment horizontal="center"/>
    </xf>
    <xf numFmtId="49" fontId="16" fillId="0" borderId="0" xfId="0" applyNumberFormat="1" applyFont="1" applyFill="1" applyBorder="1" applyAlignment="1" quotePrefix="1">
      <alignment horizontal="center"/>
    </xf>
    <xf numFmtId="49" fontId="16" fillId="0" borderId="19" xfId="0" applyNumberFormat="1" applyFont="1" applyFill="1" applyBorder="1" applyAlignment="1" quotePrefix="1">
      <alignment horizontal="center"/>
    </xf>
    <xf numFmtId="0" fontId="113" fillId="0" borderId="23" xfId="0" applyFont="1" applyFill="1" applyBorder="1" applyAlignment="1">
      <alignment horizontal="center"/>
    </xf>
    <xf numFmtId="0" fontId="113" fillId="0" borderId="0" xfId="0" applyFont="1" applyFill="1" applyBorder="1" applyAlignment="1">
      <alignment horizontal="center"/>
    </xf>
    <xf numFmtId="0" fontId="113" fillId="0" borderId="19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17" fontId="11" fillId="0" borderId="23" xfId="0" applyNumberFormat="1" applyFont="1" applyFill="1" applyBorder="1" applyAlignment="1" quotePrefix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11" fillId="0" borderId="0" xfId="0" applyFont="1" applyFill="1" applyBorder="1" applyAlignment="1">
      <alignment horizontal="center" vertical="center" wrapText="1"/>
    </xf>
    <xf numFmtId="0" fontId="111" fillId="0" borderId="19" xfId="0" applyFont="1" applyFill="1" applyBorder="1" applyAlignment="1">
      <alignment horizontal="center" vertical="center" wrapText="1"/>
    </xf>
    <xf numFmtId="0" fontId="96" fillId="0" borderId="16" xfId="0" applyFont="1" applyBorder="1" applyAlignment="1">
      <alignment horizontal="center"/>
    </xf>
    <xf numFmtId="0" fontId="101" fillId="35" borderId="74" xfId="0" applyFont="1" applyFill="1" applyBorder="1" applyAlignment="1">
      <alignment horizontal="center" wrapText="1"/>
    </xf>
    <xf numFmtId="0" fontId="101" fillId="35" borderId="75" xfId="0" applyFont="1" applyFill="1" applyBorder="1" applyAlignment="1">
      <alignment horizontal="center" wrapText="1"/>
    </xf>
    <xf numFmtId="0" fontId="101" fillId="37" borderId="47" xfId="0" applyFont="1" applyFill="1" applyBorder="1" applyAlignment="1">
      <alignment horizontal="left" vertical="center" wrapText="1"/>
    </xf>
    <xf numFmtId="0" fontId="101" fillId="37" borderId="76" xfId="0" applyFont="1" applyFill="1" applyBorder="1" applyAlignment="1">
      <alignment horizontal="left" vertical="center" wrapText="1"/>
    </xf>
    <xf numFmtId="0" fontId="102" fillId="0" borderId="16" xfId="0" applyFont="1" applyBorder="1" applyAlignment="1">
      <alignment horizontal="center"/>
    </xf>
    <xf numFmtId="0" fontId="101" fillId="37" borderId="48" xfId="0" applyFont="1" applyFill="1" applyBorder="1" applyAlignment="1">
      <alignment horizontal="left" vertical="center" wrapText="1"/>
    </xf>
    <xf numFmtId="0" fontId="101" fillId="37" borderId="77" xfId="0" applyFont="1" applyFill="1" applyBorder="1" applyAlignment="1">
      <alignment horizontal="left" vertical="center" wrapText="1"/>
    </xf>
    <xf numFmtId="0" fontId="101" fillId="35" borderId="47" xfId="0" applyFont="1" applyFill="1" applyBorder="1" applyAlignment="1">
      <alignment horizontal="left" vertical="center" wrapText="1"/>
    </xf>
    <xf numFmtId="0" fontId="101" fillId="35" borderId="77" xfId="0" applyFont="1" applyFill="1" applyBorder="1" applyAlignment="1">
      <alignment horizontal="left" vertical="center" wrapText="1"/>
    </xf>
    <xf numFmtId="0" fontId="101" fillId="35" borderId="76" xfId="0" applyFont="1" applyFill="1" applyBorder="1" applyAlignment="1">
      <alignment horizontal="left" vertical="center" wrapText="1"/>
    </xf>
    <xf numFmtId="0" fontId="96" fillId="0" borderId="0" xfId="0" applyFont="1" applyAlignment="1">
      <alignment horizontal="center"/>
    </xf>
    <xf numFmtId="0" fontId="114" fillId="35" borderId="34" xfId="0" applyFont="1" applyFill="1" applyBorder="1" applyAlignment="1">
      <alignment/>
    </xf>
    <xf numFmtId="0" fontId="114" fillId="35" borderId="10" xfId="0" applyFont="1" applyFill="1" applyBorder="1" applyAlignment="1">
      <alignment/>
    </xf>
    <xf numFmtId="0" fontId="114" fillId="35" borderId="37" xfId="0" applyFont="1" applyFill="1" applyBorder="1" applyAlignment="1">
      <alignment/>
    </xf>
    <xf numFmtId="0" fontId="114" fillId="35" borderId="14" xfId="0" applyFont="1" applyFill="1" applyBorder="1" applyAlignment="1">
      <alignment/>
    </xf>
    <xf numFmtId="0" fontId="101" fillId="35" borderId="78" xfId="0" applyFont="1" applyFill="1" applyBorder="1" applyAlignment="1">
      <alignment horizontal="center"/>
    </xf>
    <xf numFmtId="0" fontId="101" fillId="35" borderId="79" xfId="0" applyFont="1" applyFill="1" applyBorder="1" applyAlignment="1">
      <alignment horizontal="center"/>
    </xf>
    <xf numFmtId="0" fontId="101" fillId="35" borderId="8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112" fillId="0" borderId="35" xfId="0" applyNumberFormat="1" applyFont="1" applyFill="1" applyBorder="1" applyAlignment="1">
      <alignment vertical="center" wrapText="1"/>
    </xf>
    <xf numFmtId="3" fontId="112" fillId="0" borderId="11" xfId="0" applyNumberFormat="1" applyFont="1" applyFill="1" applyBorder="1" applyAlignment="1">
      <alignment vertical="center" wrapText="1"/>
    </xf>
    <xf numFmtId="3" fontId="112" fillId="0" borderId="12" xfId="0" applyNumberFormat="1" applyFont="1" applyFill="1" applyBorder="1" applyAlignment="1">
      <alignment vertical="center" wrapText="1"/>
    </xf>
    <xf numFmtId="3" fontId="112" fillId="0" borderId="34" xfId="0" applyNumberFormat="1" applyFont="1" applyFill="1" applyBorder="1" applyAlignment="1">
      <alignment vertical="center" wrapText="1"/>
    </xf>
    <xf numFmtId="3" fontId="112" fillId="0" borderId="49" xfId="0" applyNumberFormat="1" applyFont="1" applyFill="1" applyBorder="1" applyAlignment="1">
      <alignment vertical="center" wrapText="1"/>
    </xf>
    <xf numFmtId="3" fontId="112" fillId="0" borderId="10" xfId="0" applyNumberFormat="1" applyFont="1" applyFill="1" applyBorder="1" applyAlignment="1">
      <alignment vertical="center" wrapText="1"/>
    </xf>
    <xf numFmtId="0" fontId="100" fillId="0" borderId="0" xfId="0" applyFont="1" applyFill="1" applyBorder="1" applyAlignment="1">
      <alignment horizontal="center"/>
    </xf>
    <xf numFmtId="3" fontId="115" fillId="33" borderId="21" xfId="0" applyNumberFormat="1" applyFont="1" applyFill="1" applyBorder="1" applyAlignment="1">
      <alignment horizontal="center" vertical="center" wrapText="1"/>
    </xf>
    <xf numFmtId="3" fontId="0" fillId="0" borderId="23" xfId="0" applyNumberFormat="1" applyBorder="1" applyAlignment="1">
      <alignment vertical="center" wrapText="1"/>
    </xf>
    <xf numFmtId="3" fontId="0" fillId="0" borderId="25" xfId="0" applyNumberFormat="1" applyBorder="1" applyAlignment="1">
      <alignment vertical="center" wrapText="1"/>
    </xf>
    <xf numFmtId="3" fontId="89" fillId="33" borderId="49" xfId="0" applyNumberFormat="1" applyFont="1" applyFill="1" applyBorder="1" applyAlignment="1">
      <alignment horizontal="center"/>
    </xf>
    <xf numFmtId="3" fontId="89" fillId="33" borderId="11" xfId="0" applyNumberFormat="1" applyFont="1" applyFill="1" applyBorder="1" applyAlignment="1">
      <alignment horizontal="center"/>
    </xf>
    <xf numFmtId="0" fontId="100" fillId="0" borderId="16" xfId="0" applyFont="1" applyBorder="1" applyAlignment="1">
      <alignment horizontal="center"/>
    </xf>
    <xf numFmtId="0" fontId="91" fillId="33" borderId="33" xfId="0" applyFont="1" applyFill="1" applyBorder="1" applyAlignment="1">
      <alignment horizontal="center" wrapText="1"/>
    </xf>
    <xf numFmtId="0" fontId="91" fillId="33" borderId="26" xfId="0" applyFont="1" applyFill="1" applyBorder="1" applyAlignment="1">
      <alignment horizontal="center" wrapText="1"/>
    </xf>
    <xf numFmtId="0" fontId="91" fillId="33" borderId="81" xfId="0" applyFont="1" applyFill="1" applyBorder="1" applyAlignment="1">
      <alignment horizontal="center"/>
    </xf>
    <xf numFmtId="0" fontId="91" fillId="33" borderId="82" xfId="0" applyFont="1" applyFill="1" applyBorder="1" applyAlignment="1">
      <alignment horizontal="center"/>
    </xf>
    <xf numFmtId="0" fontId="91" fillId="33" borderId="83" xfId="0" applyFont="1" applyFill="1" applyBorder="1" applyAlignment="1">
      <alignment horizontal="center"/>
    </xf>
    <xf numFmtId="0" fontId="116" fillId="34" borderId="0" xfId="0" applyFont="1" applyFill="1" applyBorder="1" applyAlignment="1">
      <alignment horizontal="left" wrapText="1"/>
    </xf>
    <xf numFmtId="0" fontId="91" fillId="33" borderId="84" xfId="0" applyFont="1" applyFill="1" applyBorder="1" applyAlignment="1">
      <alignment horizontal="center"/>
    </xf>
    <xf numFmtId="0" fontId="85" fillId="0" borderId="52" xfId="0" applyFont="1" applyFill="1" applyBorder="1" applyAlignment="1">
      <alignment horizontal="right"/>
    </xf>
    <xf numFmtId="0" fontId="0" fillId="0" borderId="3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85" fillId="35" borderId="60" xfId="0" applyFont="1" applyFill="1" applyBorder="1" applyAlignment="1">
      <alignment vertical="center"/>
    </xf>
    <xf numFmtId="3" fontId="0" fillId="0" borderId="35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0" fontId="98" fillId="0" borderId="0" xfId="0" applyFont="1" applyAlignment="1">
      <alignment horizontal="center"/>
    </xf>
    <xf numFmtId="3" fontId="0" fillId="0" borderId="49" xfId="0" applyNumberForma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17" fillId="0" borderId="11" xfId="0" applyFont="1" applyBorder="1" applyAlignment="1">
      <alignment horizontal="center" vertical="center"/>
    </xf>
    <xf numFmtId="0" fontId="100" fillId="0" borderId="0" xfId="0" applyFont="1" applyFill="1" applyAlignment="1">
      <alignment horizontal="center"/>
    </xf>
    <xf numFmtId="3" fontId="59" fillId="0" borderId="38" xfId="0" applyNumberFormat="1" applyFont="1" applyBorder="1" applyAlignment="1">
      <alignment horizontal="center" vertical="center"/>
    </xf>
    <xf numFmtId="3" fontId="59" fillId="0" borderId="68" xfId="0" applyNumberFormat="1" applyFont="1" applyBorder="1" applyAlignment="1">
      <alignment horizontal="center" vertical="center"/>
    </xf>
    <xf numFmtId="3" fontId="59" fillId="0" borderId="85" xfId="0" applyNumberFormat="1" applyFont="1" applyBorder="1" applyAlignment="1">
      <alignment horizontal="center" vertical="center"/>
    </xf>
    <xf numFmtId="3" fontId="60" fillId="35" borderId="64" xfId="0" applyNumberFormat="1" applyFont="1" applyFill="1" applyBorder="1" applyAlignment="1">
      <alignment horizontal="center" vertical="center"/>
    </xf>
    <xf numFmtId="3" fontId="60" fillId="35" borderId="69" xfId="0" applyNumberFormat="1" applyFont="1" applyFill="1" applyBorder="1" applyAlignment="1">
      <alignment horizontal="center" vertical="center"/>
    </xf>
    <xf numFmtId="3" fontId="60" fillId="35" borderId="86" xfId="0" applyNumberFormat="1" applyFont="1" applyFill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59" fillId="0" borderId="85" xfId="0" applyFont="1" applyBorder="1" applyAlignment="1">
      <alignment horizontal="center" vertical="center"/>
    </xf>
    <xf numFmtId="0" fontId="59" fillId="0" borderId="68" xfId="0" applyFont="1" applyBorder="1" applyAlignment="1">
      <alignment horizontal="center" vertical="center"/>
    </xf>
    <xf numFmtId="0" fontId="60" fillId="35" borderId="63" xfId="0" applyFont="1" applyFill="1" applyBorder="1" applyAlignment="1">
      <alignment horizontal="center" vertical="center"/>
    </xf>
    <xf numFmtId="0" fontId="60" fillId="35" borderId="67" xfId="0" applyFont="1" applyFill="1" applyBorder="1" applyAlignment="1">
      <alignment horizontal="center" vertical="center"/>
    </xf>
    <xf numFmtId="0" fontId="60" fillId="35" borderId="74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/>
    </xf>
    <xf numFmtId="0" fontId="98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47" fillId="36" borderId="12" xfId="0" applyFont="1" applyFill="1" applyBorder="1" applyAlignment="1">
      <alignment horizontal="center" vertical="center" textRotation="90" wrapText="1"/>
    </xf>
    <xf numFmtId="0" fontId="116" fillId="36" borderId="71" xfId="0" applyFont="1" applyFill="1" applyBorder="1" applyAlignment="1">
      <alignment horizontal="center" vertical="center" textRotation="90"/>
    </xf>
    <xf numFmtId="0" fontId="47" fillId="36" borderId="11" xfId="0" applyFont="1" applyFill="1" applyBorder="1" applyAlignment="1">
      <alignment horizontal="center" vertical="center" textRotation="90"/>
    </xf>
    <xf numFmtId="0" fontId="47" fillId="36" borderId="60" xfId="0" applyFont="1" applyFill="1" applyBorder="1" applyAlignment="1">
      <alignment horizontal="center" vertical="center" textRotation="90"/>
    </xf>
    <xf numFmtId="0" fontId="47" fillId="36" borderId="87" xfId="0" applyFont="1" applyFill="1" applyBorder="1" applyAlignment="1">
      <alignment horizontal="center" vertical="center" textRotation="90" wrapText="1"/>
    </xf>
    <xf numFmtId="0" fontId="116" fillId="36" borderId="88" xfId="0" applyFont="1" applyFill="1" applyBorder="1" applyAlignment="1">
      <alignment horizontal="center" vertical="center" textRotation="90"/>
    </xf>
    <xf numFmtId="0" fontId="91" fillId="36" borderId="89" xfId="0" applyFont="1" applyFill="1" applyBorder="1" applyAlignment="1">
      <alignment horizontal="center" vertical="center" textRotation="90"/>
    </xf>
    <xf numFmtId="0" fontId="91" fillId="36" borderId="43" xfId="0" applyFont="1" applyFill="1" applyBorder="1" applyAlignment="1">
      <alignment horizontal="center" vertical="center" textRotation="90"/>
    </xf>
    <xf numFmtId="0" fontId="47" fillId="36" borderId="90" xfId="0" applyFont="1" applyFill="1" applyBorder="1" applyAlignment="1">
      <alignment horizontal="center" vertical="center" textRotation="90"/>
    </xf>
    <xf numFmtId="0" fontId="47" fillId="36" borderId="91" xfId="0" applyFont="1" applyFill="1" applyBorder="1" applyAlignment="1">
      <alignment horizontal="center" vertical="center" textRotation="90"/>
    </xf>
    <xf numFmtId="0" fontId="47" fillId="36" borderId="92" xfId="0" applyFont="1" applyFill="1" applyBorder="1" applyAlignment="1">
      <alignment horizontal="center" vertical="center" textRotation="90"/>
    </xf>
    <xf numFmtId="0" fontId="47" fillId="36" borderId="93" xfId="0" applyFont="1" applyFill="1" applyBorder="1" applyAlignment="1">
      <alignment horizontal="center" vertical="center" textRotation="90"/>
    </xf>
    <xf numFmtId="0" fontId="47" fillId="36" borderId="94" xfId="0" applyFont="1" applyFill="1" applyBorder="1" applyAlignment="1">
      <alignment horizontal="center" vertical="center"/>
    </xf>
    <xf numFmtId="0" fontId="47" fillId="36" borderId="95" xfId="0" applyFont="1" applyFill="1" applyBorder="1" applyAlignment="1">
      <alignment horizontal="center" vertical="center"/>
    </xf>
    <xf numFmtId="0" fontId="47" fillId="36" borderId="96" xfId="0" applyFont="1" applyFill="1" applyBorder="1" applyAlignment="1">
      <alignment horizontal="center" vertical="center"/>
    </xf>
    <xf numFmtId="0" fontId="47" fillId="36" borderId="97" xfId="0" applyFont="1" applyFill="1" applyBorder="1" applyAlignment="1">
      <alignment horizontal="center" vertical="center" textRotation="90"/>
    </xf>
    <xf numFmtId="0" fontId="47" fillId="36" borderId="98" xfId="0" applyFont="1" applyFill="1" applyBorder="1" applyAlignment="1">
      <alignment horizontal="center" vertical="center"/>
    </xf>
    <xf numFmtId="0" fontId="47" fillId="36" borderId="99" xfId="0" applyFont="1" applyFill="1" applyBorder="1" applyAlignment="1">
      <alignment horizontal="center" vertical="center"/>
    </xf>
    <xf numFmtId="0" fontId="47" fillId="36" borderId="44" xfId="0" applyFont="1" applyFill="1" applyBorder="1" applyAlignment="1">
      <alignment horizontal="center" vertical="center" textRotation="90"/>
    </xf>
    <xf numFmtId="0" fontId="47" fillId="36" borderId="61" xfId="0" applyFont="1" applyFill="1" applyBorder="1" applyAlignment="1">
      <alignment horizontal="center" vertical="center" textRotation="90" wrapText="1"/>
    </xf>
    <xf numFmtId="0" fontId="116" fillId="36" borderId="100" xfId="0" applyFont="1" applyFill="1" applyBorder="1" applyAlignment="1">
      <alignment horizontal="center" vertical="center" textRotation="90"/>
    </xf>
    <xf numFmtId="0" fontId="47" fillId="36" borderId="87" xfId="0" applyFont="1" applyFill="1" applyBorder="1" applyAlignment="1">
      <alignment horizontal="center" vertical="center" textRotation="90"/>
    </xf>
    <xf numFmtId="0" fontId="47" fillId="36" borderId="88" xfId="0" applyFont="1" applyFill="1" applyBorder="1" applyAlignment="1">
      <alignment horizontal="center" vertical="center" textRotation="90"/>
    </xf>
    <xf numFmtId="0" fontId="47" fillId="36" borderId="89" xfId="0" applyFont="1" applyFill="1" applyBorder="1" applyAlignment="1">
      <alignment horizontal="center" vertical="center" textRotation="90"/>
    </xf>
    <xf numFmtId="0" fontId="47" fillId="36" borderId="43" xfId="0" applyFont="1" applyFill="1" applyBorder="1" applyAlignment="1">
      <alignment horizontal="center" vertical="center" textRotation="90"/>
    </xf>
    <xf numFmtId="3" fontId="6" fillId="0" borderId="95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horizontal="left" vertical="top"/>
    </xf>
    <xf numFmtId="0" fontId="47" fillId="36" borderId="66" xfId="0" applyFont="1" applyFill="1" applyBorder="1" applyAlignment="1">
      <alignment horizontal="center" vertical="center"/>
    </xf>
    <xf numFmtId="0" fontId="47" fillId="36" borderId="35" xfId="0" applyFont="1" applyFill="1" applyBorder="1" applyAlignment="1">
      <alignment horizontal="center" vertical="center" textRotation="90"/>
    </xf>
    <xf numFmtId="0" fontId="47" fillId="36" borderId="36" xfId="0" applyFont="1" applyFill="1" applyBorder="1" applyAlignment="1">
      <alignment horizontal="center" vertical="center" textRotation="90"/>
    </xf>
    <xf numFmtId="0" fontId="47" fillId="35" borderId="27" xfId="0" applyFont="1" applyFill="1" applyBorder="1" applyAlignment="1">
      <alignment horizontal="center" vertical="center"/>
    </xf>
    <xf numFmtId="0" fontId="47" fillId="35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47" fillId="35" borderId="32" xfId="0" applyFont="1" applyFill="1" applyBorder="1" applyAlignment="1">
      <alignment horizontal="center" vertical="center"/>
    </xf>
    <xf numFmtId="0" fontId="47" fillId="35" borderId="101" xfId="0" applyFont="1" applyFill="1" applyBorder="1" applyAlignment="1">
      <alignment horizontal="center" vertical="center"/>
    </xf>
    <xf numFmtId="0" fontId="47" fillId="35" borderId="102" xfId="0" applyFont="1" applyFill="1" applyBorder="1" applyAlignment="1">
      <alignment horizontal="center" vertical="center"/>
    </xf>
    <xf numFmtId="0" fontId="47" fillId="35" borderId="103" xfId="0" applyFont="1" applyFill="1" applyBorder="1" applyAlignment="1">
      <alignment horizontal="center" vertical="center"/>
    </xf>
    <xf numFmtId="0" fontId="47" fillId="35" borderId="104" xfId="0" applyFont="1" applyFill="1" applyBorder="1" applyAlignment="1">
      <alignment horizontal="center" vertical="center"/>
    </xf>
    <xf numFmtId="0" fontId="47" fillId="36" borderId="29" xfId="0" applyFont="1" applyFill="1" applyBorder="1" applyAlignment="1">
      <alignment horizontal="center" vertical="center"/>
    </xf>
    <xf numFmtId="0" fontId="47" fillId="36" borderId="105" xfId="0" applyFont="1" applyFill="1" applyBorder="1" applyAlignment="1">
      <alignment horizontal="center" vertical="center"/>
    </xf>
    <xf numFmtId="0" fontId="92" fillId="35" borderId="94" xfId="0" applyFont="1" applyFill="1" applyBorder="1" applyAlignment="1">
      <alignment horizontal="center" vertical="center" wrapText="1"/>
    </xf>
    <xf numFmtId="0" fontId="92" fillId="35" borderId="106" xfId="0" applyFont="1" applyFill="1" applyBorder="1" applyAlignment="1">
      <alignment horizontal="center" vertical="center" wrapText="1"/>
    </xf>
    <xf numFmtId="0" fontId="92" fillId="35" borderId="72" xfId="0" applyFont="1" applyFill="1" applyBorder="1" applyAlignment="1">
      <alignment horizontal="center" vertical="center" wrapText="1"/>
    </xf>
    <xf numFmtId="0" fontId="92" fillId="35" borderId="21" xfId="0" applyFont="1" applyFill="1" applyBorder="1" applyAlignment="1">
      <alignment horizontal="center" vertical="center" wrapText="1"/>
    </xf>
    <xf numFmtId="0" fontId="92" fillId="35" borderId="15" xfId="0" applyFont="1" applyFill="1" applyBorder="1" applyAlignment="1">
      <alignment horizontal="center" vertical="center" wrapText="1"/>
    </xf>
    <xf numFmtId="0" fontId="92" fillId="35" borderId="103" xfId="0" applyFont="1" applyFill="1" applyBorder="1" applyAlignment="1">
      <alignment horizontal="center" vertical="center" wrapText="1"/>
    </xf>
    <xf numFmtId="0" fontId="92" fillId="35" borderId="104" xfId="0" applyFont="1" applyFill="1" applyBorder="1" applyAlignment="1">
      <alignment horizontal="center" vertical="center" wrapText="1"/>
    </xf>
    <xf numFmtId="0" fontId="92" fillId="36" borderId="39" xfId="0" applyFont="1" applyFill="1" applyBorder="1" applyAlignment="1">
      <alignment horizontal="center" vertical="center" wrapText="1"/>
    </xf>
    <xf numFmtId="0" fontId="92" fillId="36" borderId="74" xfId="0" applyFont="1" applyFill="1" applyBorder="1" applyAlignment="1">
      <alignment horizontal="center" vertical="center" wrapText="1"/>
    </xf>
    <xf numFmtId="0" fontId="92" fillId="36" borderId="29" xfId="0" applyFont="1" applyFill="1" applyBorder="1" applyAlignment="1">
      <alignment horizontal="center" vertical="center" wrapText="1"/>
    </xf>
    <xf numFmtId="0" fontId="92" fillId="36" borderId="107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03" fillId="0" borderId="0" xfId="0" applyFont="1" applyBorder="1" applyAlignment="1">
      <alignment horizontal="center" vertical="top"/>
    </xf>
    <xf numFmtId="0" fontId="100" fillId="0" borderId="0" xfId="0" applyFont="1" applyFill="1" applyBorder="1" applyAlignment="1">
      <alignment horizontal="left"/>
    </xf>
    <xf numFmtId="0" fontId="98" fillId="0" borderId="0" xfId="0" applyFont="1" applyBorder="1" applyAlignment="1">
      <alignment horizontal="center"/>
    </xf>
    <xf numFmtId="0" fontId="85" fillId="35" borderId="60" xfId="0" applyFont="1" applyFill="1" applyBorder="1" applyAlignment="1">
      <alignment horizontal="center" vertical="center" wrapText="1"/>
    </xf>
    <xf numFmtId="0" fontId="85" fillId="35" borderId="44" xfId="0" applyFont="1" applyFill="1" applyBorder="1" applyAlignment="1">
      <alignment horizontal="center" vertical="center" wrapText="1"/>
    </xf>
    <xf numFmtId="0" fontId="85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60" xfId="0" applyFont="1" applyFill="1" applyBorder="1" applyAlignment="1">
      <alignment horizontal="center" vertical="center" wrapText="1"/>
    </xf>
    <xf numFmtId="0" fontId="85" fillId="35" borderId="52" xfId="0" applyFont="1" applyFill="1" applyBorder="1" applyAlignment="1">
      <alignment horizontal="center" vertical="center" wrapText="1"/>
    </xf>
    <xf numFmtId="0" fontId="103" fillId="0" borderId="16" xfId="0" applyFont="1" applyBorder="1" applyAlignment="1">
      <alignment horizontal="center"/>
    </xf>
    <xf numFmtId="0" fontId="100" fillId="0" borderId="15" xfId="0" applyFont="1" applyFill="1" applyBorder="1" applyAlignment="1">
      <alignment horizontal="center" wrapText="1"/>
    </xf>
    <xf numFmtId="0" fontId="100" fillId="0" borderId="0" xfId="0" applyFont="1" applyFill="1" applyBorder="1" applyAlignment="1">
      <alignment horizontal="center" wrapText="1"/>
    </xf>
    <xf numFmtId="0" fontId="91" fillId="35" borderId="11" xfId="0" applyFont="1" applyFill="1" applyBorder="1" applyAlignment="1">
      <alignment horizontal="center" vertical="center" wrapText="1"/>
    </xf>
    <xf numFmtId="0" fontId="91" fillId="35" borderId="60" xfId="0" applyFont="1" applyFill="1" applyBorder="1" applyAlignment="1">
      <alignment horizontal="center" vertical="center" wrapText="1"/>
    </xf>
    <xf numFmtId="0" fontId="116" fillId="35" borderId="11" xfId="0" applyFont="1" applyFill="1" applyBorder="1" applyAlignment="1">
      <alignment horizontal="center" vertical="center" wrapText="1"/>
    </xf>
    <xf numFmtId="0" fontId="116" fillId="35" borderId="60" xfId="0" applyFont="1" applyFill="1" applyBorder="1" applyAlignment="1">
      <alignment horizontal="center" vertical="center" wrapText="1"/>
    </xf>
    <xf numFmtId="0" fontId="105" fillId="0" borderId="37" xfId="0" applyFont="1" applyFill="1" applyBorder="1" applyAlignment="1">
      <alignment horizontal="right" vertical="center" wrapText="1"/>
    </xf>
    <xf numFmtId="0" fontId="105" fillId="0" borderId="13" xfId="0" applyFont="1" applyFill="1" applyBorder="1" applyAlignment="1">
      <alignment horizontal="right" vertical="center" wrapText="1"/>
    </xf>
    <xf numFmtId="0" fontId="103" fillId="0" borderId="16" xfId="0" applyFont="1" applyBorder="1" applyAlignment="1">
      <alignment horizontal="left"/>
    </xf>
    <xf numFmtId="0" fontId="85" fillId="35" borderId="108" xfId="0" applyFont="1" applyFill="1" applyBorder="1" applyAlignment="1">
      <alignment horizontal="right" wrapText="1"/>
    </xf>
    <xf numFmtId="0" fontId="85" fillId="35" borderId="109" xfId="0" applyFont="1" applyFill="1" applyBorder="1" applyAlignment="1">
      <alignment horizontal="right" wrapText="1"/>
    </xf>
    <xf numFmtId="0" fontId="85" fillId="35" borderId="110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514350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323975"/>
          <a:ext cx="11811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7.140625" style="0" customWidth="1"/>
    <col min="7" max="7" width="11.8515625" style="0" customWidth="1"/>
    <col min="8" max="8" width="10.7109375" style="0" customWidth="1"/>
    <col min="9" max="9" width="8.28125" style="0" customWidth="1"/>
  </cols>
  <sheetData>
    <row r="1" spans="1:9" ht="15">
      <c r="A1" s="188" t="s">
        <v>467</v>
      </c>
      <c r="B1" s="189"/>
      <c r="C1" s="189"/>
      <c r="D1" s="189"/>
      <c r="E1" s="189"/>
      <c r="F1" s="189"/>
      <c r="G1" s="189"/>
      <c r="H1" s="189"/>
      <c r="I1" s="190"/>
    </row>
    <row r="2" spans="1:9" ht="15">
      <c r="A2" s="191"/>
      <c r="B2" s="192"/>
      <c r="C2" s="192"/>
      <c r="D2" s="192"/>
      <c r="E2" s="192"/>
      <c r="F2" s="192"/>
      <c r="G2" s="192"/>
      <c r="H2" s="192"/>
      <c r="I2" s="193"/>
    </row>
    <row r="3" spans="1:9" ht="15">
      <c r="A3" s="191"/>
      <c r="B3" s="192"/>
      <c r="C3" s="192"/>
      <c r="D3" s="192"/>
      <c r="E3" s="192"/>
      <c r="F3" s="192"/>
      <c r="G3" s="192"/>
      <c r="H3" s="192" t="s">
        <v>467</v>
      </c>
      <c r="I3" s="193"/>
    </row>
    <row r="4" spans="1:9" ht="22.5" customHeight="1">
      <c r="A4" s="346" t="s">
        <v>221</v>
      </c>
      <c r="B4" s="347"/>
      <c r="C4" s="347"/>
      <c r="D4" s="347"/>
      <c r="E4" s="347"/>
      <c r="F4" s="347"/>
      <c r="G4" s="347"/>
      <c r="H4" s="347"/>
      <c r="I4" s="348"/>
    </row>
    <row r="5" spans="1:9" ht="15">
      <c r="A5" s="191"/>
      <c r="B5" s="192"/>
      <c r="C5" s="192"/>
      <c r="D5" s="192"/>
      <c r="E5" s="192"/>
      <c r="F5" s="192"/>
      <c r="G5" s="192"/>
      <c r="H5" s="192"/>
      <c r="I5" s="193"/>
    </row>
    <row r="6" spans="1:9" ht="15">
      <c r="A6" s="191"/>
      <c r="B6" s="192"/>
      <c r="C6" s="192"/>
      <c r="D6" s="192"/>
      <c r="E6" s="192"/>
      <c r="F6" s="192"/>
      <c r="G6" s="192"/>
      <c r="H6" s="192"/>
      <c r="I6" s="193"/>
    </row>
    <row r="7" spans="1:9" ht="15">
      <c r="A7" s="191"/>
      <c r="B7" s="192"/>
      <c r="C7" s="192"/>
      <c r="D7" s="192"/>
      <c r="E7" s="192"/>
      <c r="F7" s="192"/>
      <c r="G7" s="192"/>
      <c r="H7" s="192"/>
      <c r="I7" s="193"/>
    </row>
    <row r="8" spans="1:9" ht="15">
      <c r="A8" s="191"/>
      <c r="B8" s="192"/>
      <c r="C8" s="192"/>
      <c r="D8" s="192"/>
      <c r="E8" s="192"/>
      <c r="F8" s="192"/>
      <c r="G8" s="192" t="s">
        <v>467</v>
      </c>
      <c r="H8" s="192"/>
      <c r="I8" s="193"/>
    </row>
    <row r="9" spans="1:9" ht="15">
      <c r="A9" s="191"/>
      <c r="B9" s="192"/>
      <c r="C9" s="192"/>
      <c r="D9" s="192"/>
      <c r="E9" s="192"/>
      <c r="F9" s="192"/>
      <c r="G9" s="192"/>
      <c r="H9" s="192"/>
      <c r="I9" s="193"/>
    </row>
    <row r="10" spans="1:9" ht="15">
      <c r="A10" s="191"/>
      <c r="B10" s="192"/>
      <c r="C10" s="192"/>
      <c r="D10" s="192"/>
      <c r="E10" s="192"/>
      <c r="F10" s="192"/>
      <c r="G10" s="192" t="s">
        <v>467</v>
      </c>
      <c r="H10" s="192"/>
      <c r="I10" s="193"/>
    </row>
    <row r="11" spans="1:9" ht="15">
      <c r="A11" s="191"/>
      <c r="B11" s="192"/>
      <c r="C11" s="192"/>
      <c r="D11" s="192"/>
      <c r="E11" s="192"/>
      <c r="F11" s="192"/>
      <c r="G11" s="192"/>
      <c r="H11" s="192"/>
      <c r="I11" s="193"/>
    </row>
    <row r="12" spans="1:9" ht="15">
      <c r="A12" s="191"/>
      <c r="B12" s="192"/>
      <c r="C12" s="192"/>
      <c r="D12" s="192"/>
      <c r="E12" s="192"/>
      <c r="F12" s="192"/>
      <c r="G12" s="192"/>
      <c r="H12" s="192"/>
      <c r="I12" s="193"/>
    </row>
    <row r="13" spans="1:9" ht="15">
      <c r="A13" s="191"/>
      <c r="B13" s="192"/>
      <c r="C13" s="192"/>
      <c r="D13" s="192"/>
      <c r="E13" s="192"/>
      <c r="F13" s="192"/>
      <c r="G13" s="192"/>
      <c r="H13" s="192"/>
      <c r="I13" s="193"/>
    </row>
    <row r="14" spans="1:9" ht="15">
      <c r="A14" s="191"/>
      <c r="B14" s="192"/>
      <c r="C14" s="192"/>
      <c r="D14" s="192"/>
      <c r="E14" s="192"/>
      <c r="F14" s="192"/>
      <c r="G14" s="192"/>
      <c r="H14" s="192"/>
      <c r="I14" s="193"/>
    </row>
    <row r="15" spans="1:9" ht="15">
      <c r="A15" s="191"/>
      <c r="B15" s="192"/>
      <c r="C15" s="192"/>
      <c r="D15" s="192"/>
      <c r="E15" s="192"/>
      <c r="F15" s="192"/>
      <c r="G15" s="192"/>
      <c r="H15" s="192"/>
      <c r="I15" s="193"/>
    </row>
    <row r="16" spans="1:9" ht="15">
      <c r="A16" s="191"/>
      <c r="B16" s="192"/>
      <c r="C16" s="192"/>
      <c r="D16" s="192" t="s">
        <v>467</v>
      </c>
      <c r="E16" s="192"/>
      <c r="F16" s="192"/>
      <c r="G16" s="192"/>
      <c r="H16" s="192"/>
      <c r="I16" s="193"/>
    </row>
    <row r="17" spans="1:9" ht="15">
      <c r="A17" s="191"/>
      <c r="B17" s="192"/>
      <c r="C17" s="192"/>
      <c r="D17" s="192" t="s">
        <v>467</v>
      </c>
      <c r="E17" s="192"/>
      <c r="F17" s="192"/>
      <c r="G17" s="192"/>
      <c r="H17" s="192"/>
      <c r="I17" s="193"/>
    </row>
    <row r="18" spans="1:9" ht="20.25">
      <c r="A18" s="349" t="s">
        <v>222</v>
      </c>
      <c r="B18" s="350"/>
      <c r="C18" s="350"/>
      <c r="D18" s="350"/>
      <c r="E18" s="350"/>
      <c r="F18" s="350"/>
      <c r="G18" s="350"/>
      <c r="H18" s="350"/>
      <c r="I18" s="351"/>
    </row>
    <row r="19" spans="1:9" ht="20.25">
      <c r="A19" s="349"/>
      <c r="B19" s="350"/>
      <c r="C19" s="350"/>
      <c r="D19" s="350"/>
      <c r="E19" s="350"/>
      <c r="F19" s="350"/>
      <c r="G19" s="350"/>
      <c r="H19" s="350"/>
      <c r="I19" s="351"/>
    </row>
    <row r="20" spans="1:9" ht="20.25">
      <c r="A20" s="352" t="s">
        <v>488</v>
      </c>
      <c r="B20" s="353"/>
      <c r="C20" s="353"/>
      <c r="D20" s="353"/>
      <c r="E20" s="353"/>
      <c r="F20" s="353"/>
      <c r="G20" s="353"/>
      <c r="H20" s="353"/>
      <c r="I20" s="354"/>
    </row>
    <row r="21" spans="1:9" ht="15.75">
      <c r="A21" s="194"/>
      <c r="B21" s="195"/>
      <c r="C21" s="195"/>
      <c r="D21" s="195"/>
      <c r="E21" s="195"/>
      <c r="F21" s="195"/>
      <c r="G21" s="195"/>
      <c r="H21" s="192"/>
      <c r="I21" s="193"/>
    </row>
    <row r="22" spans="1:9" ht="18" customHeight="1">
      <c r="A22" s="194"/>
      <c r="B22" s="356" t="s">
        <v>294</v>
      </c>
      <c r="C22" s="356"/>
      <c r="D22" s="356"/>
      <c r="E22" s="356"/>
      <c r="F22" s="356"/>
      <c r="G22" s="356"/>
      <c r="H22" s="356"/>
      <c r="I22" s="357"/>
    </row>
    <row r="23" spans="1:9" ht="15.75">
      <c r="A23" s="194"/>
      <c r="B23" s="356"/>
      <c r="C23" s="356"/>
      <c r="D23" s="356"/>
      <c r="E23" s="356"/>
      <c r="F23" s="356"/>
      <c r="G23" s="356"/>
      <c r="H23" s="356"/>
      <c r="I23" s="357"/>
    </row>
    <row r="24" spans="1:9" ht="18">
      <c r="A24" s="194"/>
      <c r="B24" s="263"/>
      <c r="C24" s="263"/>
      <c r="D24" s="263"/>
      <c r="E24" s="263"/>
      <c r="F24" s="263"/>
      <c r="G24" s="263"/>
      <c r="H24" s="263"/>
      <c r="I24" s="264"/>
    </row>
    <row r="25" spans="1:9" ht="15.75">
      <c r="A25" s="194"/>
      <c r="B25" s="195"/>
      <c r="C25" s="195"/>
      <c r="D25" s="195"/>
      <c r="E25" s="195"/>
      <c r="F25" s="195"/>
      <c r="G25" s="195"/>
      <c r="H25" s="192"/>
      <c r="I25" s="193"/>
    </row>
    <row r="26" spans="1:9" ht="15.75">
      <c r="A26" s="194"/>
      <c r="B26" s="195"/>
      <c r="C26" s="195"/>
      <c r="D26" s="195"/>
      <c r="E26" s="195"/>
      <c r="F26" s="195"/>
      <c r="G26" s="195"/>
      <c r="H26" s="192"/>
      <c r="I26" s="193"/>
    </row>
    <row r="27" spans="1:9" ht="23.25">
      <c r="A27" s="194"/>
      <c r="B27" s="195"/>
      <c r="C27" s="355"/>
      <c r="D27" s="355"/>
      <c r="E27" s="355"/>
      <c r="F27" s="195"/>
      <c r="G27" s="195"/>
      <c r="H27" s="192"/>
      <c r="I27" s="193"/>
    </row>
    <row r="28" spans="1:9" ht="15.75">
      <c r="A28" s="194"/>
      <c r="B28" s="195"/>
      <c r="C28" s="195"/>
      <c r="D28" s="195"/>
      <c r="E28" s="195"/>
      <c r="F28" s="195"/>
      <c r="G28" s="195"/>
      <c r="H28" s="192"/>
      <c r="I28" s="193"/>
    </row>
    <row r="29" spans="1:9" ht="15.75">
      <c r="A29" s="194"/>
      <c r="B29" s="195"/>
      <c r="C29" s="195"/>
      <c r="D29" s="195"/>
      <c r="E29" s="195"/>
      <c r="F29" s="195" t="s">
        <v>467</v>
      </c>
      <c r="G29" s="195"/>
      <c r="H29" s="192"/>
      <c r="I29" s="193"/>
    </row>
    <row r="30" spans="1:9" ht="15.75">
      <c r="A30" s="194"/>
      <c r="B30" s="195"/>
      <c r="C30" s="195"/>
      <c r="D30" s="195"/>
      <c r="E30" s="195"/>
      <c r="F30" s="195" t="s">
        <v>467</v>
      </c>
      <c r="G30" s="195"/>
      <c r="H30" s="192"/>
      <c r="I30" s="193"/>
    </row>
    <row r="31" spans="1:9" ht="15.75">
      <c r="A31" s="194"/>
      <c r="B31" s="195"/>
      <c r="C31" s="195"/>
      <c r="D31" s="195"/>
      <c r="E31" s="195"/>
      <c r="F31" s="195"/>
      <c r="G31" s="195"/>
      <c r="H31" s="192"/>
      <c r="I31" s="193"/>
    </row>
    <row r="32" spans="1:9" ht="15.75">
      <c r="A32" s="194"/>
      <c r="B32" s="195"/>
      <c r="C32" s="195"/>
      <c r="D32" s="195"/>
      <c r="E32" s="195"/>
      <c r="F32" s="195"/>
      <c r="G32" s="195"/>
      <c r="H32" s="192"/>
      <c r="I32" s="193"/>
    </row>
    <row r="33" spans="1:9" ht="15.75">
      <c r="A33" s="194"/>
      <c r="B33" s="195"/>
      <c r="C33" s="195"/>
      <c r="D33" s="195"/>
      <c r="E33" s="195"/>
      <c r="F33" s="195"/>
      <c r="G33" s="195"/>
      <c r="H33" s="192"/>
      <c r="I33" s="193"/>
    </row>
    <row r="34" spans="1:9" ht="15.75">
      <c r="A34" s="194"/>
      <c r="B34" s="195"/>
      <c r="C34" s="195"/>
      <c r="D34" s="195"/>
      <c r="E34" s="195"/>
      <c r="F34" s="195"/>
      <c r="G34" s="195"/>
      <c r="H34" s="192"/>
      <c r="I34" s="193"/>
    </row>
    <row r="35" spans="1:9" ht="15.75">
      <c r="A35" s="194"/>
      <c r="B35" s="195"/>
      <c r="C35" s="195"/>
      <c r="D35" s="195"/>
      <c r="E35" s="195"/>
      <c r="F35" s="195"/>
      <c r="G35" s="195"/>
      <c r="H35" s="192"/>
      <c r="I35" s="193"/>
    </row>
    <row r="36" spans="1:9" ht="15.75">
      <c r="A36" s="340" t="s">
        <v>223</v>
      </c>
      <c r="B36" s="341"/>
      <c r="C36" s="341"/>
      <c r="D36" s="341"/>
      <c r="E36" s="341"/>
      <c r="F36" s="341"/>
      <c r="G36" s="341"/>
      <c r="H36" s="341"/>
      <c r="I36" s="342"/>
    </row>
    <row r="37" spans="1:9" ht="15.75">
      <c r="A37" s="340" t="s">
        <v>224</v>
      </c>
      <c r="B37" s="341"/>
      <c r="C37" s="341"/>
      <c r="D37" s="341"/>
      <c r="E37" s="341"/>
      <c r="F37" s="341"/>
      <c r="G37" s="341"/>
      <c r="H37" s="341"/>
      <c r="I37" s="342"/>
    </row>
    <row r="38" spans="1:9" ht="15.75">
      <c r="A38" s="194"/>
      <c r="B38" s="195"/>
      <c r="C38" s="195"/>
      <c r="D38" s="195"/>
      <c r="E38" s="195"/>
      <c r="F38" s="195"/>
      <c r="G38" s="195"/>
      <c r="H38" s="196"/>
      <c r="I38" s="198"/>
    </row>
    <row r="39" spans="1:9" ht="15.75">
      <c r="A39" s="194"/>
      <c r="B39" s="195"/>
      <c r="C39" s="195"/>
      <c r="D39" s="195"/>
      <c r="E39" s="195"/>
      <c r="F39" s="195"/>
      <c r="G39" s="195"/>
      <c r="H39" s="196"/>
      <c r="I39" s="198"/>
    </row>
    <row r="40" spans="1:9" ht="15">
      <c r="A40" s="343" t="s">
        <v>489</v>
      </c>
      <c r="B40" s="344"/>
      <c r="C40" s="344"/>
      <c r="D40" s="344"/>
      <c r="E40" s="344"/>
      <c r="F40" s="344"/>
      <c r="G40" s="344"/>
      <c r="H40" s="344"/>
      <c r="I40" s="345"/>
    </row>
    <row r="41" spans="1:9" ht="15">
      <c r="A41" s="197"/>
      <c r="B41" s="196"/>
      <c r="C41" s="196"/>
      <c r="D41" s="196"/>
      <c r="E41" s="196"/>
      <c r="F41" s="196"/>
      <c r="G41" s="196"/>
      <c r="H41" s="192"/>
      <c r="I41" s="193"/>
    </row>
    <row r="42" spans="1:9" ht="15">
      <c r="A42" s="197"/>
      <c r="B42" s="196"/>
      <c r="C42" s="196"/>
      <c r="D42" s="196"/>
      <c r="E42" s="196"/>
      <c r="F42" s="196"/>
      <c r="G42" s="196"/>
      <c r="H42" s="192"/>
      <c r="I42" s="193"/>
    </row>
    <row r="43" spans="1:9" ht="15">
      <c r="A43" s="184"/>
      <c r="B43" s="1"/>
      <c r="C43" s="1"/>
      <c r="D43" s="1"/>
      <c r="E43" s="1"/>
      <c r="F43" s="1"/>
      <c r="G43" s="1"/>
      <c r="H43" s="1"/>
      <c r="I43" s="185"/>
    </row>
    <row r="44" spans="1:9" ht="15">
      <c r="A44" s="184"/>
      <c r="B44" s="1"/>
      <c r="C44" s="1"/>
      <c r="D44" s="1"/>
      <c r="E44" s="1"/>
      <c r="F44" s="1"/>
      <c r="G44" s="1"/>
      <c r="H44" s="1"/>
      <c r="I44" s="185"/>
    </row>
    <row r="45" spans="1:9" ht="15">
      <c r="A45" s="184"/>
      <c r="B45" s="1"/>
      <c r="C45" s="1"/>
      <c r="D45" s="1"/>
      <c r="E45" s="1"/>
      <c r="F45" s="1"/>
      <c r="G45" s="1"/>
      <c r="H45" s="1"/>
      <c r="I45" s="185"/>
    </row>
    <row r="46" spans="1:9" ht="15.75" thickBot="1">
      <c r="A46" s="199"/>
      <c r="B46" s="186"/>
      <c r="C46" s="186"/>
      <c r="D46" s="186"/>
      <c r="E46" s="186"/>
      <c r="F46" s="186"/>
      <c r="G46" s="186"/>
      <c r="H46" s="186"/>
      <c r="I46" s="187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&amp;L17.02.2017&amp;CTürkiye Odalar ve Borsalar Birliği&amp;R&amp;P/&amp;N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E46" sqref="E46"/>
    </sheetView>
  </sheetViews>
  <sheetFormatPr defaultColWidth="9.140625" defaultRowHeight="15"/>
  <cols>
    <col min="1" max="1" width="6.8515625" style="0" customWidth="1"/>
    <col min="2" max="2" width="22.140625" style="0" bestFit="1" customWidth="1"/>
    <col min="3" max="3" width="35.8515625" style="0" customWidth="1"/>
    <col min="4" max="4" width="9.140625" style="0" customWidth="1"/>
    <col min="5" max="5" width="9.140625" style="156" customWidth="1"/>
    <col min="6" max="6" width="8.00390625" style="0" customWidth="1"/>
    <col min="145" max="145" width="5.140625" style="0" customWidth="1"/>
  </cols>
  <sheetData>
    <row r="1" ht="15">
      <c r="F1" s="156"/>
    </row>
    <row r="2" spans="1:6" ht="17.25" customHeight="1" thickBot="1">
      <c r="A2" s="390" t="s">
        <v>494</v>
      </c>
      <c r="B2" s="390"/>
      <c r="C2" s="390"/>
      <c r="D2" s="390"/>
      <c r="E2" s="390"/>
      <c r="F2" s="299"/>
    </row>
    <row r="3" spans="1:5" ht="16.5" customHeight="1">
      <c r="A3" s="384" t="s">
        <v>106</v>
      </c>
      <c r="B3" s="384"/>
      <c r="C3" s="384"/>
      <c r="D3" s="384"/>
      <c r="E3" s="384"/>
    </row>
    <row r="4" spans="1:5" s="85" customFormat="1" ht="16.5" customHeight="1">
      <c r="A4" s="102"/>
      <c r="B4" s="102"/>
      <c r="C4" s="102"/>
      <c r="D4" s="102"/>
      <c r="E4" s="276"/>
    </row>
    <row r="6" ht="15">
      <c r="C6" s="116" t="s">
        <v>3</v>
      </c>
    </row>
    <row r="7" spans="3:5" s="85" customFormat="1" ht="15">
      <c r="C7" s="87"/>
      <c r="E7" s="156"/>
    </row>
    <row r="8" spans="1:6" ht="15" customHeight="1">
      <c r="A8" s="33" t="s">
        <v>108</v>
      </c>
      <c r="B8" s="231" t="s">
        <v>413</v>
      </c>
      <c r="C8" s="235" t="s">
        <v>109</v>
      </c>
      <c r="D8" s="235" t="s">
        <v>9</v>
      </c>
      <c r="E8" s="278" t="s">
        <v>110</v>
      </c>
      <c r="F8" s="156"/>
    </row>
    <row r="9" spans="1:5" ht="27" customHeight="1">
      <c r="A9" s="233">
        <v>1</v>
      </c>
      <c r="B9" s="236" t="s">
        <v>111</v>
      </c>
      <c r="C9" s="237" t="s">
        <v>112</v>
      </c>
      <c r="D9" s="141">
        <v>136</v>
      </c>
      <c r="E9" s="279">
        <f>D9/1024*100</f>
        <v>13.28125</v>
      </c>
    </row>
    <row r="10" spans="1:5" ht="15.75" customHeight="1">
      <c r="A10" s="234">
        <v>2</v>
      </c>
      <c r="B10" s="236" t="s">
        <v>473</v>
      </c>
      <c r="C10" s="237" t="s">
        <v>474</v>
      </c>
      <c r="D10" s="141">
        <v>30</v>
      </c>
      <c r="E10" s="279">
        <f aca="true" t="shared" si="0" ref="E10:E18">D10/1024*100</f>
        <v>2.9296875</v>
      </c>
    </row>
    <row r="11" spans="1:5" ht="25.5" customHeight="1">
      <c r="A11" s="234">
        <v>3</v>
      </c>
      <c r="B11" s="236" t="s">
        <v>418</v>
      </c>
      <c r="C11" s="237" t="s">
        <v>419</v>
      </c>
      <c r="D11" s="141">
        <v>28</v>
      </c>
      <c r="E11" s="279">
        <f t="shared" si="0"/>
        <v>2.734375</v>
      </c>
    </row>
    <row r="12" spans="1:5" ht="15" customHeight="1">
      <c r="A12" s="233">
        <v>4</v>
      </c>
      <c r="B12" s="236" t="s">
        <v>305</v>
      </c>
      <c r="C12" s="237" t="s">
        <v>114</v>
      </c>
      <c r="D12" s="141">
        <v>25</v>
      </c>
      <c r="E12" s="279">
        <f t="shared" si="0"/>
        <v>2.44140625</v>
      </c>
    </row>
    <row r="13" spans="1:5" ht="12.75" customHeight="1">
      <c r="A13" s="234">
        <v>5</v>
      </c>
      <c r="B13" s="236" t="s">
        <v>302</v>
      </c>
      <c r="C13" s="237" t="s">
        <v>113</v>
      </c>
      <c r="D13" s="141">
        <v>23</v>
      </c>
      <c r="E13" s="279">
        <f t="shared" si="0"/>
        <v>2.24609375</v>
      </c>
    </row>
    <row r="14" spans="1:5" ht="21" customHeight="1">
      <c r="A14" s="233">
        <v>6</v>
      </c>
      <c r="B14" s="236" t="s">
        <v>420</v>
      </c>
      <c r="C14" s="237" t="s">
        <v>421</v>
      </c>
      <c r="D14" s="141">
        <v>22</v>
      </c>
      <c r="E14" s="279">
        <f t="shared" si="0"/>
        <v>2.1484375</v>
      </c>
    </row>
    <row r="15" spans="1:5" ht="20.25" customHeight="1">
      <c r="A15" s="234">
        <v>7</v>
      </c>
      <c r="B15" s="236" t="s">
        <v>453</v>
      </c>
      <c r="C15" s="237" t="s">
        <v>454</v>
      </c>
      <c r="D15" s="141">
        <v>17</v>
      </c>
      <c r="E15" s="279">
        <f t="shared" si="0"/>
        <v>1.66015625</v>
      </c>
    </row>
    <row r="16" spans="1:5" ht="15.75" customHeight="1">
      <c r="A16" s="233">
        <v>8</v>
      </c>
      <c r="B16" s="236" t="s">
        <v>481</v>
      </c>
      <c r="C16" s="237" t="s">
        <v>482</v>
      </c>
      <c r="D16" s="141">
        <v>15</v>
      </c>
      <c r="E16" s="279">
        <f t="shared" si="0"/>
        <v>1.46484375</v>
      </c>
    </row>
    <row r="17" spans="1:5" ht="21.75" customHeight="1">
      <c r="A17" s="234">
        <v>9</v>
      </c>
      <c r="B17" s="236" t="s">
        <v>303</v>
      </c>
      <c r="C17" s="237" t="s">
        <v>266</v>
      </c>
      <c r="D17" s="141">
        <v>15</v>
      </c>
      <c r="E17" s="279">
        <f t="shared" si="0"/>
        <v>1.46484375</v>
      </c>
    </row>
    <row r="18" spans="1:5" ht="23.25" customHeight="1">
      <c r="A18" s="233">
        <v>10</v>
      </c>
      <c r="B18" s="236" t="s">
        <v>498</v>
      </c>
      <c r="C18" s="237" t="s">
        <v>499</v>
      </c>
      <c r="D18" s="141">
        <v>15</v>
      </c>
      <c r="E18" s="279">
        <f t="shared" si="0"/>
        <v>1.46484375</v>
      </c>
    </row>
    <row r="19" spans="1:2" ht="15">
      <c r="A19" s="2"/>
      <c r="B19" s="2"/>
    </row>
    <row r="20" spans="1:5" s="85" customFormat="1" ht="15">
      <c r="A20" s="2"/>
      <c r="B20" s="2"/>
      <c r="E20" s="156"/>
    </row>
    <row r="21" spans="1:5" s="85" customFormat="1" ht="15">
      <c r="A21" s="2"/>
      <c r="B21" s="2"/>
      <c r="E21" s="156"/>
    </row>
    <row r="22" spans="1:2" ht="15">
      <c r="A22" s="2"/>
      <c r="B22" s="2"/>
    </row>
    <row r="23" ht="15">
      <c r="C23" s="116" t="s">
        <v>6</v>
      </c>
    </row>
    <row r="25" spans="1:5" ht="18" customHeight="1">
      <c r="A25" s="33" t="s">
        <v>108</v>
      </c>
      <c r="B25" s="118" t="s">
        <v>413</v>
      </c>
      <c r="C25" s="117" t="s">
        <v>109</v>
      </c>
      <c r="D25" s="33" t="s">
        <v>9</v>
      </c>
      <c r="E25" s="280" t="s">
        <v>110</v>
      </c>
    </row>
    <row r="26" spans="1:5" ht="27.75" customHeight="1">
      <c r="A26" s="36">
        <v>1</v>
      </c>
      <c r="B26" s="236" t="s">
        <v>111</v>
      </c>
      <c r="C26" s="237" t="s">
        <v>112</v>
      </c>
      <c r="D26" s="141">
        <v>627</v>
      </c>
      <c r="E26" s="279">
        <f>D26/5185*100</f>
        <v>12.092574734811958</v>
      </c>
    </row>
    <row r="27" spans="1:5" ht="27" customHeight="1">
      <c r="A27" s="37">
        <v>2</v>
      </c>
      <c r="B27" s="236" t="s">
        <v>305</v>
      </c>
      <c r="C27" s="237" t="s">
        <v>114</v>
      </c>
      <c r="D27" s="141">
        <v>187</v>
      </c>
      <c r="E27" s="279">
        <f aca="true" t="shared" si="1" ref="E27:E35">D27/5185*100</f>
        <v>3.606557377049181</v>
      </c>
    </row>
    <row r="28" spans="1:5" ht="25.5" customHeight="1">
      <c r="A28" s="36">
        <v>3</v>
      </c>
      <c r="B28" s="236" t="s">
        <v>303</v>
      </c>
      <c r="C28" s="237" t="s">
        <v>266</v>
      </c>
      <c r="D28" s="141">
        <v>154</v>
      </c>
      <c r="E28" s="279">
        <f t="shared" si="1"/>
        <v>2.970106075216972</v>
      </c>
    </row>
    <row r="29" spans="1:5" ht="22.5" customHeight="1">
      <c r="A29" s="37">
        <v>4</v>
      </c>
      <c r="B29" s="236" t="s">
        <v>304</v>
      </c>
      <c r="C29" s="237" t="s">
        <v>270</v>
      </c>
      <c r="D29" s="141">
        <v>112</v>
      </c>
      <c r="E29" s="279">
        <f t="shared" si="1"/>
        <v>2.1600771456123433</v>
      </c>
    </row>
    <row r="30" spans="1:5" ht="25.5" customHeight="1">
      <c r="A30" s="36">
        <v>5</v>
      </c>
      <c r="B30" s="236" t="s">
        <v>307</v>
      </c>
      <c r="C30" s="237" t="s">
        <v>119</v>
      </c>
      <c r="D30" s="141">
        <v>100</v>
      </c>
      <c r="E30" s="279">
        <f t="shared" si="1"/>
        <v>1.9286403085824495</v>
      </c>
    </row>
    <row r="31" spans="1:5" ht="22.5" customHeight="1">
      <c r="A31" s="37">
        <v>6</v>
      </c>
      <c r="B31" s="236" t="s">
        <v>483</v>
      </c>
      <c r="C31" s="237" t="s">
        <v>484</v>
      </c>
      <c r="D31" s="141">
        <v>77</v>
      </c>
      <c r="E31" s="279">
        <f t="shared" si="1"/>
        <v>1.485053037608486</v>
      </c>
    </row>
    <row r="32" spans="1:5" ht="18" customHeight="1">
      <c r="A32" s="36">
        <v>7</v>
      </c>
      <c r="B32" s="236" t="s">
        <v>306</v>
      </c>
      <c r="C32" s="237" t="s">
        <v>118</v>
      </c>
      <c r="D32" s="141">
        <v>69</v>
      </c>
      <c r="E32" s="279">
        <f t="shared" si="1"/>
        <v>1.33076181292189</v>
      </c>
    </row>
    <row r="33" spans="1:5" ht="15">
      <c r="A33" s="37">
        <v>8</v>
      </c>
      <c r="B33" s="236" t="s">
        <v>420</v>
      </c>
      <c r="C33" s="237" t="s">
        <v>421</v>
      </c>
      <c r="D33" s="141">
        <v>68</v>
      </c>
      <c r="E33" s="279">
        <f t="shared" si="1"/>
        <v>1.3114754098360655</v>
      </c>
    </row>
    <row r="34" spans="1:5" ht="24" customHeight="1">
      <c r="A34" s="36">
        <v>9</v>
      </c>
      <c r="B34" s="236" t="s">
        <v>322</v>
      </c>
      <c r="C34" s="237" t="s">
        <v>323</v>
      </c>
      <c r="D34" s="141">
        <v>66</v>
      </c>
      <c r="E34" s="279">
        <f t="shared" si="1"/>
        <v>1.2729026036644167</v>
      </c>
    </row>
    <row r="35" spans="1:5" ht="15.75" customHeight="1">
      <c r="A35" s="37">
        <v>10</v>
      </c>
      <c r="B35" s="236" t="s">
        <v>479</v>
      </c>
      <c r="C35" s="237" t="s">
        <v>480</v>
      </c>
      <c r="D35" s="141">
        <v>64</v>
      </c>
      <c r="E35" s="279">
        <f t="shared" si="1"/>
        <v>1.2343297974927676</v>
      </c>
    </row>
    <row r="36" spans="1:2" ht="15">
      <c r="A36" s="2"/>
      <c r="B36" s="2"/>
    </row>
    <row r="37" spans="1:2" ht="15">
      <c r="A37" s="2"/>
      <c r="B37" s="2"/>
    </row>
    <row r="38" spans="1:5" s="85" customFormat="1" ht="15">
      <c r="A38" s="2"/>
      <c r="B38" s="2"/>
      <c r="E38" s="156"/>
    </row>
    <row r="39" spans="1:5" s="85" customFormat="1" ht="15">
      <c r="A39" s="2"/>
      <c r="B39" s="2"/>
      <c r="E39" s="156"/>
    </row>
    <row r="40" spans="1:5" s="85" customFormat="1" ht="15">
      <c r="A40" s="2"/>
      <c r="B40" s="2"/>
      <c r="E40" s="156"/>
    </row>
    <row r="41" spans="1:5" s="85" customFormat="1" ht="15">
      <c r="A41" s="2"/>
      <c r="B41" s="2"/>
      <c r="E41" s="156"/>
    </row>
    <row r="43" ht="15">
      <c r="C43" s="116" t="s">
        <v>120</v>
      </c>
    </row>
    <row r="45" spans="1:5" ht="17.25" customHeight="1">
      <c r="A45" s="33" t="s">
        <v>108</v>
      </c>
      <c r="B45" s="118" t="s">
        <v>413</v>
      </c>
      <c r="C45" s="117" t="s">
        <v>109</v>
      </c>
      <c r="D45" s="33" t="s">
        <v>9</v>
      </c>
      <c r="E45" s="280" t="s">
        <v>110</v>
      </c>
    </row>
    <row r="46" spans="1:6" ht="21.75" customHeight="1">
      <c r="A46" s="36">
        <v>1</v>
      </c>
      <c r="B46" s="236" t="s">
        <v>111</v>
      </c>
      <c r="C46" s="237" t="s">
        <v>112</v>
      </c>
      <c r="D46" s="141">
        <v>820</v>
      </c>
      <c r="E46" s="279">
        <f>D46/5176*100</f>
        <v>15.842349304482225</v>
      </c>
      <c r="F46" s="1"/>
    </row>
    <row r="47" spans="1:5" ht="17.25" customHeight="1">
      <c r="A47" s="37">
        <v>2</v>
      </c>
      <c r="B47" s="236" t="s">
        <v>305</v>
      </c>
      <c r="C47" s="237" t="s">
        <v>114</v>
      </c>
      <c r="D47" s="141">
        <v>220</v>
      </c>
      <c r="E47" s="279">
        <f aca="true" t="shared" si="2" ref="E47:E55">D47/5176*100</f>
        <v>4.250386398763524</v>
      </c>
    </row>
    <row r="48" spans="1:5" ht="30" customHeight="1">
      <c r="A48" s="36">
        <v>3</v>
      </c>
      <c r="B48" s="236" t="s">
        <v>320</v>
      </c>
      <c r="C48" s="237" t="s">
        <v>321</v>
      </c>
      <c r="D48" s="141">
        <v>158</v>
      </c>
      <c r="E48" s="279">
        <f t="shared" si="2"/>
        <v>3.052550231839258</v>
      </c>
    </row>
    <row r="49" spans="1:5" ht="28.5" customHeight="1">
      <c r="A49" s="37">
        <v>4</v>
      </c>
      <c r="B49" s="236" t="s">
        <v>116</v>
      </c>
      <c r="C49" s="237" t="s">
        <v>117</v>
      </c>
      <c r="D49" s="141">
        <v>146</v>
      </c>
      <c r="E49" s="279">
        <f t="shared" si="2"/>
        <v>2.820710973724884</v>
      </c>
    </row>
    <row r="50" spans="1:5" ht="15">
      <c r="A50" s="36">
        <v>5</v>
      </c>
      <c r="B50" s="236" t="s">
        <v>483</v>
      </c>
      <c r="C50" s="237" t="s">
        <v>484</v>
      </c>
      <c r="D50" s="141">
        <v>136</v>
      </c>
      <c r="E50" s="279">
        <f t="shared" si="2"/>
        <v>2.627511591962906</v>
      </c>
    </row>
    <row r="51" spans="1:5" ht="23.25" customHeight="1">
      <c r="A51" s="37">
        <v>6</v>
      </c>
      <c r="B51" s="236" t="s">
        <v>479</v>
      </c>
      <c r="C51" s="237" t="s">
        <v>480</v>
      </c>
      <c r="D51" s="141">
        <v>129</v>
      </c>
      <c r="E51" s="279">
        <f t="shared" si="2"/>
        <v>2.492272024729521</v>
      </c>
    </row>
    <row r="52" spans="1:5" ht="25.5" customHeight="1">
      <c r="A52" s="36">
        <v>7</v>
      </c>
      <c r="B52" s="236" t="s">
        <v>303</v>
      </c>
      <c r="C52" s="237" t="s">
        <v>266</v>
      </c>
      <c r="D52" s="141">
        <v>104</v>
      </c>
      <c r="E52" s="279">
        <f t="shared" si="2"/>
        <v>2.009273570324575</v>
      </c>
    </row>
    <row r="53" spans="1:5" ht="27.75" customHeight="1">
      <c r="A53" s="37">
        <v>8</v>
      </c>
      <c r="B53" s="236" t="s">
        <v>306</v>
      </c>
      <c r="C53" s="237" t="s">
        <v>118</v>
      </c>
      <c r="D53" s="141">
        <v>87</v>
      </c>
      <c r="E53" s="279">
        <f t="shared" si="2"/>
        <v>1.6808346213292118</v>
      </c>
    </row>
    <row r="54" spans="1:5" ht="27" customHeight="1">
      <c r="A54" s="36">
        <v>9</v>
      </c>
      <c r="B54" s="236" t="s">
        <v>420</v>
      </c>
      <c r="C54" s="237" t="s">
        <v>421</v>
      </c>
      <c r="D54" s="141">
        <v>86</v>
      </c>
      <c r="E54" s="279">
        <f t="shared" si="2"/>
        <v>1.661514683153014</v>
      </c>
    </row>
    <row r="55" spans="1:5" ht="17.25" customHeight="1">
      <c r="A55" s="37">
        <v>10</v>
      </c>
      <c r="B55" s="236" t="s">
        <v>422</v>
      </c>
      <c r="C55" s="237" t="s">
        <v>423</v>
      </c>
      <c r="D55" s="141">
        <v>80</v>
      </c>
      <c r="E55" s="279">
        <f t="shared" si="2"/>
        <v>1.545595054095827</v>
      </c>
    </row>
    <row r="56" spans="2:3" ht="15">
      <c r="B56" s="2"/>
      <c r="C56" s="2"/>
    </row>
    <row r="57" ht="15">
      <c r="A57" s="2" t="s">
        <v>18</v>
      </c>
    </row>
  </sheetData>
  <sheetProtection/>
  <mergeCells count="2">
    <mergeCell ref="A2:E2"/>
    <mergeCell ref="A3:E3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&amp;L17.02.2017&amp;CTÜRKİYE ODALAR ve BORSALAR BİRLİĞİ
Bilgi Hizmetleri Dairesi&amp;R&amp;P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22">
      <selection activeCell="E32" sqref="E32"/>
    </sheetView>
  </sheetViews>
  <sheetFormatPr defaultColWidth="9.140625" defaultRowHeight="15"/>
  <cols>
    <col min="1" max="1" width="4.00390625" style="85" customWidth="1"/>
    <col min="2" max="2" width="8.421875" style="85" customWidth="1"/>
    <col min="3" max="3" width="41.57421875" style="85" customWidth="1"/>
    <col min="4" max="4" width="6.8515625" style="85" customWidth="1"/>
    <col min="5" max="5" width="6.28125" style="156" customWidth="1"/>
    <col min="6" max="6" width="8.00390625" style="85" customWidth="1"/>
    <col min="7" max="122" width="9.140625" style="85" customWidth="1"/>
    <col min="123" max="123" width="5.140625" style="85" customWidth="1"/>
    <col min="124" max="16384" width="9.140625" style="85" customWidth="1"/>
  </cols>
  <sheetData>
    <row r="1" spans="1:6" ht="17.25" customHeight="1" thickBot="1">
      <c r="A1" s="431" t="s">
        <v>494</v>
      </c>
      <c r="B1" s="390"/>
      <c r="C1" s="390"/>
      <c r="D1" s="390"/>
      <c r="E1" s="390"/>
      <c r="F1" s="316"/>
    </row>
    <row r="2" spans="1:5" ht="16.5" customHeight="1">
      <c r="A2" s="430" t="s">
        <v>495</v>
      </c>
      <c r="B2" s="384"/>
      <c r="C2" s="384"/>
      <c r="D2" s="384"/>
      <c r="E2" s="384"/>
    </row>
    <row r="3" spans="1:5" ht="16.5" customHeight="1">
      <c r="A3" s="119"/>
      <c r="B3" s="115"/>
      <c r="C3" s="115"/>
      <c r="D3" s="115"/>
      <c r="E3" s="276"/>
    </row>
    <row r="4" ht="15">
      <c r="C4" s="238" t="s">
        <v>107</v>
      </c>
    </row>
    <row r="5" spans="1:7" ht="15.75" customHeight="1">
      <c r="A5" s="84" t="s">
        <v>108</v>
      </c>
      <c r="B5" s="118" t="s">
        <v>413</v>
      </c>
      <c r="C5" s="117" t="s">
        <v>109</v>
      </c>
      <c r="D5" s="84" t="s">
        <v>9</v>
      </c>
      <c r="E5" s="280" t="s">
        <v>415</v>
      </c>
      <c r="F5" s="156"/>
      <c r="G5" s="126"/>
    </row>
    <row r="6" spans="1:5" ht="28.5" customHeight="1">
      <c r="A6" s="36">
        <v>1</v>
      </c>
      <c r="B6" s="284" t="s">
        <v>302</v>
      </c>
      <c r="C6" s="160" t="s">
        <v>113</v>
      </c>
      <c r="D6" s="283">
        <v>35</v>
      </c>
      <c r="E6" s="279">
        <f>D6/315*100</f>
        <v>11.11111111111111</v>
      </c>
    </row>
    <row r="7" spans="1:5" ht="26.25" customHeight="1">
      <c r="A7" s="37">
        <v>2</v>
      </c>
      <c r="B7" s="284" t="s">
        <v>111</v>
      </c>
      <c r="C7" s="160" t="s">
        <v>112</v>
      </c>
      <c r="D7" s="283">
        <v>23</v>
      </c>
      <c r="E7" s="279">
        <f aca="true" t="shared" si="0" ref="E7:E15">D7/315*100</f>
        <v>7.301587301587302</v>
      </c>
    </row>
    <row r="8" spans="1:5" ht="26.25" customHeight="1">
      <c r="A8" s="36">
        <v>3</v>
      </c>
      <c r="B8" s="284" t="s">
        <v>304</v>
      </c>
      <c r="C8" s="160" t="s">
        <v>270</v>
      </c>
      <c r="D8" s="283">
        <v>7</v>
      </c>
      <c r="E8" s="279">
        <f t="shared" si="0"/>
        <v>2.2222222222222223</v>
      </c>
    </row>
    <row r="9" spans="1:5" ht="30" customHeight="1">
      <c r="A9" s="37">
        <v>4</v>
      </c>
      <c r="B9" s="284" t="s">
        <v>440</v>
      </c>
      <c r="C9" s="160" t="s">
        <v>441</v>
      </c>
      <c r="D9" s="283">
        <v>7</v>
      </c>
      <c r="E9" s="279">
        <f t="shared" si="0"/>
        <v>2.2222222222222223</v>
      </c>
    </row>
    <row r="10" spans="1:5" ht="24.75" customHeight="1">
      <c r="A10" s="36">
        <v>5</v>
      </c>
      <c r="B10" s="284" t="s">
        <v>500</v>
      </c>
      <c r="C10" s="160" t="s">
        <v>501</v>
      </c>
      <c r="D10" s="283">
        <v>6</v>
      </c>
      <c r="E10" s="279">
        <f t="shared" si="0"/>
        <v>1.9047619047619049</v>
      </c>
    </row>
    <row r="11" spans="1:5" ht="25.5" customHeight="1">
      <c r="A11" s="37">
        <v>6</v>
      </c>
      <c r="B11" s="284" t="s">
        <v>305</v>
      </c>
      <c r="C11" s="160" t="s">
        <v>114</v>
      </c>
      <c r="D11" s="283">
        <v>6</v>
      </c>
      <c r="E11" s="279">
        <f t="shared" si="0"/>
        <v>1.9047619047619049</v>
      </c>
    </row>
    <row r="12" spans="1:5" ht="15">
      <c r="A12" s="36">
        <v>7</v>
      </c>
      <c r="B12" s="284" t="s">
        <v>486</v>
      </c>
      <c r="C12" s="160" t="s">
        <v>487</v>
      </c>
      <c r="D12" s="283">
        <v>5</v>
      </c>
      <c r="E12" s="279">
        <f t="shared" si="0"/>
        <v>1.5873015873015872</v>
      </c>
    </row>
    <row r="13" spans="1:5" ht="24.75" customHeight="1">
      <c r="A13" s="37">
        <v>8</v>
      </c>
      <c r="B13" s="284" t="s">
        <v>418</v>
      </c>
      <c r="C13" s="160" t="s">
        <v>419</v>
      </c>
      <c r="D13" s="283">
        <v>5</v>
      </c>
      <c r="E13" s="279">
        <f t="shared" si="0"/>
        <v>1.5873015873015872</v>
      </c>
    </row>
    <row r="14" spans="1:5" ht="18.75" customHeight="1">
      <c r="A14" s="36">
        <v>9</v>
      </c>
      <c r="B14" s="284">
        <v>43040</v>
      </c>
      <c r="C14" s="160" t="s">
        <v>458</v>
      </c>
      <c r="D14" s="283">
        <v>5</v>
      </c>
      <c r="E14" s="279">
        <f t="shared" si="0"/>
        <v>1.5873015873015872</v>
      </c>
    </row>
    <row r="15" spans="1:5" ht="27.75" customHeight="1">
      <c r="A15" s="37">
        <v>10</v>
      </c>
      <c r="B15" s="284" t="s">
        <v>502</v>
      </c>
      <c r="C15" s="160" t="s">
        <v>503</v>
      </c>
      <c r="D15" s="283">
        <v>4</v>
      </c>
      <c r="E15" s="279">
        <f t="shared" si="0"/>
        <v>1.2698412698412698</v>
      </c>
    </row>
    <row r="16" spans="1:5" ht="27.75" customHeight="1">
      <c r="A16" s="122"/>
      <c r="B16" s="123"/>
      <c r="C16" s="124"/>
      <c r="D16" s="125"/>
      <c r="E16" s="281"/>
    </row>
    <row r="17" ht="15">
      <c r="C17" s="116" t="s">
        <v>115</v>
      </c>
    </row>
    <row r="18" spans="1:5" ht="15" customHeight="1">
      <c r="A18" s="84" t="s">
        <v>108</v>
      </c>
      <c r="B18" s="118" t="s">
        <v>413</v>
      </c>
      <c r="C18" s="117" t="s">
        <v>109</v>
      </c>
      <c r="D18" s="84" t="s">
        <v>9</v>
      </c>
      <c r="E18" s="280" t="s">
        <v>415</v>
      </c>
    </row>
    <row r="19" spans="1:5" ht="28.5" customHeight="1">
      <c r="A19" s="36">
        <v>1</v>
      </c>
      <c r="B19" s="236" t="s">
        <v>111</v>
      </c>
      <c r="C19" s="237" t="s">
        <v>112</v>
      </c>
      <c r="D19" s="141">
        <v>148</v>
      </c>
      <c r="E19" s="279">
        <f>D19/1604*100</f>
        <v>9.226932668329177</v>
      </c>
    </row>
    <row r="20" spans="1:5" ht="28.5" customHeight="1">
      <c r="A20" s="37">
        <v>2</v>
      </c>
      <c r="B20" s="236" t="s">
        <v>305</v>
      </c>
      <c r="C20" s="237" t="s">
        <v>114</v>
      </c>
      <c r="D20" s="141">
        <v>40</v>
      </c>
      <c r="E20" s="279">
        <f aca="true" t="shared" si="1" ref="E20:E28">D20/1604*100</f>
        <v>2.493765586034913</v>
      </c>
    </row>
    <row r="21" spans="1:5" ht="30" customHeight="1">
      <c r="A21" s="36">
        <v>3</v>
      </c>
      <c r="B21" s="236" t="s">
        <v>303</v>
      </c>
      <c r="C21" s="237" t="s">
        <v>266</v>
      </c>
      <c r="D21" s="141">
        <v>39</v>
      </c>
      <c r="E21" s="279">
        <f t="shared" si="1"/>
        <v>2.43142144638404</v>
      </c>
    </row>
    <row r="22" spans="1:5" ht="27" customHeight="1">
      <c r="A22" s="37">
        <v>4</v>
      </c>
      <c r="B22" s="236" t="s">
        <v>116</v>
      </c>
      <c r="C22" s="237" t="s">
        <v>117</v>
      </c>
      <c r="D22" s="141">
        <v>34</v>
      </c>
      <c r="E22" s="279">
        <f t="shared" si="1"/>
        <v>2.119700748129676</v>
      </c>
    </row>
    <row r="23" spans="1:5" ht="22.5">
      <c r="A23" s="36">
        <v>5</v>
      </c>
      <c r="B23" s="236">
        <v>43040</v>
      </c>
      <c r="C23" s="237" t="s">
        <v>458</v>
      </c>
      <c r="D23" s="141">
        <v>30</v>
      </c>
      <c r="E23" s="279">
        <f t="shared" si="1"/>
        <v>1.8703241895261846</v>
      </c>
    </row>
    <row r="24" spans="1:5" ht="24.75" customHeight="1">
      <c r="A24" s="37">
        <v>6</v>
      </c>
      <c r="B24" s="236" t="s">
        <v>304</v>
      </c>
      <c r="C24" s="237" t="s">
        <v>270</v>
      </c>
      <c r="D24" s="141">
        <v>27</v>
      </c>
      <c r="E24" s="279">
        <f t="shared" si="1"/>
        <v>1.683291770573566</v>
      </c>
    </row>
    <row r="25" spans="1:5" ht="24" customHeight="1">
      <c r="A25" s="36">
        <v>7</v>
      </c>
      <c r="B25" s="236" t="s">
        <v>500</v>
      </c>
      <c r="C25" s="237" t="s">
        <v>501</v>
      </c>
      <c r="D25" s="141">
        <v>27</v>
      </c>
      <c r="E25" s="279">
        <f t="shared" si="1"/>
        <v>1.683291770573566</v>
      </c>
    </row>
    <row r="26" spans="1:5" ht="24.75" customHeight="1">
      <c r="A26" s="37">
        <v>8</v>
      </c>
      <c r="B26" s="236" t="s">
        <v>307</v>
      </c>
      <c r="C26" s="237" t="s">
        <v>119</v>
      </c>
      <c r="D26" s="141">
        <v>26</v>
      </c>
      <c r="E26" s="279">
        <f t="shared" si="1"/>
        <v>1.6209476309226933</v>
      </c>
    </row>
    <row r="27" spans="1:5" ht="15">
      <c r="A27" s="36">
        <v>9</v>
      </c>
      <c r="B27" s="236" t="s">
        <v>306</v>
      </c>
      <c r="C27" s="237" t="s">
        <v>118</v>
      </c>
      <c r="D27" s="141">
        <v>24</v>
      </c>
      <c r="E27" s="279">
        <f t="shared" si="1"/>
        <v>1.4962593516209477</v>
      </c>
    </row>
    <row r="28" spans="1:5" ht="15.75" customHeight="1">
      <c r="A28" s="37">
        <v>10</v>
      </c>
      <c r="B28" s="236" t="s">
        <v>504</v>
      </c>
      <c r="C28" s="237" t="s">
        <v>505</v>
      </c>
      <c r="D28" s="141">
        <v>22</v>
      </c>
      <c r="E28" s="279">
        <f t="shared" si="1"/>
        <v>1.3715710723192018</v>
      </c>
    </row>
    <row r="29" spans="1:2" ht="15">
      <c r="A29" s="2"/>
      <c r="B29" s="2"/>
    </row>
    <row r="30" ht="15">
      <c r="C30" s="116" t="s">
        <v>300</v>
      </c>
    </row>
    <row r="31" spans="1:5" ht="25.5" customHeight="1">
      <c r="A31" s="84" t="s">
        <v>108</v>
      </c>
      <c r="B31" s="118" t="s">
        <v>413</v>
      </c>
      <c r="C31" s="117" t="s">
        <v>109</v>
      </c>
      <c r="D31" s="84" t="s">
        <v>9</v>
      </c>
      <c r="E31" s="280" t="s">
        <v>417</v>
      </c>
    </row>
    <row r="32" spans="1:5" ht="29.25" customHeight="1">
      <c r="A32" s="36">
        <v>1</v>
      </c>
      <c r="B32" s="159" t="s">
        <v>111</v>
      </c>
      <c r="C32" s="160" t="s">
        <v>112</v>
      </c>
      <c r="D32" s="161">
        <v>437</v>
      </c>
      <c r="E32" s="279">
        <f>D32/2847*100</f>
        <v>15.349490691956447</v>
      </c>
    </row>
    <row r="33" spans="1:5" ht="30" customHeight="1">
      <c r="A33" s="37">
        <v>2</v>
      </c>
      <c r="B33" s="159" t="s">
        <v>116</v>
      </c>
      <c r="C33" s="160" t="s">
        <v>117</v>
      </c>
      <c r="D33" s="161">
        <v>317</v>
      </c>
      <c r="E33" s="279">
        <f aca="true" t="shared" si="2" ref="E33:E41">D33/2847*100</f>
        <v>11.134527572883737</v>
      </c>
    </row>
    <row r="34" spans="1:5" ht="27.75" customHeight="1">
      <c r="A34" s="36">
        <v>3</v>
      </c>
      <c r="B34" s="159" t="s">
        <v>305</v>
      </c>
      <c r="C34" s="160" t="s">
        <v>114</v>
      </c>
      <c r="D34" s="108">
        <v>141</v>
      </c>
      <c r="E34" s="279">
        <f t="shared" si="2"/>
        <v>4.952581664910432</v>
      </c>
    </row>
    <row r="35" spans="1:5" ht="27.75" customHeight="1">
      <c r="A35" s="37">
        <v>4</v>
      </c>
      <c r="B35" s="159" t="s">
        <v>308</v>
      </c>
      <c r="C35" s="160" t="s">
        <v>242</v>
      </c>
      <c r="D35" s="108">
        <v>83</v>
      </c>
      <c r="E35" s="279">
        <f t="shared" si="2"/>
        <v>2.9153494906919564</v>
      </c>
    </row>
    <row r="36" spans="1:5" ht="31.5" customHeight="1">
      <c r="A36" s="36">
        <v>5</v>
      </c>
      <c r="B36" s="159" t="s">
        <v>309</v>
      </c>
      <c r="C36" s="160" t="s">
        <v>121</v>
      </c>
      <c r="D36" s="108">
        <v>77</v>
      </c>
      <c r="E36" s="279">
        <f t="shared" si="2"/>
        <v>2.704601334738321</v>
      </c>
    </row>
    <row r="37" spans="1:5" ht="39.75" customHeight="1">
      <c r="A37" s="37">
        <v>6</v>
      </c>
      <c r="B37" s="159" t="s">
        <v>310</v>
      </c>
      <c r="C37" s="160" t="s">
        <v>301</v>
      </c>
      <c r="D37" s="108">
        <v>48</v>
      </c>
      <c r="E37" s="279">
        <f t="shared" si="2"/>
        <v>1.685985247629083</v>
      </c>
    </row>
    <row r="38" spans="1:5" ht="31.5" customHeight="1">
      <c r="A38" s="36">
        <v>7</v>
      </c>
      <c r="B38" s="159" t="s">
        <v>506</v>
      </c>
      <c r="C38" s="160" t="s">
        <v>507</v>
      </c>
      <c r="D38" s="108">
        <v>44</v>
      </c>
      <c r="E38" s="279">
        <f t="shared" si="2"/>
        <v>1.5454864769933263</v>
      </c>
    </row>
    <row r="39" spans="1:5" ht="15">
      <c r="A39" s="37">
        <v>8</v>
      </c>
      <c r="B39" s="159" t="s">
        <v>420</v>
      </c>
      <c r="C39" s="160" t="s">
        <v>421</v>
      </c>
      <c r="D39" s="108">
        <v>44</v>
      </c>
      <c r="E39" s="279">
        <f t="shared" si="2"/>
        <v>1.5454864769933263</v>
      </c>
    </row>
    <row r="40" spans="1:5" ht="22.5">
      <c r="A40" s="36">
        <v>9</v>
      </c>
      <c r="B40" s="315" t="s">
        <v>322</v>
      </c>
      <c r="C40" s="160" t="s">
        <v>323</v>
      </c>
      <c r="D40" s="108">
        <v>41</v>
      </c>
      <c r="E40" s="279">
        <f t="shared" si="2"/>
        <v>1.4401123990165086</v>
      </c>
    </row>
    <row r="41" spans="1:5" ht="24.75" customHeight="1">
      <c r="A41" s="37">
        <v>10</v>
      </c>
      <c r="B41" s="268" t="s">
        <v>508</v>
      </c>
      <c r="C41" s="160" t="s">
        <v>509</v>
      </c>
      <c r="D41" s="108">
        <v>35</v>
      </c>
      <c r="E41" s="279">
        <f t="shared" si="2"/>
        <v>1.2293642430628733</v>
      </c>
    </row>
    <row r="42" spans="1:4" ht="15">
      <c r="A42" s="85" t="s">
        <v>416</v>
      </c>
      <c r="B42" s="86"/>
      <c r="C42" s="86"/>
      <c r="D42" s="86"/>
    </row>
    <row r="43" ht="15">
      <c r="A43" s="2" t="s">
        <v>18</v>
      </c>
    </row>
  </sheetData>
  <sheetProtection/>
  <mergeCells count="2">
    <mergeCell ref="A2:E2"/>
    <mergeCell ref="A1:E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&amp;L17.02.2017&amp;CTÜRKİYE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61">
      <selection activeCell="N90" sqref="N90:O90"/>
    </sheetView>
  </sheetViews>
  <sheetFormatPr defaultColWidth="9.140625" defaultRowHeight="15"/>
  <cols>
    <col min="1" max="1" width="6.00390625" style="39" customWidth="1"/>
    <col min="2" max="2" width="8.421875" style="39" customWidth="1"/>
    <col min="3" max="3" width="5.57421875" style="38" customWidth="1"/>
    <col min="4" max="4" width="3.7109375" style="38" customWidth="1"/>
    <col min="5" max="5" width="5.7109375" style="38" customWidth="1"/>
    <col min="6" max="6" width="6.140625" style="38" customWidth="1"/>
    <col min="7" max="7" width="5.140625" style="38" customWidth="1"/>
    <col min="8" max="8" width="5.28125" style="38" customWidth="1"/>
    <col min="9" max="9" width="4.00390625" style="38" bestFit="1" customWidth="1"/>
    <col min="10" max="10" width="5.57421875" style="38" customWidth="1"/>
    <col min="11" max="11" width="5.140625" style="52" customWidth="1"/>
    <col min="12" max="12" width="6.00390625" style="38" customWidth="1"/>
    <col min="13" max="13" width="5.28125" style="38" customWidth="1"/>
    <col min="14" max="14" width="5.8515625" style="38" customWidth="1"/>
    <col min="15" max="15" width="6.28125" style="38" customWidth="1"/>
    <col min="16" max="16" width="4.8515625" style="38" customWidth="1"/>
    <col min="17" max="17" width="4.00390625" style="38" customWidth="1"/>
    <col min="18" max="18" width="5.28125" style="38" customWidth="1"/>
    <col min="19" max="16384" width="9.140625" style="38" customWidth="1"/>
  </cols>
  <sheetData>
    <row r="1" spans="1:18" ht="18.75" thickBot="1">
      <c r="A1" s="432" t="s">
        <v>491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89"/>
      <c r="R1" s="300"/>
    </row>
    <row r="2" ht="15">
      <c r="S2" s="300"/>
    </row>
    <row r="3" spans="1:18" ht="15.75">
      <c r="A3" s="465" t="s">
        <v>122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</row>
    <row r="4" spans="2:11" ht="15.75" thickBot="1">
      <c r="B4" s="242"/>
      <c r="K4" s="38"/>
    </row>
    <row r="5" spans="1:19" s="40" customFormat="1" ht="17.25" customHeight="1" thickBot="1" thickTop="1">
      <c r="A5" s="90"/>
      <c r="B5" s="463" t="s">
        <v>123</v>
      </c>
      <c r="C5" s="466" t="s">
        <v>511</v>
      </c>
      <c r="D5" s="467"/>
      <c r="E5" s="467"/>
      <c r="F5" s="467"/>
      <c r="G5" s="467"/>
      <c r="H5" s="467"/>
      <c r="I5" s="467"/>
      <c r="J5" s="467"/>
      <c r="K5" s="468" t="s">
        <v>510</v>
      </c>
      <c r="L5" s="469"/>
      <c r="M5" s="469"/>
      <c r="N5" s="469"/>
      <c r="O5" s="469"/>
      <c r="P5" s="469"/>
      <c r="Q5" s="469"/>
      <c r="R5" s="470"/>
      <c r="S5" s="169"/>
    </row>
    <row r="6" spans="1:18" ht="15.75" customHeight="1" thickTop="1">
      <c r="A6" s="91" t="s">
        <v>410</v>
      </c>
      <c r="B6" s="464"/>
      <c r="C6" s="471" t="s">
        <v>124</v>
      </c>
      <c r="D6" s="449"/>
      <c r="E6" s="460"/>
      <c r="F6" s="445" t="s">
        <v>125</v>
      </c>
      <c r="G6" s="472"/>
      <c r="H6" s="449" t="s">
        <v>126</v>
      </c>
      <c r="I6" s="449"/>
      <c r="J6" s="446"/>
      <c r="K6" s="450" t="s">
        <v>124</v>
      </c>
      <c r="L6" s="449"/>
      <c r="M6" s="449"/>
      <c r="N6" s="445" t="s">
        <v>125</v>
      </c>
      <c r="O6" s="460"/>
      <c r="P6" s="445" t="s">
        <v>126</v>
      </c>
      <c r="Q6" s="446"/>
      <c r="R6" s="447"/>
    </row>
    <row r="7" spans="1:18" ht="15" customHeight="1">
      <c r="A7" s="91" t="s">
        <v>409</v>
      </c>
      <c r="B7" s="464"/>
      <c r="C7" s="444" t="s">
        <v>127</v>
      </c>
      <c r="D7" s="436" t="s">
        <v>128</v>
      </c>
      <c r="E7" s="452" t="s">
        <v>129</v>
      </c>
      <c r="F7" s="443" t="s">
        <v>127</v>
      </c>
      <c r="G7" s="454" t="s">
        <v>128</v>
      </c>
      <c r="H7" s="456" t="s">
        <v>127</v>
      </c>
      <c r="I7" s="436" t="s">
        <v>128</v>
      </c>
      <c r="J7" s="452" t="s">
        <v>129</v>
      </c>
      <c r="K7" s="461" t="s">
        <v>127</v>
      </c>
      <c r="L7" s="435" t="s">
        <v>128</v>
      </c>
      <c r="M7" s="437" t="s">
        <v>129</v>
      </c>
      <c r="N7" s="439" t="s">
        <v>127</v>
      </c>
      <c r="O7" s="441" t="s">
        <v>128</v>
      </c>
      <c r="P7" s="443" t="s">
        <v>127</v>
      </c>
      <c r="Q7" s="435" t="s">
        <v>128</v>
      </c>
      <c r="R7" s="433" t="s">
        <v>129</v>
      </c>
    </row>
    <row r="8" spans="1:18" ht="24.75" customHeight="1" thickBot="1">
      <c r="A8" s="120"/>
      <c r="B8" s="464"/>
      <c r="C8" s="448"/>
      <c r="D8" s="451"/>
      <c r="E8" s="453"/>
      <c r="F8" s="444"/>
      <c r="G8" s="455"/>
      <c r="H8" s="457"/>
      <c r="I8" s="451"/>
      <c r="J8" s="453"/>
      <c r="K8" s="462"/>
      <c r="L8" s="436"/>
      <c r="M8" s="438"/>
      <c r="N8" s="440"/>
      <c r="O8" s="442"/>
      <c r="P8" s="444"/>
      <c r="Q8" s="436"/>
      <c r="R8" s="434"/>
    </row>
    <row r="9" spans="1:18" ht="15">
      <c r="A9" s="216" t="s">
        <v>325</v>
      </c>
      <c r="B9" s="239" t="s">
        <v>130</v>
      </c>
      <c r="C9" s="255">
        <v>156</v>
      </c>
      <c r="D9" s="256">
        <v>1</v>
      </c>
      <c r="E9" s="256">
        <v>78</v>
      </c>
      <c r="F9" s="256">
        <v>36</v>
      </c>
      <c r="G9" s="256">
        <v>0</v>
      </c>
      <c r="H9" s="256">
        <v>46</v>
      </c>
      <c r="I9" s="256">
        <v>3</v>
      </c>
      <c r="J9" s="307">
        <v>45</v>
      </c>
      <c r="K9" s="255">
        <v>167</v>
      </c>
      <c r="L9" s="256">
        <v>1</v>
      </c>
      <c r="M9" s="256">
        <v>57</v>
      </c>
      <c r="N9" s="256">
        <v>20</v>
      </c>
      <c r="O9" s="256">
        <v>0</v>
      </c>
      <c r="P9" s="256">
        <v>47</v>
      </c>
      <c r="Q9" s="256">
        <v>5</v>
      </c>
      <c r="R9" s="257">
        <v>44</v>
      </c>
    </row>
    <row r="10" spans="1:18" ht="15">
      <c r="A10" s="216" t="s">
        <v>326</v>
      </c>
      <c r="B10" s="240" t="s">
        <v>131</v>
      </c>
      <c r="C10" s="258">
        <v>8</v>
      </c>
      <c r="D10" s="259">
        <v>1</v>
      </c>
      <c r="E10" s="259">
        <v>12</v>
      </c>
      <c r="F10" s="259">
        <v>7</v>
      </c>
      <c r="G10" s="259">
        <v>0</v>
      </c>
      <c r="H10" s="259">
        <v>3</v>
      </c>
      <c r="I10" s="259">
        <v>0</v>
      </c>
      <c r="J10" s="308">
        <v>7</v>
      </c>
      <c r="K10" s="258">
        <v>17</v>
      </c>
      <c r="L10" s="259">
        <v>0</v>
      </c>
      <c r="M10" s="259">
        <v>13</v>
      </c>
      <c r="N10" s="259">
        <v>7</v>
      </c>
      <c r="O10" s="259">
        <v>0</v>
      </c>
      <c r="P10" s="259">
        <v>13</v>
      </c>
      <c r="Q10" s="259">
        <v>1</v>
      </c>
      <c r="R10" s="260">
        <v>2</v>
      </c>
    </row>
    <row r="11" spans="1:18" ht="15">
      <c r="A11" s="216" t="s">
        <v>327</v>
      </c>
      <c r="B11" s="240" t="s">
        <v>132</v>
      </c>
      <c r="C11" s="258">
        <v>27</v>
      </c>
      <c r="D11" s="259">
        <v>0</v>
      </c>
      <c r="E11" s="259">
        <v>35</v>
      </c>
      <c r="F11" s="259">
        <v>5</v>
      </c>
      <c r="G11" s="259">
        <v>0</v>
      </c>
      <c r="H11" s="259">
        <v>11</v>
      </c>
      <c r="I11" s="259">
        <v>2</v>
      </c>
      <c r="J11" s="308">
        <v>18</v>
      </c>
      <c r="K11" s="258">
        <v>22</v>
      </c>
      <c r="L11" s="259">
        <v>1</v>
      </c>
      <c r="M11" s="259">
        <v>23</v>
      </c>
      <c r="N11" s="259">
        <v>13</v>
      </c>
      <c r="O11" s="259">
        <v>1</v>
      </c>
      <c r="P11" s="259">
        <v>9</v>
      </c>
      <c r="Q11" s="259">
        <v>1</v>
      </c>
      <c r="R11" s="260">
        <v>17</v>
      </c>
    </row>
    <row r="12" spans="1:18" ht="15">
      <c r="A12" s="216" t="s">
        <v>328</v>
      </c>
      <c r="B12" s="240" t="s">
        <v>133</v>
      </c>
      <c r="C12" s="258">
        <v>10</v>
      </c>
      <c r="D12" s="259">
        <v>0</v>
      </c>
      <c r="E12" s="259">
        <v>13</v>
      </c>
      <c r="F12" s="259">
        <v>1</v>
      </c>
      <c r="G12" s="259">
        <v>1</v>
      </c>
      <c r="H12" s="259">
        <v>1</v>
      </c>
      <c r="I12" s="259">
        <v>0</v>
      </c>
      <c r="J12" s="308">
        <v>3</v>
      </c>
      <c r="K12" s="258">
        <v>10</v>
      </c>
      <c r="L12" s="259">
        <v>0</v>
      </c>
      <c r="M12" s="259">
        <v>10</v>
      </c>
      <c r="N12" s="259">
        <v>1</v>
      </c>
      <c r="O12" s="259">
        <v>0</v>
      </c>
      <c r="P12" s="259">
        <v>1</v>
      </c>
      <c r="Q12" s="259">
        <v>0</v>
      </c>
      <c r="R12" s="260">
        <v>8</v>
      </c>
    </row>
    <row r="13" spans="1:18" ht="15">
      <c r="A13" s="216" t="s">
        <v>329</v>
      </c>
      <c r="B13" s="240" t="s">
        <v>134</v>
      </c>
      <c r="C13" s="258">
        <v>11</v>
      </c>
      <c r="D13" s="259">
        <v>0</v>
      </c>
      <c r="E13" s="259">
        <v>12</v>
      </c>
      <c r="F13" s="259">
        <v>4</v>
      </c>
      <c r="G13" s="259">
        <v>1</v>
      </c>
      <c r="H13" s="259">
        <v>4</v>
      </c>
      <c r="I13" s="259">
        <v>1</v>
      </c>
      <c r="J13" s="308">
        <v>8</v>
      </c>
      <c r="K13" s="258">
        <v>9</v>
      </c>
      <c r="L13" s="259">
        <v>1</v>
      </c>
      <c r="M13" s="259">
        <v>8</v>
      </c>
      <c r="N13" s="259">
        <v>4</v>
      </c>
      <c r="O13" s="259">
        <v>0</v>
      </c>
      <c r="P13" s="259">
        <v>0</v>
      </c>
      <c r="Q13" s="259">
        <v>1</v>
      </c>
      <c r="R13" s="260">
        <v>4</v>
      </c>
    </row>
    <row r="14" spans="1:18" ht="15">
      <c r="A14" s="216" t="s">
        <v>330</v>
      </c>
      <c r="B14" s="240" t="s">
        <v>135</v>
      </c>
      <c r="C14" s="258">
        <v>668</v>
      </c>
      <c r="D14" s="259">
        <v>11</v>
      </c>
      <c r="E14" s="259">
        <v>236</v>
      </c>
      <c r="F14" s="259">
        <v>96</v>
      </c>
      <c r="G14" s="259">
        <v>7</v>
      </c>
      <c r="H14" s="259">
        <v>132</v>
      </c>
      <c r="I14" s="259">
        <v>20</v>
      </c>
      <c r="J14" s="308">
        <v>307</v>
      </c>
      <c r="K14" s="258">
        <v>805</v>
      </c>
      <c r="L14" s="259">
        <v>15</v>
      </c>
      <c r="M14" s="259">
        <v>219</v>
      </c>
      <c r="N14" s="259">
        <v>102</v>
      </c>
      <c r="O14" s="259">
        <v>11</v>
      </c>
      <c r="P14" s="259">
        <v>128</v>
      </c>
      <c r="Q14" s="259">
        <v>18</v>
      </c>
      <c r="R14" s="260">
        <v>260</v>
      </c>
    </row>
    <row r="15" spans="1:18" ht="15">
      <c r="A15" s="216" t="s">
        <v>331</v>
      </c>
      <c r="B15" s="240" t="s">
        <v>136</v>
      </c>
      <c r="C15" s="258">
        <v>238</v>
      </c>
      <c r="D15" s="259">
        <v>3</v>
      </c>
      <c r="E15" s="259">
        <v>128</v>
      </c>
      <c r="F15" s="259">
        <v>32</v>
      </c>
      <c r="G15" s="259">
        <v>4</v>
      </c>
      <c r="H15" s="259">
        <v>57</v>
      </c>
      <c r="I15" s="259">
        <v>6</v>
      </c>
      <c r="J15" s="308">
        <v>122</v>
      </c>
      <c r="K15" s="258">
        <v>267</v>
      </c>
      <c r="L15" s="259">
        <v>1</v>
      </c>
      <c r="M15" s="259">
        <v>216</v>
      </c>
      <c r="N15" s="259">
        <v>29</v>
      </c>
      <c r="O15" s="259">
        <v>3</v>
      </c>
      <c r="P15" s="259">
        <v>53</v>
      </c>
      <c r="Q15" s="259">
        <v>6</v>
      </c>
      <c r="R15" s="260">
        <v>124</v>
      </c>
    </row>
    <row r="16" spans="1:18" ht="15">
      <c r="A16" s="216" t="s">
        <v>332</v>
      </c>
      <c r="B16" s="240" t="s">
        <v>137</v>
      </c>
      <c r="C16" s="258">
        <v>7</v>
      </c>
      <c r="D16" s="259">
        <v>0</v>
      </c>
      <c r="E16" s="259">
        <v>5</v>
      </c>
      <c r="F16" s="259">
        <v>1</v>
      </c>
      <c r="G16" s="259">
        <v>0</v>
      </c>
      <c r="H16" s="259">
        <v>1</v>
      </c>
      <c r="I16" s="259">
        <v>0</v>
      </c>
      <c r="J16" s="308">
        <v>5</v>
      </c>
      <c r="K16" s="258">
        <v>3</v>
      </c>
      <c r="L16" s="259">
        <v>1</v>
      </c>
      <c r="M16" s="259">
        <v>7</v>
      </c>
      <c r="N16" s="259">
        <v>1</v>
      </c>
      <c r="O16" s="259">
        <v>0</v>
      </c>
      <c r="P16" s="259">
        <v>0</v>
      </c>
      <c r="Q16" s="259">
        <v>0</v>
      </c>
      <c r="R16" s="260">
        <v>4</v>
      </c>
    </row>
    <row r="17" spans="1:18" ht="15">
      <c r="A17" s="216" t="s">
        <v>333</v>
      </c>
      <c r="B17" s="240" t="s">
        <v>138</v>
      </c>
      <c r="C17" s="258">
        <v>62</v>
      </c>
      <c r="D17" s="259">
        <v>1</v>
      </c>
      <c r="E17" s="259">
        <v>115</v>
      </c>
      <c r="F17" s="259">
        <v>6</v>
      </c>
      <c r="G17" s="259">
        <v>1</v>
      </c>
      <c r="H17" s="259">
        <v>16</v>
      </c>
      <c r="I17" s="259">
        <v>6</v>
      </c>
      <c r="J17" s="308">
        <v>88</v>
      </c>
      <c r="K17" s="258">
        <v>61</v>
      </c>
      <c r="L17" s="259">
        <v>2</v>
      </c>
      <c r="M17" s="259">
        <v>112</v>
      </c>
      <c r="N17" s="259">
        <v>16</v>
      </c>
      <c r="O17" s="259">
        <v>0</v>
      </c>
      <c r="P17" s="259">
        <v>23</v>
      </c>
      <c r="Q17" s="259">
        <v>7</v>
      </c>
      <c r="R17" s="260">
        <v>63</v>
      </c>
    </row>
    <row r="18" spans="1:18" ht="15">
      <c r="A18" s="216" t="s">
        <v>334</v>
      </c>
      <c r="B18" s="240" t="s">
        <v>139</v>
      </c>
      <c r="C18" s="258">
        <v>32</v>
      </c>
      <c r="D18" s="259">
        <v>1</v>
      </c>
      <c r="E18" s="259">
        <v>61</v>
      </c>
      <c r="F18" s="259">
        <v>2</v>
      </c>
      <c r="G18" s="259">
        <v>1</v>
      </c>
      <c r="H18" s="259">
        <v>7</v>
      </c>
      <c r="I18" s="259">
        <v>4</v>
      </c>
      <c r="J18" s="308">
        <v>40</v>
      </c>
      <c r="K18" s="258">
        <v>54</v>
      </c>
      <c r="L18" s="259">
        <v>1</v>
      </c>
      <c r="M18" s="259">
        <v>47</v>
      </c>
      <c r="N18" s="259">
        <v>10</v>
      </c>
      <c r="O18" s="259">
        <v>1</v>
      </c>
      <c r="P18" s="259">
        <v>19</v>
      </c>
      <c r="Q18" s="259">
        <v>12</v>
      </c>
      <c r="R18" s="260">
        <v>72</v>
      </c>
    </row>
    <row r="19" spans="1:18" ht="15">
      <c r="A19" s="216" t="s">
        <v>335</v>
      </c>
      <c r="B19" s="240" t="s">
        <v>140</v>
      </c>
      <c r="C19" s="258">
        <v>9</v>
      </c>
      <c r="D19" s="259">
        <v>0</v>
      </c>
      <c r="E19" s="259">
        <v>8</v>
      </c>
      <c r="F19" s="259">
        <v>1</v>
      </c>
      <c r="G19" s="259">
        <v>1</v>
      </c>
      <c r="H19" s="259">
        <v>6</v>
      </c>
      <c r="I19" s="259">
        <v>0</v>
      </c>
      <c r="J19" s="308">
        <v>7</v>
      </c>
      <c r="K19" s="258">
        <v>8</v>
      </c>
      <c r="L19" s="259">
        <v>0</v>
      </c>
      <c r="M19" s="259">
        <v>10</v>
      </c>
      <c r="N19" s="259">
        <v>2</v>
      </c>
      <c r="O19" s="259">
        <v>0</v>
      </c>
      <c r="P19" s="259">
        <v>0</v>
      </c>
      <c r="Q19" s="259">
        <v>0</v>
      </c>
      <c r="R19" s="260">
        <v>4</v>
      </c>
    </row>
    <row r="20" spans="1:18" ht="15">
      <c r="A20" s="216" t="s">
        <v>336</v>
      </c>
      <c r="B20" s="240" t="s">
        <v>141</v>
      </c>
      <c r="C20" s="258">
        <v>19</v>
      </c>
      <c r="D20" s="259">
        <v>0</v>
      </c>
      <c r="E20" s="259">
        <v>12</v>
      </c>
      <c r="F20" s="259">
        <v>0</v>
      </c>
      <c r="G20" s="259">
        <v>0</v>
      </c>
      <c r="H20" s="259">
        <v>0</v>
      </c>
      <c r="I20" s="259">
        <v>1</v>
      </c>
      <c r="J20" s="308">
        <v>5</v>
      </c>
      <c r="K20" s="258">
        <v>15</v>
      </c>
      <c r="L20" s="259">
        <v>0</v>
      </c>
      <c r="M20" s="259">
        <v>5</v>
      </c>
      <c r="N20" s="259">
        <v>2</v>
      </c>
      <c r="O20" s="259">
        <v>0</v>
      </c>
      <c r="P20" s="259">
        <v>3</v>
      </c>
      <c r="Q20" s="259">
        <v>1</v>
      </c>
      <c r="R20" s="260">
        <v>3</v>
      </c>
    </row>
    <row r="21" spans="1:18" ht="15">
      <c r="A21" s="216" t="s">
        <v>337</v>
      </c>
      <c r="B21" s="240" t="s">
        <v>142</v>
      </c>
      <c r="C21" s="258">
        <v>5</v>
      </c>
      <c r="D21" s="259">
        <v>0</v>
      </c>
      <c r="E21" s="259">
        <v>9</v>
      </c>
      <c r="F21" s="259">
        <v>1</v>
      </c>
      <c r="G21" s="259">
        <v>0</v>
      </c>
      <c r="H21" s="259">
        <v>3</v>
      </c>
      <c r="I21" s="259">
        <v>1</v>
      </c>
      <c r="J21" s="308">
        <v>9</v>
      </c>
      <c r="K21" s="258">
        <v>5</v>
      </c>
      <c r="L21" s="259">
        <v>0</v>
      </c>
      <c r="M21" s="259">
        <v>2</v>
      </c>
      <c r="N21" s="259">
        <v>1</v>
      </c>
      <c r="O21" s="259">
        <v>1</v>
      </c>
      <c r="P21" s="259">
        <v>1</v>
      </c>
      <c r="Q21" s="259">
        <v>0</v>
      </c>
      <c r="R21" s="260">
        <v>6</v>
      </c>
    </row>
    <row r="22" spans="1:18" ht="15">
      <c r="A22" s="216" t="s">
        <v>338</v>
      </c>
      <c r="B22" s="240" t="s">
        <v>143</v>
      </c>
      <c r="C22" s="258">
        <v>8</v>
      </c>
      <c r="D22" s="259">
        <v>0</v>
      </c>
      <c r="E22" s="259">
        <v>7</v>
      </c>
      <c r="F22" s="259">
        <v>3</v>
      </c>
      <c r="G22" s="259">
        <v>0</v>
      </c>
      <c r="H22" s="259">
        <v>1</v>
      </c>
      <c r="I22" s="259">
        <v>0</v>
      </c>
      <c r="J22" s="308">
        <v>1</v>
      </c>
      <c r="K22" s="258">
        <v>9</v>
      </c>
      <c r="L22" s="259">
        <v>0</v>
      </c>
      <c r="M22" s="259">
        <v>22</v>
      </c>
      <c r="N22" s="259">
        <v>2</v>
      </c>
      <c r="O22" s="259">
        <v>0</v>
      </c>
      <c r="P22" s="259">
        <v>7</v>
      </c>
      <c r="Q22" s="259">
        <v>2</v>
      </c>
      <c r="R22" s="260">
        <v>9</v>
      </c>
    </row>
    <row r="23" spans="1:18" ht="15">
      <c r="A23" s="216" t="s">
        <v>339</v>
      </c>
      <c r="B23" s="240" t="s">
        <v>144</v>
      </c>
      <c r="C23" s="258">
        <v>16</v>
      </c>
      <c r="D23" s="259">
        <v>0</v>
      </c>
      <c r="E23" s="259">
        <v>11</v>
      </c>
      <c r="F23" s="259">
        <v>0</v>
      </c>
      <c r="G23" s="259">
        <v>0</v>
      </c>
      <c r="H23" s="259">
        <v>0</v>
      </c>
      <c r="I23" s="259">
        <v>0</v>
      </c>
      <c r="J23" s="308">
        <v>9</v>
      </c>
      <c r="K23" s="258">
        <v>12</v>
      </c>
      <c r="L23" s="259">
        <v>0</v>
      </c>
      <c r="M23" s="259">
        <v>15</v>
      </c>
      <c r="N23" s="259">
        <v>1</v>
      </c>
      <c r="O23" s="259">
        <v>0</v>
      </c>
      <c r="P23" s="259">
        <v>0</v>
      </c>
      <c r="Q23" s="259">
        <v>3</v>
      </c>
      <c r="R23" s="260">
        <v>1</v>
      </c>
    </row>
    <row r="24" spans="1:18" ht="15">
      <c r="A24" s="216" t="s">
        <v>340</v>
      </c>
      <c r="B24" s="240" t="s">
        <v>145</v>
      </c>
      <c r="C24" s="258">
        <v>272</v>
      </c>
      <c r="D24" s="259">
        <v>3</v>
      </c>
      <c r="E24" s="259">
        <v>140</v>
      </c>
      <c r="F24" s="259">
        <v>36</v>
      </c>
      <c r="G24" s="259">
        <v>3</v>
      </c>
      <c r="H24" s="259">
        <v>52</v>
      </c>
      <c r="I24" s="259">
        <v>20</v>
      </c>
      <c r="J24" s="308">
        <v>51</v>
      </c>
      <c r="K24" s="258">
        <v>288</v>
      </c>
      <c r="L24" s="259">
        <v>3</v>
      </c>
      <c r="M24" s="259">
        <v>85</v>
      </c>
      <c r="N24" s="259">
        <v>18</v>
      </c>
      <c r="O24" s="259">
        <v>2</v>
      </c>
      <c r="P24" s="259">
        <v>58</v>
      </c>
      <c r="Q24" s="259">
        <v>15</v>
      </c>
      <c r="R24" s="260">
        <v>42</v>
      </c>
    </row>
    <row r="25" spans="1:18" ht="15">
      <c r="A25" s="216" t="s">
        <v>341</v>
      </c>
      <c r="B25" s="240" t="s">
        <v>146</v>
      </c>
      <c r="C25" s="258">
        <v>22</v>
      </c>
      <c r="D25" s="259">
        <v>3</v>
      </c>
      <c r="E25" s="259">
        <v>11</v>
      </c>
      <c r="F25" s="259">
        <v>1</v>
      </c>
      <c r="G25" s="259">
        <v>0</v>
      </c>
      <c r="H25" s="259">
        <v>5</v>
      </c>
      <c r="I25" s="259">
        <v>1</v>
      </c>
      <c r="J25" s="308">
        <v>13</v>
      </c>
      <c r="K25" s="258">
        <v>24</v>
      </c>
      <c r="L25" s="259">
        <v>3</v>
      </c>
      <c r="M25" s="259">
        <v>11</v>
      </c>
      <c r="N25" s="259">
        <v>3</v>
      </c>
      <c r="O25" s="259">
        <v>2</v>
      </c>
      <c r="P25" s="259">
        <v>7</v>
      </c>
      <c r="Q25" s="259">
        <v>2</v>
      </c>
      <c r="R25" s="260">
        <v>14</v>
      </c>
    </row>
    <row r="26" spans="1:18" ht="15">
      <c r="A26" s="216" t="s">
        <v>342</v>
      </c>
      <c r="B26" s="240" t="s">
        <v>147</v>
      </c>
      <c r="C26" s="258">
        <v>4</v>
      </c>
      <c r="D26" s="259">
        <v>0</v>
      </c>
      <c r="E26" s="259">
        <v>4</v>
      </c>
      <c r="F26" s="259">
        <v>0</v>
      </c>
      <c r="G26" s="259">
        <v>0</v>
      </c>
      <c r="H26" s="259">
        <v>1</v>
      </c>
      <c r="I26" s="259">
        <v>2</v>
      </c>
      <c r="J26" s="308">
        <v>1</v>
      </c>
      <c r="K26" s="258">
        <v>16</v>
      </c>
      <c r="L26" s="259">
        <v>0</v>
      </c>
      <c r="M26" s="259">
        <v>10</v>
      </c>
      <c r="N26" s="259">
        <v>0</v>
      </c>
      <c r="O26" s="259">
        <v>1</v>
      </c>
      <c r="P26" s="259">
        <v>1</v>
      </c>
      <c r="Q26" s="259">
        <v>2</v>
      </c>
      <c r="R26" s="260">
        <v>1</v>
      </c>
    </row>
    <row r="27" spans="1:18" ht="15">
      <c r="A27" s="216" t="s">
        <v>343</v>
      </c>
      <c r="B27" s="240" t="s">
        <v>148</v>
      </c>
      <c r="C27" s="258">
        <v>20</v>
      </c>
      <c r="D27" s="259">
        <v>3</v>
      </c>
      <c r="E27" s="259">
        <v>21</v>
      </c>
      <c r="F27" s="259">
        <v>1</v>
      </c>
      <c r="G27" s="259">
        <v>0</v>
      </c>
      <c r="H27" s="259">
        <v>1</v>
      </c>
      <c r="I27" s="259">
        <v>1</v>
      </c>
      <c r="J27" s="308">
        <v>28</v>
      </c>
      <c r="K27" s="258">
        <v>18</v>
      </c>
      <c r="L27" s="259">
        <v>2</v>
      </c>
      <c r="M27" s="259">
        <v>27</v>
      </c>
      <c r="N27" s="259">
        <v>2</v>
      </c>
      <c r="O27" s="259">
        <v>3</v>
      </c>
      <c r="P27" s="259">
        <v>4</v>
      </c>
      <c r="Q27" s="259">
        <v>3</v>
      </c>
      <c r="R27" s="260">
        <v>29</v>
      </c>
    </row>
    <row r="28" spans="1:18" ht="15">
      <c r="A28" s="216" t="s">
        <v>344</v>
      </c>
      <c r="B28" s="240" t="s">
        <v>149</v>
      </c>
      <c r="C28" s="258">
        <v>68</v>
      </c>
      <c r="D28" s="259">
        <v>0</v>
      </c>
      <c r="E28" s="259">
        <v>57</v>
      </c>
      <c r="F28" s="259">
        <v>9</v>
      </c>
      <c r="G28" s="259">
        <v>1</v>
      </c>
      <c r="H28" s="259">
        <v>10</v>
      </c>
      <c r="I28" s="259">
        <v>4</v>
      </c>
      <c r="J28" s="308">
        <v>25</v>
      </c>
      <c r="K28" s="258">
        <v>62</v>
      </c>
      <c r="L28" s="259">
        <v>1</v>
      </c>
      <c r="M28" s="259">
        <v>78</v>
      </c>
      <c r="N28" s="259">
        <v>9</v>
      </c>
      <c r="O28" s="259">
        <v>2</v>
      </c>
      <c r="P28" s="259">
        <v>11</v>
      </c>
      <c r="Q28" s="259">
        <v>2</v>
      </c>
      <c r="R28" s="260">
        <v>54</v>
      </c>
    </row>
    <row r="29" spans="1:18" ht="15">
      <c r="A29" s="216" t="s">
        <v>345</v>
      </c>
      <c r="B29" s="240" t="s">
        <v>150</v>
      </c>
      <c r="C29" s="258">
        <v>83</v>
      </c>
      <c r="D29" s="259">
        <v>0</v>
      </c>
      <c r="E29" s="259">
        <v>54</v>
      </c>
      <c r="F29" s="259">
        <v>11</v>
      </c>
      <c r="G29" s="259">
        <v>0</v>
      </c>
      <c r="H29" s="259">
        <v>12</v>
      </c>
      <c r="I29" s="259">
        <v>1</v>
      </c>
      <c r="J29" s="308">
        <v>16</v>
      </c>
      <c r="K29" s="258">
        <v>67</v>
      </c>
      <c r="L29" s="259">
        <v>1</v>
      </c>
      <c r="M29" s="259">
        <v>30</v>
      </c>
      <c r="N29" s="259">
        <v>22</v>
      </c>
      <c r="O29" s="259">
        <v>0</v>
      </c>
      <c r="P29" s="259">
        <v>14</v>
      </c>
      <c r="Q29" s="259">
        <v>0</v>
      </c>
      <c r="R29" s="260">
        <v>6</v>
      </c>
    </row>
    <row r="30" spans="1:18" ht="15">
      <c r="A30" s="216" t="s">
        <v>346</v>
      </c>
      <c r="B30" s="240" t="s">
        <v>151</v>
      </c>
      <c r="C30" s="258">
        <v>20</v>
      </c>
      <c r="D30" s="259">
        <v>0</v>
      </c>
      <c r="E30" s="259">
        <v>14</v>
      </c>
      <c r="F30" s="259">
        <v>1</v>
      </c>
      <c r="G30" s="259">
        <v>1</v>
      </c>
      <c r="H30" s="259">
        <v>4</v>
      </c>
      <c r="I30" s="259">
        <v>4</v>
      </c>
      <c r="J30" s="308">
        <v>10</v>
      </c>
      <c r="K30" s="258">
        <v>16</v>
      </c>
      <c r="L30" s="259">
        <v>0</v>
      </c>
      <c r="M30" s="259">
        <v>14</v>
      </c>
      <c r="N30" s="259">
        <v>3</v>
      </c>
      <c r="O30" s="259">
        <v>0</v>
      </c>
      <c r="P30" s="259">
        <v>7</v>
      </c>
      <c r="Q30" s="259">
        <v>6</v>
      </c>
      <c r="R30" s="260">
        <v>20</v>
      </c>
    </row>
    <row r="31" spans="1:18" ht="15">
      <c r="A31" s="216" t="s">
        <v>347</v>
      </c>
      <c r="B31" s="240" t="s">
        <v>152</v>
      </c>
      <c r="C31" s="258">
        <v>16</v>
      </c>
      <c r="D31" s="259">
        <v>0</v>
      </c>
      <c r="E31" s="259">
        <v>7</v>
      </c>
      <c r="F31" s="259">
        <v>10</v>
      </c>
      <c r="G31" s="259">
        <v>0</v>
      </c>
      <c r="H31" s="259">
        <v>11</v>
      </c>
      <c r="I31" s="259">
        <v>0</v>
      </c>
      <c r="J31" s="308">
        <v>16</v>
      </c>
      <c r="K31" s="258">
        <v>33</v>
      </c>
      <c r="L31" s="259">
        <v>0</v>
      </c>
      <c r="M31" s="259">
        <v>16</v>
      </c>
      <c r="N31" s="259">
        <v>9</v>
      </c>
      <c r="O31" s="259">
        <v>4</v>
      </c>
      <c r="P31" s="259">
        <v>16</v>
      </c>
      <c r="Q31" s="259">
        <v>2</v>
      </c>
      <c r="R31" s="260">
        <v>17</v>
      </c>
    </row>
    <row r="32" spans="1:18" ht="15">
      <c r="A32" s="216" t="s">
        <v>348</v>
      </c>
      <c r="B32" s="240" t="s">
        <v>153</v>
      </c>
      <c r="C32" s="258">
        <v>7</v>
      </c>
      <c r="D32" s="259">
        <v>0</v>
      </c>
      <c r="E32" s="259">
        <v>14</v>
      </c>
      <c r="F32" s="259">
        <v>2</v>
      </c>
      <c r="G32" s="259">
        <v>0</v>
      </c>
      <c r="H32" s="259">
        <v>2</v>
      </c>
      <c r="I32" s="259">
        <v>2</v>
      </c>
      <c r="J32" s="308">
        <v>11</v>
      </c>
      <c r="K32" s="258">
        <v>18</v>
      </c>
      <c r="L32" s="259">
        <v>0</v>
      </c>
      <c r="M32" s="259">
        <v>12</v>
      </c>
      <c r="N32" s="259">
        <v>5</v>
      </c>
      <c r="O32" s="259">
        <v>0</v>
      </c>
      <c r="P32" s="259">
        <v>6</v>
      </c>
      <c r="Q32" s="259">
        <v>0</v>
      </c>
      <c r="R32" s="260">
        <v>11</v>
      </c>
    </row>
    <row r="33" spans="1:18" ht="15">
      <c r="A33" s="216" t="s">
        <v>349</v>
      </c>
      <c r="B33" s="240" t="s">
        <v>154</v>
      </c>
      <c r="C33" s="258">
        <v>20</v>
      </c>
      <c r="D33" s="259">
        <v>1</v>
      </c>
      <c r="E33" s="259">
        <v>8</v>
      </c>
      <c r="F33" s="259">
        <v>7</v>
      </c>
      <c r="G33" s="259">
        <v>0</v>
      </c>
      <c r="H33" s="259">
        <v>5</v>
      </c>
      <c r="I33" s="259">
        <v>4</v>
      </c>
      <c r="J33" s="308">
        <v>8</v>
      </c>
      <c r="K33" s="258">
        <v>23</v>
      </c>
      <c r="L33" s="259">
        <v>0</v>
      </c>
      <c r="M33" s="259">
        <v>12</v>
      </c>
      <c r="N33" s="259">
        <v>4</v>
      </c>
      <c r="O33" s="259">
        <v>0</v>
      </c>
      <c r="P33" s="259">
        <v>4</v>
      </c>
      <c r="Q33" s="259">
        <v>4</v>
      </c>
      <c r="R33" s="260">
        <v>9</v>
      </c>
    </row>
    <row r="34" spans="1:18" ht="15">
      <c r="A34" s="216" t="s">
        <v>350</v>
      </c>
      <c r="B34" s="240" t="s">
        <v>155</v>
      </c>
      <c r="C34" s="258">
        <v>56</v>
      </c>
      <c r="D34" s="259">
        <v>0</v>
      </c>
      <c r="E34" s="259">
        <v>93</v>
      </c>
      <c r="F34" s="259">
        <v>14</v>
      </c>
      <c r="G34" s="259">
        <v>0</v>
      </c>
      <c r="H34" s="259">
        <v>16</v>
      </c>
      <c r="I34" s="259">
        <v>2</v>
      </c>
      <c r="J34" s="308">
        <v>57</v>
      </c>
      <c r="K34" s="258">
        <v>58</v>
      </c>
      <c r="L34" s="259">
        <v>0</v>
      </c>
      <c r="M34" s="259">
        <v>118</v>
      </c>
      <c r="N34" s="259">
        <v>12</v>
      </c>
      <c r="O34" s="259">
        <v>1</v>
      </c>
      <c r="P34" s="259">
        <v>16</v>
      </c>
      <c r="Q34" s="259">
        <v>5</v>
      </c>
      <c r="R34" s="260">
        <v>58</v>
      </c>
    </row>
    <row r="35" spans="1:18" ht="15">
      <c r="A35" s="216" t="s">
        <v>351</v>
      </c>
      <c r="B35" s="240" t="s">
        <v>156</v>
      </c>
      <c r="C35" s="258">
        <v>194</v>
      </c>
      <c r="D35" s="259">
        <v>0</v>
      </c>
      <c r="E35" s="259">
        <v>146</v>
      </c>
      <c r="F35" s="259">
        <v>24</v>
      </c>
      <c r="G35" s="259">
        <v>1</v>
      </c>
      <c r="H35" s="259">
        <v>24</v>
      </c>
      <c r="I35" s="259">
        <v>4</v>
      </c>
      <c r="J35" s="308">
        <v>30</v>
      </c>
      <c r="K35" s="258">
        <v>132</v>
      </c>
      <c r="L35" s="259">
        <v>1</v>
      </c>
      <c r="M35" s="259">
        <v>116</v>
      </c>
      <c r="N35" s="259">
        <v>31</v>
      </c>
      <c r="O35" s="259">
        <v>0</v>
      </c>
      <c r="P35" s="259">
        <v>12</v>
      </c>
      <c r="Q35" s="259">
        <v>1</v>
      </c>
      <c r="R35" s="260">
        <v>16</v>
      </c>
    </row>
    <row r="36" spans="1:18" ht="15">
      <c r="A36" s="216" t="s">
        <v>352</v>
      </c>
      <c r="B36" s="240" t="s">
        <v>157</v>
      </c>
      <c r="C36" s="258">
        <v>6</v>
      </c>
      <c r="D36" s="259">
        <v>0</v>
      </c>
      <c r="E36" s="259">
        <v>16</v>
      </c>
      <c r="F36" s="259">
        <v>1</v>
      </c>
      <c r="G36" s="259">
        <v>2</v>
      </c>
      <c r="H36" s="259">
        <v>6</v>
      </c>
      <c r="I36" s="259">
        <v>3</v>
      </c>
      <c r="J36" s="308">
        <v>5</v>
      </c>
      <c r="K36" s="258">
        <v>7</v>
      </c>
      <c r="L36" s="259">
        <v>0</v>
      </c>
      <c r="M36" s="259">
        <v>17</v>
      </c>
      <c r="N36" s="259">
        <v>3</v>
      </c>
      <c r="O36" s="259">
        <v>1</v>
      </c>
      <c r="P36" s="259">
        <v>7</v>
      </c>
      <c r="Q36" s="259">
        <v>2</v>
      </c>
      <c r="R36" s="260">
        <v>12</v>
      </c>
    </row>
    <row r="37" spans="1:18" ht="15">
      <c r="A37" s="216" t="s">
        <v>353</v>
      </c>
      <c r="B37" s="240" t="s">
        <v>158</v>
      </c>
      <c r="C37" s="258">
        <v>2</v>
      </c>
      <c r="D37" s="259">
        <v>0</v>
      </c>
      <c r="E37" s="259">
        <v>7</v>
      </c>
      <c r="F37" s="259">
        <v>0</v>
      </c>
      <c r="G37" s="259">
        <v>0</v>
      </c>
      <c r="H37" s="259">
        <v>1</v>
      </c>
      <c r="I37" s="259">
        <v>1</v>
      </c>
      <c r="J37" s="308">
        <v>3</v>
      </c>
      <c r="K37" s="258">
        <v>11</v>
      </c>
      <c r="L37" s="259">
        <v>1</v>
      </c>
      <c r="M37" s="259">
        <v>2</v>
      </c>
      <c r="N37" s="259">
        <v>3</v>
      </c>
      <c r="O37" s="259">
        <v>0</v>
      </c>
      <c r="P37" s="259">
        <v>0</v>
      </c>
      <c r="Q37" s="259">
        <v>1</v>
      </c>
      <c r="R37" s="260">
        <v>7</v>
      </c>
    </row>
    <row r="38" spans="1:18" ht="15">
      <c r="A38" s="216" t="s">
        <v>354</v>
      </c>
      <c r="B38" s="240" t="s">
        <v>159</v>
      </c>
      <c r="C38" s="258">
        <v>9</v>
      </c>
      <c r="D38" s="259">
        <v>0</v>
      </c>
      <c r="E38" s="259">
        <v>7</v>
      </c>
      <c r="F38" s="259">
        <v>0</v>
      </c>
      <c r="G38" s="259">
        <v>0</v>
      </c>
      <c r="H38" s="259">
        <v>0</v>
      </c>
      <c r="I38" s="259">
        <v>0</v>
      </c>
      <c r="J38" s="308">
        <v>6</v>
      </c>
      <c r="K38" s="258">
        <v>2</v>
      </c>
      <c r="L38" s="259">
        <v>0</v>
      </c>
      <c r="M38" s="259">
        <v>3</v>
      </c>
      <c r="N38" s="259">
        <v>0</v>
      </c>
      <c r="O38" s="259">
        <v>0</v>
      </c>
      <c r="P38" s="259">
        <v>0</v>
      </c>
      <c r="Q38" s="259">
        <v>0</v>
      </c>
      <c r="R38" s="260">
        <v>2</v>
      </c>
    </row>
    <row r="39" spans="1:18" ht="15">
      <c r="A39" s="216" t="s">
        <v>355</v>
      </c>
      <c r="B39" s="240" t="s">
        <v>160</v>
      </c>
      <c r="C39" s="258">
        <v>79</v>
      </c>
      <c r="D39" s="259">
        <v>1</v>
      </c>
      <c r="E39" s="259">
        <v>57</v>
      </c>
      <c r="F39" s="259">
        <v>15</v>
      </c>
      <c r="G39" s="259">
        <v>0</v>
      </c>
      <c r="H39" s="259">
        <v>14</v>
      </c>
      <c r="I39" s="259">
        <v>1</v>
      </c>
      <c r="J39" s="308">
        <v>19</v>
      </c>
      <c r="K39" s="258">
        <v>64</v>
      </c>
      <c r="L39" s="259">
        <v>1</v>
      </c>
      <c r="M39" s="259">
        <v>53</v>
      </c>
      <c r="N39" s="259">
        <v>27</v>
      </c>
      <c r="O39" s="259">
        <v>0</v>
      </c>
      <c r="P39" s="259">
        <v>10</v>
      </c>
      <c r="Q39" s="259">
        <v>2</v>
      </c>
      <c r="R39" s="260">
        <v>76</v>
      </c>
    </row>
    <row r="40" spans="1:18" ht="15">
      <c r="A40" s="216" t="s">
        <v>356</v>
      </c>
      <c r="B40" s="240" t="s">
        <v>161</v>
      </c>
      <c r="C40" s="258">
        <v>21</v>
      </c>
      <c r="D40" s="259">
        <v>0</v>
      </c>
      <c r="E40" s="259">
        <v>20</v>
      </c>
      <c r="F40" s="259">
        <v>5</v>
      </c>
      <c r="G40" s="259">
        <v>0</v>
      </c>
      <c r="H40" s="259">
        <v>5</v>
      </c>
      <c r="I40" s="259">
        <v>6</v>
      </c>
      <c r="J40" s="308">
        <v>10</v>
      </c>
      <c r="K40" s="258">
        <v>28</v>
      </c>
      <c r="L40" s="259">
        <v>0</v>
      </c>
      <c r="M40" s="259">
        <v>19</v>
      </c>
      <c r="N40" s="259">
        <v>4</v>
      </c>
      <c r="O40" s="259">
        <v>3</v>
      </c>
      <c r="P40" s="259">
        <v>10</v>
      </c>
      <c r="Q40" s="259">
        <v>6</v>
      </c>
      <c r="R40" s="260">
        <v>10</v>
      </c>
    </row>
    <row r="41" spans="1:18" ht="15">
      <c r="A41" s="216" t="s">
        <v>357</v>
      </c>
      <c r="B41" s="240" t="s">
        <v>271</v>
      </c>
      <c r="C41" s="258">
        <v>123</v>
      </c>
      <c r="D41" s="259">
        <v>3</v>
      </c>
      <c r="E41" s="259">
        <v>104</v>
      </c>
      <c r="F41" s="259">
        <v>23</v>
      </c>
      <c r="G41" s="259">
        <v>0</v>
      </c>
      <c r="H41" s="259">
        <v>35</v>
      </c>
      <c r="I41" s="259">
        <v>5</v>
      </c>
      <c r="J41" s="308">
        <v>33</v>
      </c>
      <c r="K41" s="258">
        <v>154</v>
      </c>
      <c r="L41" s="259">
        <v>2</v>
      </c>
      <c r="M41" s="259">
        <v>109</v>
      </c>
      <c r="N41" s="259">
        <v>32</v>
      </c>
      <c r="O41" s="259">
        <v>0</v>
      </c>
      <c r="P41" s="259">
        <v>28</v>
      </c>
      <c r="Q41" s="259">
        <v>5</v>
      </c>
      <c r="R41" s="260">
        <v>34</v>
      </c>
    </row>
    <row r="42" spans="1:18" ht="15">
      <c r="A42" s="216" t="s">
        <v>358</v>
      </c>
      <c r="B42" s="240" t="s">
        <v>162</v>
      </c>
      <c r="C42" s="310">
        <v>2325</v>
      </c>
      <c r="D42" s="259">
        <v>7</v>
      </c>
      <c r="E42" s="259">
        <v>2200</v>
      </c>
      <c r="F42" s="259">
        <v>558</v>
      </c>
      <c r="G42" s="259">
        <v>9</v>
      </c>
      <c r="H42" s="259">
        <v>1018</v>
      </c>
      <c r="I42" s="259">
        <v>12</v>
      </c>
      <c r="J42" s="308">
        <v>1005</v>
      </c>
      <c r="K42" s="310">
        <v>2562</v>
      </c>
      <c r="L42" s="259">
        <v>4</v>
      </c>
      <c r="M42" s="311">
        <v>1876</v>
      </c>
      <c r="N42" s="259">
        <v>847</v>
      </c>
      <c r="O42" s="259">
        <v>2</v>
      </c>
      <c r="P42" s="259">
        <v>955</v>
      </c>
      <c r="Q42" s="259">
        <v>21</v>
      </c>
      <c r="R42" s="260">
        <v>821</v>
      </c>
    </row>
    <row r="43" spans="1:18" ht="15">
      <c r="A43" s="216" t="s">
        <v>359</v>
      </c>
      <c r="B43" s="240" t="s">
        <v>163</v>
      </c>
      <c r="C43" s="258">
        <v>418</v>
      </c>
      <c r="D43" s="259">
        <v>3</v>
      </c>
      <c r="E43" s="259">
        <v>239</v>
      </c>
      <c r="F43" s="259">
        <v>72</v>
      </c>
      <c r="G43" s="259">
        <v>2</v>
      </c>
      <c r="H43" s="259">
        <v>105</v>
      </c>
      <c r="I43" s="259">
        <v>11</v>
      </c>
      <c r="J43" s="308">
        <v>106</v>
      </c>
      <c r="K43" s="258">
        <v>399</v>
      </c>
      <c r="L43" s="259">
        <v>1</v>
      </c>
      <c r="M43" s="259">
        <v>189</v>
      </c>
      <c r="N43" s="259">
        <v>88</v>
      </c>
      <c r="O43" s="259">
        <v>3</v>
      </c>
      <c r="P43" s="259">
        <v>129</v>
      </c>
      <c r="Q43" s="259">
        <v>21</v>
      </c>
      <c r="R43" s="260">
        <v>87</v>
      </c>
    </row>
    <row r="44" spans="1:18" ht="15">
      <c r="A44" s="216" t="s">
        <v>360</v>
      </c>
      <c r="B44" s="240" t="s">
        <v>164</v>
      </c>
      <c r="C44" s="258">
        <v>7</v>
      </c>
      <c r="D44" s="259">
        <v>0</v>
      </c>
      <c r="E44" s="259">
        <v>8</v>
      </c>
      <c r="F44" s="259">
        <v>2</v>
      </c>
      <c r="G44" s="259">
        <v>0</v>
      </c>
      <c r="H44" s="259">
        <v>2</v>
      </c>
      <c r="I44" s="259">
        <v>0</v>
      </c>
      <c r="J44" s="308">
        <v>2</v>
      </c>
      <c r="K44" s="258">
        <v>5</v>
      </c>
      <c r="L44" s="259">
        <v>0</v>
      </c>
      <c r="M44" s="259">
        <v>9</v>
      </c>
      <c r="N44" s="259">
        <v>0</v>
      </c>
      <c r="O44" s="259">
        <v>0</v>
      </c>
      <c r="P44" s="259">
        <v>2</v>
      </c>
      <c r="Q44" s="259">
        <v>0</v>
      </c>
      <c r="R44" s="260">
        <v>6</v>
      </c>
    </row>
    <row r="45" spans="1:18" ht="15">
      <c r="A45" s="216" t="s">
        <v>361</v>
      </c>
      <c r="B45" s="240" t="s">
        <v>165</v>
      </c>
      <c r="C45" s="258">
        <v>11</v>
      </c>
      <c r="D45" s="259">
        <v>0</v>
      </c>
      <c r="E45" s="259">
        <v>6</v>
      </c>
      <c r="F45" s="259">
        <v>5</v>
      </c>
      <c r="G45" s="259">
        <v>1</v>
      </c>
      <c r="H45" s="259">
        <v>3</v>
      </c>
      <c r="I45" s="259">
        <v>0</v>
      </c>
      <c r="J45" s="308">
        <v>5</v>
      </c>
      <c r="K45" s="258">
        <v>9</v>
      </c>
      <c r="L45" s="259">
        <v>0</v>
      </c>
      <c r="M45" s="259">
        <v>9</v>
      </c>
      <c r="N45" s="259">
        <v>1</v>
      </c>
      <c r="O45" s="259">
        <v>0</v>
      </c>
      <c r="P45" s="259">
        <v>4</v>
      </c>
      <c r="Q45" s="259">
        <v>3</v>
      </c>
      <c r="R45" s="260">
        <v>13</v>
      </c>
    </row>
    <row r="46" spans="1:18" ht="15">
      <c r="A46" s="216" t="s">
        <v>362</v>
      </c>
      <c r="B46" s="240" t="s">
        <v>166</v>
      </c>
      <c r="C46" s="258">
        <v>121</v>
      </c>
      <c r="D46" s="259">
        <v>1</v>
      </c>
      <c r="E46" s="259">
        <v>42</v>
      </c>
      <c r="F46" s="259">
        <v>5</v>
      </c>
      <c r="G46" s="259">
        <v>0</v>
      </c>
      <c r="H46" s="259">
        <v>52</v>
      </c>
      <c r="I46" s="259">
        <v>2</v>
      </c>
      <c r="J46" s="308">
        <v>40</v>
      </c>
      <c r="K46" s="258">
        <v>105</v>
      </c>
      <c r="L46" s="259">
        <v>0</v>
      </c>
      <c r="M46" s="259">
        <v>111</v>
      </c>
      <c r="N46" s="259">
        <v>13</v>
      </c>
      <c r="O46" s="259">
        <v>2</v>
      </c>
      <c r="P46" s="259">
        <v>30</v>
      </c>
      <c r="Q46" s="259">
        <v>7</v>
      </c>
      <c r="R46" s="260">
        <v>38</v>
      </c>
    </row>
    <row r="47" spans="1:18" ht="15">
      <c r="A47" s="216" t="s">
        <v>363</v>
      </c>
      <c r="B47" s="240" t="s">
        <v>167</v>
      </c>
      <c r="C47" s="258">
        <v>11</v>
      </c>
      <c r="D47" s="259">
        <v>1</v>
      </c>
      <c r="E47" s="259">
        <v>16</v>
      </c>
      <c r="F47" s="259">
        <v>0</v>
      </c>
      <c r="G47" s="259">
        <v>0</v>
      </c>
      <c r="H47" s="259">
        <v>5</v>
      </c>
      <c r="I47" s="259">
        <v>1</v>
      </c>
      <c r="J47" s="308">
        <v>20</v>
      </c>
      <c r="K47" s="258">
        <v>17</v>
      </c>
      <c r="L47" s="259">
        <v>0</v>
      </c>
      <c r="M47" s="259">
        <v>21</v>
      </c>
      <c r="N47" s="259">
        <v>4</v>
      </c>
      <c r="O47" s="259">
        <v>1</v>
      </c>
      <c r="P47" s="259">
        <v>4</v>
      </c>
      <c r="Q47" s="259">
        <v>1</v>
      </c>
      <c r="R47" s="260">
        <v>35</v>
      </c>
    </row>
    <row r="48" spans="1:18" ht="15">
      <c r="A48" s="216" t="s">
        <v>364</v>
      </c>
      <c r="B48" s="240" t="s">
        <v>168</v>
      </c>
      <c r="C48" s="258">
        <v>5</v>
      </c>
      <c r="D48" s="259">
        <v>1</v>
      </c>
      <c r="E48" s="259">
        <v>17</v>
      </c>
      <c r="F48" s="259">
        <v>4</v>
      </c>
      <c r="G48" s="259">
        <v>0</v>
      </c>
      <c r="H48" s="259">
        <v>1</v>
      </c>
      <c r="I48" s="259">
        <v>1</v>
      </c>
      <c r="J48" s="308">
        <v>6</v>
      </c>
      <c r="K48" s="258">
        <v>10</v>
      </c>
      <c r="L48" s="259">
        <v>0</v>
      </c>
      <c r="M48" s="259">
        <v>12</v>
      </c>
      <c r="N48" s="259">
        <v>0</v>
      </c>
      <c r="O48" s="259">
        <v>0</v>
      </c>
      <c r="P48" s="259">
        <v>2</v>
      </c>
      <c r="Q48" s="259">
        <v>1</v>
      </c>
      <c r="R48" s="260">
        <v>10</v>
      </c>
    </row>
    <row r="49" spans="1:18" ht="15">
      <c r="A49" s="216" t="s">
        <v>365</v>
      </c>
      <c r="B49" s="240" t="s">
        <v>169</v>
      </c>
      <c r="C49" s="258">
        <v>136</v>
      </c>
      <c r="D49" s="259">
        <v>1</v>
      </c>
      <c r="E49" s="259">
        <v>104</v>
      </c>
      <c r="F49" s="259">
        <v>22</v>
      </c>
      <c r="G49" s="259">
        <v>1</v>
      </c>
      <c r="H49" s="259">
        <v>36</v>
      </c>
      <c r="I49" s="259">
        <v>6</v>
      </c>
      <c r="J49" s="308">
        <v>28</v>
      </c>
      <c r="K49" s="258">
        <v>141</v>
      </c>
      <c r="L49" s="259">
        <v>1</v>
      </c>
      <c r="M49" s="259">
        <v>94</v>
      </c>
      <c r="N49" s="259">
        <v>28</v>
      </c>
      <c r="O49" s="259">
        <v>0</v>
      </c>
      <c r="P49" s="259">
        <v>47</v>
      </c>
      <c r="Q49" s="259">
        <v>5</v>
      </c>
      <c r="R49" s="260">
        <v>24</v>
      </c>
    </row>
    <row r="50" spans="1:18" ht="15">
      <c r="A50" s="216" t="s">
        <v>366</v>
      </c>
      <c r="B50" s="240" t="s">
        <v>170</v>
      </c>
      <c r="C50" s="258">
        <v>119</v>
      </c>
      <c r="D50" s="259">
        <v>1</v>
      </c>
      <c r="E50" s="259">
        <v>99</v>
      </c>
      <c r="F50" s="259">
        <v>27</v>
      </c>
      <c r="G50" s="259">
        <v>2</v>
      </c>
      <c r="H50" s="259">
        <v>26</v>
      </c>
      <c r="I50" s="259">
        <v>10</v>
      </c>
      <c r="J50" s="308">
        <v>65</v>
      </c>
      <c r="K50" s="258">
        <v>162</v>
      </c>
      <c r="L50" s="259">
        <v>3</v>
      </c>
      <c r="M50" s="259">
        <v>90</v>
      </c>
      <c r="N50" s="259">
        <v>19</v>
      </c>
      <c r="O50" s="259">
        <v>4</v>
      </c>
      <c r="P50" s="259">
        <v>29</v>
      </c>
      <c r="Q50" s="259">
        <v>11</v>
      </c>
      <c r="R50" s="260">
        <v>49</v>
      </c>
    </row>
    <row r="51" spans="1:18" ht="15">
      <c r="A51" s="216" t="s">
        <v>367</v>
      </c>
      <c r="B51" s="240" t="s">
        <v>171</v>
      </c>
      <c r="C51" s="258">
        <v>18</v>
      </c>
      <c r="D51" s="259">
        <v>2</v>
      </c>
      <c r="E51" s="259">
        <v>20</v>
      </c>
      <c r="F51" s="259">
        <v>2</v>
      </c>
      <c r="G51" s="259">
        <v>0</v>
      </c>
      <c r="H51" s="259">
        <v>2</v>
      </c>
      <c r="I51" s="259">
        <v>2</v>
      </c>
      <c r="J51" s="308">
        <v>33</v>
      </c>
      <c r="K51" s="258">
        <v>18</v>
      </c>
      <c r="L51" s="259">
        <v>2</v>
      </c>
      <c r="M51" s="259">
        <v>25</v>
      </c>
      <c r="N51" s="259">
        <v>2</v>
      </c>
      <c r="O51" s="259">
        <v>0</v>
      </c>
      <c r="P51" s="259">
        <v>4</v>
      </c>
      <c r="Q51" s="259">
        <v>3</v>
      </c>
      <c r="R51" s="260">
        <v>31</v>
      </c>
    </row>
    <row r="52" spans="1:18" ht="15">
      <c r="A52" s="216" t="s">
        <v>368</v>
      </c>
      <c r="B52" s="240" t="s">
        <v>172</v>
      </c>
      <c r="C52" s="258">
        <v>31</v>
      </c>
      <c r="D52" s="259">
        <v>1</v>
      </c>
      <c r="E52" s="259">
        <v>17</v>
      </c>
      <c r="F52" s="259">
        <v>7</v>
      </c>
      <c r="G52" s="259">
        <v>1</v>
      </c>
      <c r="H52" s="259">
        <v>6</v>
      </c>
      <c r="I52" s="259">
        <v>0</v>
      </c>
      <c r="J52" s="308">
        <v>16</v>
      </c>
      <c r="K52" s="258">
        <v>49</v>
      </c>
      <c r="L52" s="259">
        <v>0</v>
      </c>
      <c r="M52" s="259">
        <v>12</v>
      </c>
      <c r="N52" s="259">
        <v>5</v>
      </c>
      <c r="O52" s="259">
        <v>0</v>
      </c>
      <c r="P52" s="259">
        <v>4</v>
      </c>
      <c r="Q52" s="259">
        <v>0</v>
      </c>
      <c r="R52" s="260">
        <v>22</v>
      </c>
    </row>
    <row r="53" spans="1:18" ht="15">
      <c r="A53" s="216" t="s">
        <v>369</v>
      </c>
      <c r="B53" s="240" t="s">
        <v>173</v>
      </c>
      <c r="C53" s="258">
        <v>49</v>
      </c>
      <c r="D53" s="259">
        <v>0</v>
      </c>
      <c r="E53" s="259">
        <v>79</v>
      </c>
      <c r="F53" s="259">
        <v>7</v>
      </c>
      <c r="G53" s="259">
        <v>2</v>
      </c>
      <c r="H53" s="259">
        <v>10</v>
      </c>
      <c r="I53" s="259">
        <v>4</v>
      </c>
      <c r="J53" s="308">
        <v>37</v>
      </c>
      <c r="K53" s="258">
        <v>65</v>
      </c>
      <c r="L53" s="259">
        <v>0</v>
      </c>
      <c r="M53" s="259">
        <v>63</v>
      </c>
      <c r="N53" s="259">
        <v>7</v>
      </c>
      <c r="O53" s="259">
        <v>5</v>
      </c>
      <c r="P53" s="259">
        <v>9</v>
      </c>
      <c r="Q53" s="259">
        <v>5</v>
      </c>
      <c r="R53" s="260">
        <v>25</v>
      </c>
    </row>
    <row r="54" spans="1:18" ht="15">
      <c r="A54" s="216" t="s">
        <v>370</v>
      </c>
      <c r="B54" s="240" t="s">
        <v>174</v>
      </c>
      <c r="C54" s="258">
        <v>29</v>
      </c>
      <c r="D54" s="259">
        <v>0</v>
      </c>
      <c r="E54" s="259">
        <v>74</v>
      </c>
      <c r="F54" s="259">
        <v>7</v>
      </c>
      <c r="G54" s="259">
        <v>0</v>
      </c>
      <c r="H54" s="259">
        <v>1</v>
      </c>
      <c r="I54" s="259">
        <v>5</v>
      </c>
      <c r="J54" s="308">
        <v>28</v>
      </c>
      <c r="K54" s="258">
        <v>55</v>
      </c>
      <c r="L54" s="259">
        <v>0</v>
      </c>
      <c r="M54" s="259">
        <v>72</v>
      </c>
      <c r="N54" s="259">
        <v>12</v>
      </c>
      <c r="O54" s="259">
        <v>2</v>
      </c>
      <c r="P54" s="259">
        <v>3</v>
      </c>
      <c r="Q54" s="259">
        <v>5</v>
      </c>
      <c r="R54" s="260">
        <v>21</v>
      </c>
    </row>
    <row r="55" spans="1:18" ht="15">
      <c r="A55" s="216" t="s">
        <v>371</v>
      </c>
      <c r="B55" s="240" t="s">
        <v>175</v>
      </c>
      <c r="C55" s="258">
        <v>29</v>
      </c>
      <c r="D55" s="259">
        <v>0</v>
      </c>
      <c r="E55" s="259">
        <v>14</v>
      </c>
      <c r="F55" s="259">
        <v>1</v>
      </c>
      <c r="G55" s="259">
        <v>2</v>
      </c>
      <c r="H55" s="259">
        <v>3</v>
      </c>
      <c r="I55" s="259">
        <v>4</v>
      </c>
      <c r="J55" s="308">
        <v>6</v>
      </c>
      <c r="K55" s="258">
        <v>24</v>
      </c>
      <c r="L55" s="259">
        <v>0</v>
      </c>
      <c r="M55" s="259">
        <v>10</v>
      </c>
      <c r="N55" s="259">
        <v>1</v>
      </c>
      <c r="O55" s="259">
        <v>0</v>
      </c>
      <c r="P55" s="259">
        <v>2</v>
      </c>
      <c r="Q55" s="259">
        <v>1</v>
      </c>
      <c r="R55" s="260">
        <v>3</v>
      </c>
    </row>
    <row r="56" spans="1:18" ht="15">
      <c r="A56" s="216" t="s">
        <v>372</v>
      </c>
      <c r="B56" s="240" t="s">
        <v>176</v>
      </c>
      <c r="C56" s="258">
        <v>62</v>
      </c>
      <c r="D56" s="259">
        <v>2</v>
      </c>
      <c r="E56" s="259">
        <v>103</v>
      </c>
      <c r="F56" s="259">
        <v>21</v>
      </c>
      <c r="G56" s="259">
        <v>2</v>
      </c>
      <c r="H56" s="259">
        <v>20</v>
      </c>
      <c r="I56" s="259">
        <v>8</v>
      </c>
      <c r="J56" s="308">
        <v>94</v>
      </c>
      <c r="K56" s="258">
        <v>77</v>
      </c>
      <c r="L56" s="259">
        <v>0</v>
      </c>
      <c r="M56" s="259">
        <v>82</v>
      </c>
      <c r="N56" s="259">
        <v>18</v>
      </c>
      <c r="O56" s="259">
        <v>2</v>
      </c>
      <c r="P56" s="259">
        <v>24</v>
      </c>
      <c r="Q56" s="259">
        <v>8</v>
      </c>
      <c r="R56" s="260">
        <v>61</v>
      </c>
    </row>
    <row r="57" spans="1:18" ht="15">
      <c r="A57" s="216" t="s">
        <v>373</v>
      </c>
      <c r="B57" s="240" t="s">
        <v>177</v>
      </c>
      <c r="C57" s="258">
        <v>8</v>
      </c>
      <c r="D57" s="259">
        <v>1</v>
      </c>
      <c r="E57" s="259">
        <v>2</v>
      </c>
      <c r="F57" s="259">
        <v>0</v>
      </c>
      <c r="G57" s="259">
        <v>1</v>
      </c>
      <c r="H57" s="259">
        <v>5</v>
      </c>
      <c r="I57" s="259">
        <v>1</v>
      </c>
      <c r="J57" s="308">
        <v>4</v>
      </c>
      <c r="K57" s="258">
        <v>7</v>
      </c>
      <c r="L57" s="259">
        <v>1</v>
      </c>
      <c r="M57" s="259">
        <v>5</v>
      </c>
      <c r="N57" s="259">
        <v>5</v>
      </c>
      <c r="O57" s="259">
        <v>4</v>
      </c>
      <c r="P57" s="259">
        <v>2</v>
      </c>
      <c r="Q57" s="259">
        <v>3</v>
      </c>
      <c r="R57" s="260">
        <v>2</v>
      </c>
    </row>
    <row r="58" spans="1:18" ht="15">
      <c r="A58" s="216" t="s">
        <v>374</v>
      </c>
      <c r="B58" s="240" t="s">
        <v>178</v>
      </c>
      <c r="C58" s="258">
        <v>10</v>
      </c>
      <c r="D58" s="259">
        <v>3</v>
      </c>
      <c r="E58" s="259">
        <v>21</v>
      </c>
      <c r="F58" s="259">
        <v>1</v>
      </c>
      <c r="G58" s="259">
        <v>2</v>
      </c>
      <c r="H58" s="259">
        <v>1</v>
      </c>
      <c r="I58" s="259">
        <v>10</v>
      </c>
      <c r="J58" s="308">
        <v>12</v>
      </c>
      <c r="K58" s="258">
        <v>20</v>
      </c>
      <c r="L58" s="259">
        <v>0</v>
      </c>
      <c r="M58" s="259">
        <v>15</v>
      </c>
      <c r="N58" s="259">
        <v>1</v>
      </c>
      <c r="O58" s="259">
        <v>5</v>
      </c>
      <c r="P58" s="259">
        <v>3</v>
      </c>
      <c r="Q58" s="259">
        <v>11</v>
      </c>
      <c r="R58" s="260">
        <v>6</v>
      </c>
    </row>
    <row r="59" spans="1:18" ht="15">
      <c r="A59" s="216" t="s">
        <v>375</v>
      </c>
      <c r="B59" s="240" t="s">
        <v>179</v>
      </c>
      <c r="C59" s="258">
        <v>7</v>
      </c>
      <c r="D59" s="259">
        <v>0</v>
      </c>
      <c r="E59" s="259">
        <v>18</v>
      </c>
      <c r="F59" s="259">
        <v>2</v>
      </c>
      <c r="G59" s="259">
        <v>1</v>
      </c>
      <c r="H59" s="259">
        <v>4</v>
      </c>
      <c r="I59" s="259">
        <v>0</v>
      </c>
      <c r="J59" s="308">
        <v>2</v>
      </c>
      <c r="K59" s="258">
        <v>10</v>
      </c>
      <c r="L59" s="259">
        <v>0</v>
      </c>
      <c r="M59" s="259">
        <v>20</v>
      </c>
      <c r="N59" s="259">
        <v>3</v>
      </c>
      <c r="O59" s="259">
        <v>0</v>
      </c>
      <c r="P59" s="259">
        <v>2</v>
      </c>
      <c r="Q59" s="259">
        <v>1</v>
      </c>
      <c r="R59" s="260">
        <v>1</v>
      </c>
    </row>
    <row r="60" spans="1:18" ht="15">
      <c r="A60" s="216" t="s">
        <v>376</v>
      </c>
      <c r="B60" s="240" t="s">
        <v>180</v>
      </c>
      <c r="C60" s="258">
        <v>16</v>
      </c>
      <c r="D60" s="259">
        <v>0</v>
      </c>
      <c r="E60" s="259">
        <v>29</v>
      </c>
      <c r="F60" s="259">
        <v>3</v>
      </c>
      <c r="G60" s="259">
        <v>0</v>
      </c>
      <c r="H60" s="259">
        <v>6</v>
      </c>
      <c r="I60" s="259">
        <v>1</v>
      </c>
      <c r="J60" s="308">
        <v>20</v>
      </c>
      <c r="K60" s="258">
        <v>12</v>
      </c>
      <c r="L60" s="259">
        <v>1</v>
      </c>
      <c r="M60" s="259">
        <v>48</v>
      </c>
      <c r="N60" s="259">
        <v>3</v>
      </c>
      <c r="O60" s="259">
        <v>0</v>
      </c>
      <c r="P60" s="259">
        <v>7</v>
      </c>
      <c r="Q60" s="259">
        <v>0</v>
      </c>
      <c r="R60" s="260">
        <v>22</v>
      </c>
    </row>
    <row r="61" spans="1:18" ht="15">
      <c r="A61" s="216" t="s">
        <v>377</v>
      </c>
      <c r="B61" s="240" t="s">
        <v>181</v>
      </c>
      <c r="C61" s="258">
        <v>8</v>
      </c>
      <c r="D61" s="259">
        <v>0</v>
      </c>
      <c r="E61" s="259">
        <v>14</v>
      </c>
      <c r="F61" s="259">
        <v>2</v>
      </c>
      <c r="G61" s="259">
        <v>1</v>
      </c>
      <c r="H61" s="259">
        <v>6</v>
      </c>
      <c r="I61" s="259">
        <v>2</v>
      </c>
      <c r="J61" s="308">
        <v>13</v>
      </c>
      <c r="K61" s="258">
        <v>12</v>
      </c>
      <c r="L61" s="259">
        <v>0</v>
      </c>
      <c r="M61" s="259">
        <v>5</v>
      </c>
      <c r="N61" s="259">
        <v>6</v>
      </c>
      <c r="O61" s="259">
        <v>1</v>
      </c>
      <c r="P61" s="259">
        <v>7</v>
      </c>
      <c r="Q61" s="259">
        <v>1</v>
      </c>
      <c r="R61" s="260">
        <v>13</v>
      </c>
    </row>
    <row r="62" spans="1:18" ht="15">
      <c r="A62" s="216" t="s">
        <v>378</v>
      </c>
      <c r="B62" s="240" t="s">
        <v>182</v>
      </c>
      <c r="C62" s="258">
        <v>45</v>
      </c>
      <c r="D62" s="259">
        <v>1</v>
      </c>
      <c r="E62" s="259">
        <v>50</v>
      </c>
      <c r="F62" s="259">
        <v>6</v>
      </c>
      <c r="G62" s="259">
        <v>1</v>
      </c>
      <c r="H62" s="259">
        <v>17</v>
      </c>
      <c r="I62" s="259">
        <v>3</v>
      </c>
      <c r="J62" s="308">
        <v>15</v>
      </c>
      <c r="K62" s="258">
        <v>55</v>
      </c>
      <c r="L62" s="259">
        <v>1</v>
      </c>
      <c r="M62" s="259">
        <v>41</v>
      </c>
      <c r="N62" s="259">
        <v>5</v>
      </c>
      <c r="O62" s="259">
        <v>0</v>
      </c>
      <c r="P62" s="259">
        <v>9</v>
      </c>
      <c r="Q62" s="259">
        <v>2</v>
      </c>
      <c r="R62" s="260">
        <v>15</v>
      </c>
    </row>
    <row r="63" spans="1:18" ht="15">
      <c r="A63" s="216" t="s">
        <v>379</v>
      </c>
      <c r="B63" s="240" t="s">
        <v>183</v>
      </c>
      <c r="C63" s="258">
        <v>52</v>
      </c>
      <c r="D63" s="259">
        <v>2</v>
      </c>
      <c r="E63" s="259">
        <v>54</v>
      </c>
      <c r="F63" s="259">
        <v>7</v>
      </c>
      <c r="G63" s="259">
        <v>0</v>
      </c>
      <c r="H63" s="259">
        <v>10</v>
      </c>
      <c r="I63" s="259">
        <v>1</v>
      </c>
      <c r="J63" s="308">
        <v>38</v>
      </c>
      <c r="K63" s="258">
        <v>59</v>
      </c>
      <c r="L63" s="259">
        <v>1</v>
      </c>
      <c r="M63" s="259">
        <v>46</v>
      </c>
      <c r="N63" s="259">
        <v>14</v>
      </c>
      <c r="O63" s="259">
        <v>1</v>
      </c>
      <c r="P63" s="259">
        <v>17</v>
      </c>
      <c r="Q63" s="259">
        <v>3</v>
      </c>
      <c r="R63" s="260">
        <v>45</v>
      </c>
    </row>
    <row r="64" spans="1:18" ht="15">
      <c r="A64" s="216" t="s">
        <v>380</v>
      </c>
      <c r="B64" s="240" t="s">
        <v>184</v>
      </c>
      <c r="C64" s="258">
        <v>12</v>
      </c>
      <c r="D64" s="259">
        <v>0</v>
      </c>
      <c r="E64" s="259">
        <v>3</v>
      </c>
      <c r="F64" s="259">
        <v>1</v>
      </c>
      <c r="G64" s="259">
        <v>0</v>
      </c>
      <c r="H64" s="259">
        <v>1</v>
      </c>
      <c r="I64" s="259">
        <v>0</v>
      </c>
      <c r="J64" s="308">
        <v>1</v>
      </c>
      <c r="K64" s="258">
        <v>3</v>
      </c>
      <c r="L64" s="259">
        <v>0</v>
      </c>
      <c r="M64" s="259">
        <v>2</v>
      </c>
      <c r="N64" s="259">
        <v>0</v>
      </c>
      <c r="O64" s="259">
        <v>0</v>
      </c>
      <c r="P64" s="259">
        <v>3</v>
      </c>
      <c r="Q64" s="259">
        <v>0</v>
      </c>
      <c r="R64" s="260">
        <v>2</v>
      </c>
    </row>
    <row r="65" spans="1:18" ht="15">
      <c r="A65" s="216" t="s">
        <v>381</v>
      </c>
      <c r="B65" s="240" t="s">
        <v>185</v>
      </c>
      <c r="C65" s="258">
        <v>2</v>
      </c>
      <c r="D65" s="259">
        <v>0</v>
      </c>
      <c r="E65" s="259">
        <v>2</v>
      </c>
      <c r="F65" s="259">
        <v>0</v>
      </c>
      <c r="G65" s="259">
        <v>0</v>
      </c>
      <c r="H65" s="259">
        <v>1</v>
      </c>
      <c r="I65" s="259">
        <v>1</v>
      </c>
      <c r="J65" s="308">
        <v>3</v>
      </c>
      <c r="K65" s="258">
        <v>6</v>
      </c>
      <c r="L65" s="259">
        <v>1</v>
      </c>
      <c r="M65" s="259">
        <v>1</v>
      </c>
      <c r="N65" s="259">
        <v>4</v>
      </c>
      <c r="O65" s="259">
        <v>0</v>
      </c>
      <c r="P65" s="259">
        <v>1</v>
      </c>
      <c r="Q65" s="259">
        <v>2</v>
      </c>
      <c r="R65" s="260">
        <v>3</v>
      </c>
    </row>
    <row r="66" spans="1:18" ht="15">
      <c r="A66" s="216" t="s">
        <v>382</v>
      </c>
      <c r="B66" s="240" t="s">
        <v>186</v>
      </c>
      <c r="C66" s="258">
        <v>28</v>
      </c>
      <c r="D66" s="259">
        <v>0</v>
      </c>
      <c r="E66" s="259">
        <v>28</v>
      </c>
      <c r="F66" s="259">
        <v>5</v>
      </c>
      <c r="G66" s="259">
        <v>0</v>
      </c>
      <c r="H66" s="259">
        <v>5</v>
      </c>
      <c r="I66" s="259">
        <v>2</v>
      </c>
      <c r="J66" s="308">
        <v>8</v>
      </c>
      <c r="K66" s="258">
        <v>39</v>
      </c>
      <c r="L66" s="259">
        <v>0</v>
      </c>
      <c r="M66" s="259">
        <v>23</v>
      </c>
      <c r="N66" s="259">
        <v>10</v>
      </c>
      <c r="O66" s="259">
        <v>1</v>
      </c>
      <c r="P66" s="259">
        <v>7</v>
      </c>
      <c r="Q66" s="259">
        <v>1</v>
      </c>
      <c r="R66" s="260">
        <v>16</v>
      </c>
    </row>
    <row r="67" spans="1:18" ht="15">
      <c r="A67" s="216" t="s">
        <v>383</v>
      </c>
      <c r="B67" s="240" t="s">
        <v>187</v>
      </c>
      <c r="C67" s="258">
        <v>54</v>
      </c>
      <c r="D67" s="259">
        <v>1</v>
      </c>
      <c r="E67" s="259">
        <v>69</v>
      </c>
      <c r="F67" s="259">
        <v>8</v>
      </c>
      <c r="G67" s="259">
        <v>2</v>
      </c>
      <c r="H67" s="259">
        <v>9</v>
      </c>
      <c r="I67" s="259">
        <v>3</v>
      </c>
      <c r="J67" s="308">
        <v>57</v>
      </c>
      <c r="K67" s="258">
        <v>54</v>
      </c>
      <c r="L67" s="259">
        <v>1</v>
      </c>
      <c r="M67" s="259">
        <v>113</v>
      </c>
      <c r="N67" s="259">
        <v>7</v>
      </c>
      <c r="O67" s="259">
        <v>0</v>
      </c>
      <c r="P67" s="259">
        <v>19</v>
      </c>
      <c r="Q67" s="259">
        <v>3</v>
      </c>
      <c r="R67" s="260">
        <v>71</v>
      </c>
    </row>
    <row r="68" spans="1:18" ht="15">
      <c r="A68" s="216" t="s">
        <v>384</v>
      </c>
      <c r="B68" s="240" t="s">
        <v>188</v>
      </c>
      <c r="C68" s="258">
        <v>8</v>
      </c>
      <c r="D68" s="259">
        <v>1</v>
      </c>
      <c r="E68" s="259">
        <v>22</v>
      </c>
      <c r="F68" s="259">
        <v>3</v>
      </c>
      <c r="G68" s="259">
        <v>0</v>
      </c>
      <c r="H68" s="259">
        <v>6</v>
      </c>
      <c r="I68" s="259">
        <v>1</v>
      </c>
      <c r="J68" s="308">
        <v>19</v>
      </c>
      <c r="K68" s="258">
        <v>11</v>
      </c>
      <c r="L68" s="259">
        <v>1</v>
      </c>
      <c r="M68" s="259">
        <v>26</v>
      </c>
      <c r="N68" s="259">
        <v>3</v>
      </c>
      <c r="O68" s="259">
        <v>0</v>
      </c>
      <c r="P68" s="259">
        <v>2</v>
      </c>
      <c r="Q68" s="259">
        <v>0</v>
      </c>
      <c r="R68" s="260">
        <v>31</v>
      </c>
    </row>
    <row r="69" spans="1:18" ht="15">
      <c r="A69" s="216" t="s">
        <v>385</v>
      </c>
      <c r="B69" s="240" t="s">
        <v>189</v>
      </c>
      <c r="C69" s="258">
        <v>47</v>
      </c>
      <c r="D69" s="259">
        <v>0</v>
      </c>
      <c r="E69" s="259">
        <v>26</v>
      </c>
      <c r="F69" s="259">
        <v>1</v>
      </c>
      <c r="G69" s="259">
        <v>1</v>
      </c>
      <c r="H69" s="259">
        <v>3</v>
      </c>
      <c r="I69" s="259">
        <v>1</v>
      </c>
      <c r="J69" s="308">
        <v>14</v>
      </c>
      <c r="K69" s="258">
        <v>57</v>
      </c>
      <c r="L69" s="259">
        <v>0</v>
      </c>
      <c r="M69" s="259">
        <v>32</v>
      </c>
      <c r="N69" s="259">
        <v>2</v>
      </c>
      <c r="O69" s="259">
        <v>0</v>
      </c>
      <c r="P69" s="259">
        <v>6</v>
      </c>
      <c r="Q69" s="259">
        <v>2</v>
      </c>
      <c r="R69" s="260">
        <v>23</v>
      </c>
    </row>
    <row r="70" spans="1:18" ht="15">
      <c r="A70" s="216" t="s">
        <v>386</v>
      </c>
      <c r="B70" s="240" t="s">
        <v>190</v>
      </c>
      <c r="C70" s="258">
        <v>1</v>
      </c>
      <c r="D70" s="259">
        <v>0</v>
      </c>
      <c r="E70" s="259">
        <v>2</v>
      </c>
      <c r="F70" s="259">
        <v>0</v>
      </c>
      <c r="G70" s="259">
        <v>0</v>
      </c>
      <c r="H70" s="259">
        <v>1</v>
      </c>
      <c r="I70" s="259">
        <v>0</v>
      </c>
      <c r="J70" s="308">
        <v>0</v>
      </c>
      <c r="K70" s="258">
        <v>2</v>
      </c>
      <c r="L70" s="259">
        <v>0</v>
      </c>
      <c r="M70" s="259">
        <v>1</v>
      </c>
      <c r="N70" s="259">
        <v>0</v>
      </c>
      <c r="O70" s="259">
        <v>0</v>
      </c>
      <c r="P70" s="259">
        <v>0</v>
      </c>
      <c r="Q70" s="259">
        <v>0</v>
      </c>
      <c r="R70" s="260">
        <v>7</v>
      </c>
    </row>
    <row r="71" spans="1:18" ht="15">
      <c r="A71" s="216" t="s">
        <v>387</v>
      </c>
      <c r="B71" s="240" t="s">
        <v>191</v>
      </c>
      <c r="C71" s="258">
        <v>63</v>
      </c>
      <c r="D71" s="259">
        <v>0</v>
      </c>
      <c r="E71" s="259">
        <v>46</v>
      </c>
      <c r="F71" s="259">
        <v>8</v>
      </c>
      <c r="G71" s="259">
        <v>0</v>
      </c>
      <c r="H71" s="259">
        <v>22</v>
      </c>
      <c r="I71" s="259">
        <v>0</v>
      </c>
      <c r="J71" s="308">
        <v>9</v>
      </c>
      <c r="K71" s="258">
        <v>65</v>
      </c>
      <c r="L71" s="259">
        <v>0</v>
      </c>
      <c r="M71" s="259">
        <v>30</v>
      </c>
      <c r="N71" s="259">
        <v>9</v>
      </c>
      <c r="O71" s="259">
        <v>0</v>
      </c>
      <c r="P71" s="259">
        <v>2</v>
      </c>
      <c r="Q71" s="259">
        <v>0</v>
      </c>
      <c r="R71" s="260">
        <v>5</v>
      </c>
    </row>
    <row r="72" spans="1:18" ht="15">
      <c r="A72" s="216" t="s">
        <v>388</v>
      </c>
      <c r="B72" s="240" t="s">
        <v>192</v>
      </c>
      <c r="C72" s="258">
        <v>16</v>
      </c>
      <c r="D72" s="259">
        <v>0</v>
      </c>
      <c r="E72" s="259">
        <v>25</v>
      </c>
      <c r="F72" s="259">
        <v>3</v>
      </c>
      <c r="G72" s="259">
        <v>0</v>
      </c>
      <c r="H72" s="259">
        <v>1</v>
      </c>
      <c r="I72" s="259">
        <v>1</v>
      </c>
      <c r="J72" s="308">
        <v>8</v>
      </c>
      <c r="K72" s="258">
        <v>29</v>
      </c>
      <c r="L72" s="259">
        <v>1</v>
      </c>
      <c r="M72" s="259">
        <v>14</v>
      </c>
      <c r="N72" s="259">
        <v>5</v>
      </c>
      <c r="O72" s="259">
        <v>0</v>
      </c>
      <c r="P72" s="259">
        <v>1</v>
      </c>
      <c r="Q72" s="259">
        <v>2</v>
      </c>
      <c r="R72" s="260">
        <v>6</v>
      </c>
    </row>
    <row r="73" spans="1:18" ht="15">
      <c r="A73" s="216" t="s">
        <v>389</v>
      </c>
      <c r="B73" s="240" t="s">
        <v>193</v>
      </c>
      <c r="C73" s="258">
        <v>24</v>
      </c>
      <c r="D73" s="259">
        <v>1</v>
      </c>
      <c r="E73" s="259">
        <v>33</v>
      </c>
      <c r="F73" s="259">
        <v>5</v>
      </c>
      <c r="G73" s="259">
        <v>2</v>
      </c>
      <c r="H73" s="259">
        <v>13</v>
      </c>
      <c r="I73" s="259">
        <v>4</v>
      </c>
      <c r="J73" s="308">
        <v>13</v>
      </c>
      <c r="K73" s="258">
        <v>29</v>
      </c>
      <c r="L73" s="259">
        <v>0</v>
      </c>
      <c r="M73" s="259">
        <v>33</v>
      </c>
      <c r="N73" s="259">
        <v>13</v>
      </c>
      <c r="O73" s="259">
        <v>1</v>
      </c>
      <c r="P73" s="259">
        <v>11</v>
      </c>
      <c r="Q73" s="259">
        <v>4</v>
      </c>
      <c r="R73" s="260">
        <v>16</v>
      </c>
    </row>
    <row r="74" spans="1:18" ht="15">
      <c r="A74" s="216" t="s">
        <v>390</v>
      </c>
      <c r="B74" s="240" t="s">
        <v>194</v>
      </c>
      <c r="C74" s="258">
        <v>7</v>
      </c>
      <c r="D74" s="259">
        <v>1</v>
      </c>
      <c r="E74" s="259">
        <v>12</v>
      </c>
      <c r="F74" s="259">
        <v>0</v>
      </c>
      <c r="G74" s="259">
        <v>0</v>
      </c>
      <c r="H74" s="259">
        <v>0</v>
      </c>
      <c r="I74" s="259">
        <v>0</v>
      </c>
      <c r="J74" s="308">
        <v>9</v>
      </c>
      <c r="K74" s="258">
        <v>27</v>
      </c>
      <c r="L74" s="259">
        <v>0</v>
      </c>
      <c r="M74" s="259">
        <v>17</v>
      </c>
      <c r="N74" s="259">
        <v>0</v>
      </c>
      <c r="O74" s="259">
        <v>0</v>
      </c>
      <c r="P74" s="259">
        <v>2</v>
      </c>
      <c r="Q74" s="259">
        <v>2</v>
      </c>
      <c r="R74" s="260">
        <v>7</v>
      </c>
    </row>
    <row r="75" spans="1:18" ht="15">
      <c r="A75" s="216" t="s">
        <v>391</v>
      </c>
      <c r="B75" s="240" t="s">
        <v>195</v>
      </c>
      <c r="C75" s="258">
        <v>11</v>
      </c>
      <c r="D75" s="259">
        <v>0</v>
      </c>
      <c r="E75" s="259">
        <v>15</v>
      </c>
      <c r="F75" s="259">
        <v>3</v>
      </c>
      <c r="G75" s="259">
        <v>0</v>
      </c>
      <c r="H75" s="259">
        <v>4</v>
      </c>
      <c r="I75" s="259">
        <v>1</v>
      </c>
      <c r="J75" s="308">
        <v>35</v>
      </c>
      <c r="K75" s="258">
        <v>10</v>
      </c>
      <c r="L75" s="259">
        <v>0</v>
      </c>
      <c r="M75" s="259">
        <v>25</v>
      </c>
      <c r="N75" s="259">
        <v>6</v>
      </c>
      <c r="O75" s="259">
        <v>0</v>
      </c>
      <c r="P75" s="259">
        <v>10</v>
      </c>
      <c r="Q75" s="259">
        <v>2</v>
      </c>
      <c r="R75" s="260">
        <v>35</v>
      </c>
    </row>
    <row r="76" spans="1:18" ht="15">
      <c r="A76" s="216" t="s">
        <v>392</v>
      </c>
      <c r="B76" s="240" t="s">
        <v>196</v>
      </c>
      <c r="C76" s="258">
        <v>23</v>
      </c>
      <c r="D76" s="259">
        <v>1</v>
      </c>
      <c r="E76" s="259">
        <v>10</v>
      </c>
      <c r="F76" s="259">
        <v>3</v>
      </c>
      <c r="G76" s="259">
        <v>0</v>
      </c>
      <c r="H76" s="259">
        <v>3</v>
      </c>
      <c r="I76" s="259">
        <v>0</v>
      </c>
      <c r="J76" s="308">
        <v>5</v>
      </c>
      <c r="K76" s="258">
        <v>18</v>
      </c>
      <c r="L76" s="259">
        <v>1</v>
      </c>
      <c r="M76" s="259">
        <v>16</v>
      </c>
      <c r="N76" s="259">
        <v>3</v>
      </c>
      <c r="O76" s="259">
        <v>1</v>
      </c>
      <c r="P76" s="259">
        <v>5</v>
      </c>
      <c r="Q76" s="259">
        <v>0</v>
      </c>
      <c r="R76" s="260">
        <v>5</v>
      </c>
    </row>
    <row r="77" spans="1:18" ht="15">
      <c r="A77" s="216" t="s">
        <v>393</v>
      </c>
      <c r="B77" s="240" t="s">
        <v>197</v>
      </c>
      <c r="C77" s="258">
        <v>1</v>
      </c>
      <c r="D77" s="259">
        <v>0</v>
      </c>
      <c r="E77" s="259">
        <v>2</v>
      </c>
      <c r="F77" s="259">
        <v>0</v>
      </c>
      <c r="G77" s="259">
        <v>0</v>
      </c>
      <c r="H77" s="259">
        <v>0</v>
      </c>
      <c r="I77" s="259">
        <v>2</v>
      </c>
      <c r="J77" s="308">
        <v>3</v>
      </c>
      <c r="K77" s="258">
        <v>2</v>
      </c>
      <c r="L77" s="259">
        <v>0</v>
      </c>
      <c r="M77" s="259">
        <v>1</v>
      </c>
      <c r="N77" s="259">
        <v>2</v>
      </c>
      <c r="O77" s="259">
        <v>0</v>
      </c>
      <c r="P77" s="259">
        <v>0</v>
      </c>
      <c r="Q77" s="259">
        <v>0</v>
      </c>
      <c r="R77" s="260">
        <v>4</v>
      </c>
    </row>
    <row r="78" spans="1:18" ht="15">
      <c r="A78" s="216" t="s">
        <v>394</v>
      </c>
      <c r="B78" s="240" t="s">
        <v>198</v>
      </c>
      <c r="C78" s="258">
        <v>4</v>
      </c>
      <c r="D78" s="259">
        <v>0</v>
      </c>
      <c r="E78" s="259">
        <v>14</v>
      </c>
      <c r="F78" s="259">
        <v>0</v>
      </c>
      <c r="G78" s="259">
        <v>0</v>
      </c>
      <c r="H78" s="259">
        <v>3</v>
      </c>
      <c r="I78" s="259">
        <v>0</v>
      </c>
      <c r="J78" s="308">
        <v>6</v>
      </c>
      <c r="K78" s="258">
        <v>14</v>
      </c>
      <c r="L78" s="259">
        <v>0</v>
      </c>
      <c r="M78" s="259">
        <v>12</v>
      </c>
      <c r="N78" s="259">
        <v>1</v>
      </c>
      <c r="O78" s="259">
        <v>0</v>
      </c>
      <c r="P78" s="259">
        <v>3</v>
      </c>
      <c r="Q78" s="259">
        <v>1</v>
      </c>
      <c r="R78" s="260">
        <v>7</v>
      </c>
    </row>
    <row r="79" spans="1:18" ht="15">
      <c r="A79" s="216" t="s">
        <v>395</v>
      </c>
      <c r="B79" s="240" t="s">
        <v>199</v>
      </c>
      <c r="C79" s="258">
        <v>4</v>
      </c>
      <c r="D79" s="259">
        <v>0</v>
      </c>
      <c r="E79" s="259">
        <v>8</v>
      </c>
      <c r="F79" s="259">
        <v>2</v>
      </c>
      <c r="G79" s="259">
        <v>0</v>
      </c>
      <c r="H79" s="259">
        <v>1</v>
      </c>
      <c r="I79" s="259">
        <v>0</v>
      </c>
      <c r="J79" s="308">
        <v>2</v>
      </c>
      <c r="K79" s="258">
        <v>9</v>
      </c>
      <c r="L79" s="259">
        <v>0</v>
      </c>
      <c r="M79" s="259">
        <v>8</v>
      </c>
      <c r="N79" s="259">
        <v>0</v>
      </c>
      <c r="O79" s="259">
        <v>0</v>
      </c>
      <c r="P79" s="259">
        <v>1</v>
      </c>
      <c r="Q79" s="259">
        <v>2</v>
      </c>
      <c r="R79" s="260">
        <v>7</v>
      </c>
    </row>
    <row r="80" spans="1:18" ht="15">
      <c r="A80" s="216" t="s">
        <v>396</v>
      </c>
      <c r="B80" s="240" t="s">
        <v>200</v>
      </c>
      <c r="C80" s="258">
        <v>13</v>
      </c>
      <c r="D80" s="259">
        <v>0</v>
      </c>
      <c r="E80" s="259">
        <v>17</v>
      </c>
      <c r="F80" s="259">
        <v>5</v>
      </c>
      <c r="G80" s="259">
        <v>1</v>
      </c>
      <c r="H80" s="259">
        <v>3</v>
      </c>
      <c r="I80" s="259">
        <v>0</v>
      </c>
      <c r="J80" s="308">
        <v>9</v>
      </c>
      <c r="K80" s="258">
        <v>20</v>
      </c>
      <c r="L80" s="259">
        <v>1</v>
      </c>
      <c r="M80" s="259">
        <v>6</v>
      </c>
      <c r="N80" s="259">
        <v>4</v>
      </c>
      <c r="O80" s="259">
        <v>0</v>
      </c>
      <c r="P80" s="259">
        <v>1</v>
      </c>
      <c r="Q80" s="259">
        <v>0</v>
      </c>
      <c r="R80" s="260">
        <v>2</v>
      </c>
    </row>
    <row r="81" spans="1:18" ht="15">
      <c r="A81" s="216" t="s">
        <v>397</v>
      </c>
      <c r="B81" s="240" t="s">
        <v>201</v>
      </c>
      <c r="C81" s="258">
        <v>21</v>
      </c>
      <c r="D81" s="259">
        <v>0</v>
      </c>
      <c r="E81" s="259">
        <v>11</v>
      </c>
      <c r="F81" s="259">
        <v>2</v>
      </c>
      <c r="G81" s="259">
        <v>0</v>
      </c>
      <c r="H81" s="259">
        <v>3</v>
      </c>
      <c r="I81" s="259">
        <v>1</v>
      </c>
      <c r="J81" s="308">
        <v>0</v>
      </c>
      <c r="K81" s="258">
        <v>5</v>
      </c>
      <c r="L81" s="259">
        <v>0</v>
      </c>
      <c r="M81" s="259">
        <v>3</v>
      </c>
      <c r="N81" s="259">
        <v>0</v>
      </c>
      <c r="O81" s="259">
        <v>0</v>
      </c>
      <c r="P81" s="259">
        <v>0</v>
      </c>
      <c r="Q81" s="259">
        <v>0</v>
      </c>
      <c r="R81" s="260">
        <v>2</v>
      </c>
    </row>
    <row r="82" spans="1:18" ht="15">
      <c r="A82" s="216" t="s">
        <v>398</v>
      </c>
      <c r="B82" s="240" t="s">
        <v>202</v>
      </c>
      <c r="C82" s="258">
        <v>2</v>
      </c>
      <c r="D82" s="259">
        <v>0</v>
      </c>
      <c r="E82" s="259">
        <v>10</v>
      </c>
      <c r="F82" s="259">
        <v>3</v>
      </c>
      <c r="G82" s="259">
        <v>1</v>
      </c>
      <c r="H82" s="259">
        <v>1</v>
      </c>
      <c r="I82" s="259">
        <v>0</v>
      </c>
      <c r="J82" s="308">
        <v>5</v>
      </c>
      <c r="K82" s="258">
        <v>0</v>
      </c>
      <c r="L82" s="259">
        <v>0</v>
      </c>
      <c r="M82" s="259">
        <v>6</v>
      </c>
      <c r="N82" s="259">
        <v>0</v>
      </c>
      <c r="O82" s="259">
        <v>0</v>
      </c>
      <c r="P82" s="259">
        <v>1</v>
      </c>
      <c r="Q82" s="259">
        <v>0</v>
      </c>
      <c r="R82" s="260">
        <v>7</v>
      </c>
    </row>
    <row r="83" spans="1:18" ht="15">
      <c r="A83" s="216" t="s">
        <v>399</v>
      </c>
      <c r="B83" s="240" t="s">
        <v>203</v>
      </c>
      <c r="C83" s="258">
        <v>0</v>
      </c>
      <c r="D83" s="259">
        <v>1</v>
      </c>
      <c r="E83" s="259">
        <v>2</v>
      </c>
      <c r="F83" s="259">
        <v>0</v>
      </c>
      <c r="G83" s="259">
        <v>0</v>
      </c>
      <c r="H83" s="259">
        <v>0</v>
      </c>
      <c r="I83" s="259">
        <v>0</v>
      </c>
      <c r="J83" s="308">
        <v>5</v>
      </c>
      <c r="K83" s="258">
        <v>1</v>
      </c>
      <c r="L83" s="259">
        <v>0</v>
      </c>
      <c r="M83" s="259">
        <v>2</v>
      </c>
      <c r="N83" s="259">
        <v>0</v>
      </c>
      <c r="O83" s="259">
        <v>0</v>
      </c>
      <c r="P83" s="259">
        <v>0</v>
      </c>
      <c r="Q83" s="259">
        <v>0</v>
      </c>
      <c r="R83" s="260">
        <v>1</v>
      </c>
    </row>
    <row r="84" spans="1:18" ht="15">
      <c r="A84" s="216" t="s">
        <v>400</v>
      </c>
      <c r="B84" s="240" t="s">
        <v>204</v>
      </c>
      <c r="C84" s="258">
        <v>5</v>
      </c>
      <c r="D84" s="259">
        <v>0</v>
      </c>
      <c r="E84" s="259">
        <v>11</v>
      </c>
      <c r="F84" s="259">
        <v>1</v>
      </c>
      <c r="G84" s="259">
        <v>0</v>
      </c>
      <c r="H84" s="259">
        <v>1</v>
      </c>
      <c r="I84" s="259">
        <v>1</v>
      </c>
      <c r="J84" s="308">
        <v>4</v>
      </c>
      <c r="K84" s="258">
        <v>4</v>
      </c>
      <c r="L84" s="259">
        <v>0</v>
      </c>
      <c r="M84" s="259">
        <v>14</v>
      </c>
      <c r="N84" s="259">
        <v>1</v>
      </c>
      <c r="O84" s="259">
        <v>0</v>
      </c>
      <c r="P84" s="259">
        <v>1</v>
      </c>
      <c r="Q84" s="259">
        <v>1</v>
      </c>
      <c r="R84" s="260">
        <v>4</v>
      </c>
    </row>
    <row r="85" spans="1:18" ht="15">
      <c r="A85" s="216" t="s">
        <v>401</v>
      </c>
      <c r="B85" s="240" t="s">
        <v>205</v>
      </c>
      <c r="C85" s="258">
        <v>14</v>
      </c>
      <c r="D85" s="259">
        <v>0</v>
      </c>
      <c r="E85" s="259">
        <v>21</v>
      </c>
      <c r="F85" s="259">
        <v>0</v>
      </c>
      <c r="G85" s="259">
        <v>0</v>
      </c>
      <c r="H85" s="259">
        <v>7</v>
      </c>
      <c r="I85" s="259">
        <v>0</v>
      </c>
      <c r="J85" s="308">
        <v>3</v>
      </c>
      <c r="K85" s="258">
        <v>17</v>
      </c>
      <c r="L85" s="259">
        <v>0</v>
      </c>
      <c r="M85" s="259">
        <v>14</v>
      </c>
      <c r="N85" s="259">
        <v>2</v>
      </c>
      <c r="O85" s="259">
        <v>0</v>
      </c>
      <c r="P85" s="259">
        <v>4</v>
      </c>
      <c r="Q85" s="259">
        <v>0</v>
      </c>
      <c r="R85" s="260">
        <v>11</v>
      </c>
    </row>
    <row r="86" spans="1:18" ht="15">
      <c r="A86" s="216" t="s">
        <v>402</v>
      </c>
      <c r="B86" s="240" t="s">
        <v>206</v>
      </c>
      <c r="C86" s="258">
        <v>10</v>
      </c>
      <c r="D86" s="259">
        <v>0</v>
      </c>
      <c r="E86" s="259">
        <v>8</v>
      </c>
      <c r="F86" s="259">
        <v>3</v>
      </c>
      <c r="G86" s="259">
        <v>1</v>
      </c>
      <c r="H86" s="259">
        <v>3</v>
      </c>
      <c r="I86" s="259">
        <v>4</v>
      </c>
      <c r="J86" s="308">
        <v>6</v>
      </c>
      <c r="K86" s="258">
        <v>7</v>
      </c>
      <c r="L86" s="259">
        <v>0</v>
      </c>
      <c r="M86" s="259">
        <v>9</v>
      </c>
      <c r="N86" s="259">
        <v>0</v>
      </c>
      <c r="O86" s="259">
        <v>0</v>
      </c>
      <c r="P86" s="259">
        <v>6</v>
      </c>
      <c r="Q86" s="259">
        <v>8</v>
      </c>
      <c r="R86" s="260">
        <v>11</v>
      </c>
    </row>
    <row r="87" spans="1:18" ht="15">
      <c r="A87" s="216" t="s">
        <v>403</v>
      </c>
      <c r="B87" s="240" t="s">
        <v>207</v>
      </c>
      <c r="C87" s="258">
        <v>2</v>
      </c>
      <c r="D87" s="259">
        <v>0</v>
      </c>
      <c r="E87" s="259">
        <v>14</v>
      </c>
      <c r="F87" s="259">
        <v>0</v>
      </c>
      <c r="G87" s="259">
        <v>0</v>
      </c>
      <c r="H87" s="259">
        <v>0</v>
      </c>
      <c r="I87" s="259">
        <v>0</v>
      </c>
      <c r="J87" s="308">
        <v>4</v>
      </c>
      <c r="K87" s="258">
        <v>6</v>
      </c>
      <c r="L87" s="259">
        <v>0</v>
      </c>
      <c r="M87" s="259">
        <v>7</v>
      </c>
      <c r="N87" s="259">
        <v>0</v>
      </c>
      <c r="O87" s="259">
        <v>0</v>
      </c>
      <c r="P87" s="259">
        <v>0</v>
      </c>
      <c r="Q87" s="259">
        <v>0</v>
      </c>
      <c r="R87" s="260">
        <v>1</v>
      </c>
    </row>
    <row r="88" spans="1:18" ht="15">
      <c r="A88" s="216" t="s">
        <v>404</v>
      </c>
      <c r="B88" s="240" t="s">
        <v>208</v>
      </c>
      <c r="C88" s="258">
        <v>10</v>
      </c>
      <c r="D88" s="259">
        <v>0</v>
      </c>
      <c r="E88" s="259">
        <v>6</v>
      </c>
      <c r="F88" s="259">
        <v>5</v>
      </c>
      <c r="G88" s="259">
        <v>0</v>
      </c>
      <c r="H88" s="259">
        <v>4</v>
      </c>
      <c r="I88" s="259">
        <v>1</v>
      </c>
      <c r="J88" s="308">
        <v>3</v>
      </c>
      <c r="K88" s="258">
        <v>29</v>
      </c>
      <c r="L88" s="259">
        <v>0</v>
      </c>
      <c r="M88" s="259">
        <v>11</v>
      </c>
      <c r="N88" s="259">
        <v>6</v>
      </c>
      <c r="O88" s="259">
        <v>0</v>
      </c>
      <c r="P88" s="259">
        <v>12</v>
      </c>
      <c r="Q88" s="259">
        <v>3</v>
      </c>
      <c r="R88" s="260">
        <v>17</v>
      </c>
    </row>
    <row r="89" spans="1:18" ht="15.75" thickBot="1">
      <c r="A89" s="216" t="s">
        <v>405</v>
      </c>
      <c r="B89" s="240" t="s">
        <v>209</v>
      </c>
      <c r="C89" s="312">
        <v>13</v>
      </c>
      <c r="D89" s="261">
        <v>0</v>
      </c>
      <c r="E89" s="261">
        <v>11</v>
      </c>
      <c r="F89" s="261">
        <v>4</v>
      </c>
      <c r="G89" s="261">
        <v>1</v>
      </c>
      <c r="H89" s="261">
        <v>3</v>
      </c>
      <c r="I89" s="261">
        <v>1</v>
      </c>
      <c r="J89" s="309">
        <v>5</v>
      </c>
      <c r="K89" s="312">
        <v>13</v>
      </c>
      <c r="L89" s="261">
        <v>0</v>
      </c>
      <c r="M89" s="261">
        <v>22</v>
      </c>
      <c r="N89" s="261">
        <v>4</v>
      </c>
      <c r="O89" s="261">
        <v>1</v>
      </c>
      <c r="P89" s="261">
        <v>7</v>
      </c>
      <c r="Q89" s="261">
        <v>2</v>
      </c>
      <c r="R89" s="262">
        <v>5</v>
      </c>
    </row>
    <row r="90" spans="1:18" s="41" customFormat="1" ht="16.5" thickBot="1">
      <c r="A90" s="217"/>
      <c r="B90" s="218" t="s">
        <v>210</v>
      </c>
      <c r="C90" s="219">
        <f>SUM(C9:C89)</f>
        <v>6210</v>
      </c>
      <c r="D90" s="220">
        <f aca="true" t="shared" si="0" ref="D90:R90">SUM(D9:D89)</f>
        <v>65</v>
      </c>
      <c r="E90" s="221">
        <f t="shared" si="0"/>
        <v>5176</v>
      </c>
      <c r="F90" s="222">
        <f>SUM(F9:F89)</f>
        <v>1181</v>
      </c>
      <c r="G90" s="221">
        <f>SUM(G9:G89)</f>
        <v>61</v>
      </c>
      <c r="H90" s="222">
        <f t="shared" si="0"/>
        <v>1929</v>
      </c>
      <c r="I90" s="220">
        <f t="shared" si="0"/>
        <v>213</v>
      </c>
      <c r="J90" s="222">
        <f t="shared" si="0"/>
        <v>2847</v>
      </c>
      <c r="K90" s="224">
        <f>SUM(K9:K89)</f>
        <v>6835</v>
      </c>
      <c r="L90" s="220">
        <f>SUM(L9:L89)</f>
        <v>59</v>
      </c>
      <c r="M90" s="221">
        <f t="shared" si="0"/>
        <v>4801</v>
      </c>
      <c r="N90" s="219">
        <f>SUM(N9:N89)</f>
        <v>1562</v>
      </c>
      <c r="O90" s="221">
        <f>SUM(O9:O89)</f>
        <v>72</v>
      </c>
      <c r="P90" s="219">
        <f t="shared" si="0"/>
        <v>1915</v>
      </c>
      <c r="Q90" s="220">
        <f t="shared" si="0"/>
        <v>263</v>
      </c>
      <c r="R90" s="223">
        <f t="shared" si="0"/>
        <v>2695</v>
      </c>
    </row>
    <row r="91" spans="1:18" s="44" customFormat="1" ht="16.5" customHeight="1" thickTop="1">
      <c r="A91" s="458" t="s">
        <v>18</v>
      </c>
      <c r="B91" s="459"/>
      <c r="C91" s="459"/>
      <c r="D91" s="459"/>
      <c r="E91" s="459"/>
      <c r="F91" s="42"/>
      <c r="G91" s="42"/>
      <c r="H91" s="42"/>
      <c r="I91" s="42"/>
      <c r="J91" s="42"/>
      <c r="K91" s="43"/>
      <c r="L91" s="43"/>
      <c r="M91" s="43"/>
      <c r="N91" s="43"/>
      <c r="O91" s="43"/>
      <c r="P91" s="43"/>
      <c r="Q91" s="43"/>
      <c r="R91" s="43"/>
    </row>
    <row r="92" spans="1:11" s="48" customFormat="1" ht="20.25">
      <c r="A92" s="45"/>
      <c r="B92" s="45"/>
      <c r="C92" s="46"/>
      <c r="D92" s="46"/>
      <c r="E92" s="46"/>
      <c r="F92" s="46"/>
      <c r="G92" s="46"/>
      <c r="H92" s="46"/>
      <c r="I92" s="46"/>
      <c r="J92" s="46"/>
      <c r="K92" s="47"/>
    </row>
    <row r="93" spans="1:11" s="50" customFormat="1" ht="20.25">
      <c r="A93" s="49"/>
      <c r="B93" s="49"/>
      <c r="K93" s="51"/>
    </row>
    <row r="94" ht="15" customHeight="1"/>
    <row r="95" ht="15" customHeight="1"/>
    <row r="96" ht="15" customHeight="1"/>
  </sheetData>
  <sheetProtection/>
  <mergeCells count="28">
    <mergeCell ref="A91:E91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  <mergeCell ref="K6:M6"/>
    <mergeCell ref="D7:D8"/>
    <mergeCell ref="E7:E8"/>
    <mergeCell ref="F7:F8"/>
    <mergeCell ref="G7:G8"/>
    <mergeCell ref="H7:H8"/>
    <mergeCell ref="I7:I8"/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&amp;L17.02.2017&amp;CTÜRKİYE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I92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5.00390625" style="85" customWidth="1"/>
    <col min="2" max="2" width="5.00390625" style="0" customWidth="1"/>
    <col min="3" max="3" width="12.28125" style="0" customWidth="1"/>
    <col min="4" max="4" width="4.7109375" style="0" customWidth="1"/>
    <col min="5" max="5" width="10.57421875" style="0" customWidth="1"/>
    <col min="6" max="6" width="5.57421875" style="0" customWidth="1"/>
    <col min="7" max="7" width="3.28125" style="0" customWidth="1"/>
    <col min="8" max="8" width="8.8515625" style="0" customWidth="1"/>
  </cols>
  <sheetData>
    <row r="1" spans="2:8" s="38" customFormat="1" ht="15.75">
      <c r="B1" s="339" t="s">
        <v>493</v>
      </c>
      <c r="C1" s="339"/>
      <c r="D1" s="339"/>
      <c r="E1" s="339"/>
      <c r="F1" s="339"/>
      <c r="G1" s="339"/>
      <c r="H1" s="339"/>
    </row>
    <row r="2" spans="2:9" s="38" customFormat="1" ht="15">
      <c r="B2" s="39"/>
      <c r="C2" s="39"/>
      <c r="I2" s="300"/>
    </row>
    <row r="3" spans="2:8" s="38" customFormat="1" ht="15">
      <c r="B3" s="338" t="s">
        <v>448</v>
      </c>
      <c r="C3" s="338"/>
      <c r="D3" s="338"/>
      <c r="E3" s="338"/>
      <c r="F3" s="338"/>
      <c r="G3" s="338"/>
      <c r="H3" s="338"/>
    </row>
    <row r="4" ht="15.75" thickBot="1">
      <c r="C4" s="85"/>
    </row>
    <row r="5" spans="2:8" ht="16.5" customHeight="1" thickBot="1" thickTop="1">
      <c r="B5" s="473" t="s">
        <v>324</v>
      </c>
      <c r="C5" s="473" t="s">
        <v>446</v>
      </c>
      <c r="D5" s="476" t="s">
        <v>512</v>
      </c>
      <c r="E5" s="477"/>
      <c r="F5" s="478"/>
      <c r="G5" s="478"/>
      <c r="H5" s="479"/>
    </row>
    <row r="6" spans="2:8" ht="23.25" customHeight="1" thickTop="1">
      <c r="B6" s="474"/>
      <c r="C6" s="474"/>
      <c r="D6" s="480" t="s">
        <v>211</v>
      </c>
      <c r="E6" s="481"/>
      <c r="F6" s="320" t="s">
        <v>447</v>
      </c>
      <c r="G6" s="482" t="s">
        <v>7</v>
      </c>
      <c r="H6" s="483"/>
    </row>
    <row r="7" spans="2:8" ht="15.75" customHeight="1" thickBot="1">
      <c r="B7" s="475"/>
      <c r="C7" s="475"/>
      <c r="D7" s="325" t="s">
        <v>9</v>
      </c>
      <c r="E7" s="326" t="s">
        <v>451</v>
      </c>
      <c r="F7" s="321" t="s">
        <v>9</v>
      </c>
      <c r="G7" s="170" t="s">
        <v>9</v>
      </c>
      <c r="H7" s="326" t="s">
        <v>451</v>
      </c>
    </row>
    <row r="8" spans="2:8" ht="15.75" thickTop="1">
      <c r="B8" s="96" t="s">
        <v>325</v>
      </c>
      <c r="C8" s="96" t="s">
        <v>130</v>
      </c>
      <c r="D8" s="172">
        <v>156</v>
      </c>
      <c r="E8" s="173">
        <v>20145000</v>
      </c>
      <c r="F8" s="322">
        <v>78</v>
      </c>
      <c r="G8" s="162">
        <v>1</v>
      </c>
      <c r="H8" s="173">
        <v>3500</v>
      </c>
    </row>
    <row r="9" spans="2:8" ht="15">
      <c r="B9" s="97" t="s">
        <v>326</v>
      </c>
      <c r="C9" s="97" t="s">
        <v>131</v>
      </c>
      <c r="D9" s="174">
        <v>8</v>
      </c>
      <c r="E9" s="175">
        <v>920000</v>
      </c>
      <c r="F9" s="323">
        <v>12</v>
      </c>
      <c r="G9" s="141">
        <v>1</v>
      </c>
      <c r="H9" s="165">
        <v>700</v>
      </c>
    </row>
    <row r="10" spans="2:8" ht="15">
      <c r="B10" s="98" t="s">
        <v>327</v>
      </c>
      <c r="C10" s="98" t="s">
        <v>132</v>
      </c>
      <c r="D10" s="174">
        <v>27</v>
      </c>
      <c r="E10" s="175">
        <v>5290000</v>
      </c>
      <c r="F10" s="323">
        <v>35</v>
      </c>
      <c r="G10" s="141">
        <v>0</v>
      </c>
      <c r="H10" s="165">
        <v>0</v>
      </c>
    </row>
    <row r="11" spans="2:8" ht="15">
      <c r="B11" s="97" t="s">
        <v>328</v>
      </c>
      <c r="C11" s="97" t="s">
        <v>133</v>
      </c>
      <c r="D11" s="174">
        <v>10</v>
      </c>
      <c r="E11" s="175">
        <v>2520000</v>
      </c>
      <c r="F11" s="323">
        <v>13</v>
      </c>
      <c r="G11" s="141">
        <v>0</v>
      </c>
      <c r="H11" s="165">
        <v>0</v>
      </c>
    </row>
    <row r="12" spans="2:8" ht="15">
      <c r="B12" s="98" t="s">
        <v>329</v>
      </c>
      <c r="C12" s="98" t="s">
        <v>134</v>
      </c>
      <c r="D12" s="174">
        <v>11</v>
      </c>
      <c r="E12" s="175">
        <v>3970000</v>
      </c>
      <c r="F12" s="323">
        <v>12</v>
      </c>
      <c r="G12" s="141">
        <v>0</v>
      </c>
      <c r="H12" s="165">
        <v>0</v>
      </c>
    </row>
    <row r="13" spans="2:8" ht="15">
      <c r="B13" s="97" t="s">
        <v>330</v>
      </c>
      <c r="C13" s="97" t="s">
        <v>135</v>
      </c>
      <c r="D13" s="174">
        <v>668</v>
      </c>
      <c r="E13" s="175">
        <v>85348537</v>
      </c>
      <c r="F13" s="323">
        <v>236</v>
      </c>
      <c r="G13" s="141">
        <v>11</v>
      </c>
      <c r="H13" s="175">
        <v>49800</v>
      </c>
    </row>
    <row r="14" spans="2:8" ht="15">
      <c r="B14" s="98" t="s">
        <v>331</v>
      </c>
      <c r="C14" s="98" t="s">
        <v>136</v>
      </c>
      <c r="D14" s="174">
        <v>238</v>
      </c>
      <c r="E14" s="175">
        <v>45976000</v>
      </c>
      <c r="F14" s="323">
        <v>128</v>
      </c>
      <c r="G14" s="141">
        <v>3</v>
      </c>
      <c r="H14" s="175">
        <v>2100</v>
      </c>
    </row>
    <row r="15" spans="2:8" ht="15">
      <c r="B15" s="97" t="s">
        <v>332</v>
      </c>
      <c r="C15" s="97" t="s">
        <v>137</v>
      </c>
      <c r="D15" s="174">
        <v>7</v>
      </c>
      <c r="E15" s="175">
        <v>825000</v>
      </c>
      <c r="F15" s="323">
        <v>5</v>
      </c>
      <c r="G15" s="141">
        <v>0</v>
      </c>
      <c r="H15" s="165">
        <v>0</v>
      </c>
    </row>
    <row r="16" spans="2:8" ht="15">
      <c r="B16" s="98" t="s">
        <v>333</v>
      </c>
      <c r="C16" s="98" t="s">
        <v>138</v>
      </c>
      <c r="D16" s="174">
        <v>62</v>
      </c>
      <c r="E16" s="175">
        <v>6137000</v>
      </c>
      <c r="F16" s="323">
        <v>115</v>
      </c>
      <c r="G16" s="141">
        <v>1</v>
      </c>
      <c r="H16" s="165">
        <v>700</v>
      </c>
    </row>
    <row r="17" spans="2:8" ht="15">
      <c r="B17" s="97" t="s">
        <v>334</v>
      </c>
      <c r="C17" s="97" t="s">
        <v>139</v>
      </c>
      <c r="D17" s="174">
        <v>32</v>
      </c>
      <c r="E17" s="175">
        <v>3972000</v>
      </c>
      <c r="F17" s="323">
        <v>61</v>
      </c>
      <c r="G17" s="141">
        <v>1</v>
      </c>
      <c r="H17" s="165">
        <v>0</v>
      </c>
    </row>
    <row r="18" spans="2:8" ht="15">
      <c r="B18" s="98" t="s">
        <v>335</v>
      </c>
      <c r="C18" s="98" t="s">
        <v>140</v>
      </c>
      <c r="D18" s="174">
        <v>9</v>
      </c>
      <c r="E18" s="175">
        <v>1706000</v>
      </c>
      <c r="F18" s="323">
        <v>8</v>
      </c>
      <c r="G18" s="141">
        <v>0</v>
      </c>
      <c r="H18" s="165">
        <v>0</v>
      </c>
    </row>
    <row r="19" spans="2:8" ht="15">
      <c r="B19" s="97" t="s">
        <v>336</v>
      </c>
      <c r="C19" s="97" t="s">
        <v>141</v>
      </c>
      <c r="D19" s="174">
        <v>19</v>
      </c>
      <c r="E19" s="175">
        <v>3060000</v>
      </c>
      <c r="F19" s="323">
        <v>12</v>
      </c>
      <c r="G19" s="141">
        <v>0</v>
      </c>
      <c r="H19" s="165">
        <v>0</v>
      </c>
    </row>
    <row r="20" spans="2:8" ht="15">
      <c r="B20" s="98" t="s">
        <v>337</v>
      </c>
      <c r="C20" s="98" t="s">
        <v>142</v>
      </c>
      <c r="D20" s="174">
        <v>5</v>
      </c>
      <c r="E20" s="175">
        <v>1800000</v>
      </c>
      <c r="F20" s="323">
        <v>9</v>
      </c>
      <c r="G20" s="141">
        <v>0</v>
      </c>
      <c r="H20" s="165">
        <v>0</v>
      </c>
    </row>
    <row r="21" spans="2:8" ht="15">
      <c r="B21" s="97" t="s">
        <v>338</v>
      </c>
      <c r="C21" s="97" t="s">
        <v>143</v>
      </c>
      <c r="D21" s="174">
        <v>8</v>
      </c>
      <c r="E21" s="175">
        <v>850000</v>
      </c>
      <c r="F21" s="323">
        <v>7</v>
      </c>
      <c r="G21" s="141">
        <v>0</v>
      </c>
      <c r="H21" s="165">
        <v>0</v>
      </c>
    </row>
    <row r="22" spans="2:8" ht="15">
      <c r="B22" s="98" t="s">
        <v>339</v>
      </c>
      <c r="C22" s="98" t="s">
        <v>144</v>
      </c>
      <c r="D22" s="174">
        <v>16</v>
      </c>
      <c r="E22" s="175">
        <v>2742000</v>
      </c>
      <c r="F22" s="323">
        <v>11</v>
      </c>
      <c r="G22" s="141">
        <v>0</v>
      </c>
      <c r="H22" s="165">
        <v>0</v>
      </c>
    </row>
    <row r="23" spans="2:8" ht="15">
      <c r="B23" s="97" t="s">
        <v>340</v>
      </c>
      <c r="C23" s="97" t="s">
        <v>145</v>
      </c>
      <c r="D23" s="174">
        <v>272</v>
      </c>
      <c r="E23" s="175">
        <v>44922500</v>
      </c>
      <c r="F23" s="323">
        <v>140</v>
      </c>
      <c r="G23" s="141">
        <v>3</v>
      </c>
      <c r="H23" s="165">
        <v>9800</v>
      </c>
    </row>
    <row r="24" spans="2:8" ht="15">
      <c r="B24" s="98" t="s">
        <v>341</v>
      </c>
      <c r="C24" s="98" t="s">
        <v>146</v>
      </c>
      <c r="D24" s="174">
        <v>22</v>
      </c>
      <c r="E24" s="175">
        <v>4135000</v>
      </c>
      <c r="F24" s="323">
        <v>11</v>
      </c>
      <c r="G24" s="141">
        <v>3</v>
      </c>
      <c r="H24" s="165">
        <v>2100</v>
      </c>
    </row>
    <row r="25" spans="2:8" ht="15">
      <c r="B25" s="97" t="s">
        <v>342</v>
      </c>
      <c r="C25" s="97" t="s">
        <v>147</v>
      </c>
      <c r="D25" s="174">
        <v>4</v>
      </c>
      <c r="E25" s="175">
        <v>450000</v>
      </c>
      <c r="F25" s="323">
        <v>4</v>
      </c>
      <c r="G25" s="141">
        <v>0</v>
      </c>
      <c r="H25" s="165">
        <v>0</v>
      </c>
    </row>
    <row r="26" spans="2:8" ht="15">
      <c r="B26" s="98" t="s">
        <v>343</v>
      </c>
      <c r="C26" s="98" t="s">
        <v>148</v>
      </c>
      <c r="D26" s="174">
        <v>20</v>
      </c>
      <c r="E26" s="175">
        <v>3732000</v>
      </c>
      <c r="F26" s="323">
        <v>21</v>
      </c>
      <c r="G26" s="141">
        <v>3</v>
      </c>
      <c r="H26" s="165">
        <v>2100</v>
      </c>
    </row>
    <row r="27" spans="2:8" ht="15">
      <c r="B27" s="97" t="s">
        <v>344</v>
      </c>
      <c r="C27" s="97" t="s">
        <v>149</v>
      </c>
      <c r="D27" s="174">
        <v>68</v>
      </c>
      <c r="E27" s="175">
        <v>10825000</v>
      </c>
      <c r="F27" s="323">
        <v>57</v>
      </c>
      <c r="G27" s="141">
        <v>0</v>
      </c>
      <c r="H27" s="165">
        <v>0</v>
      </c>
    </row>
    <row r="28" spans="2:8" ht="15">
      <c r="B28" s="98" t="s">
        <v>345</v>
      </c>
      <c r="C28" s="98" t="s">
        <v>150</v>
      </c>
      <c r="D28" s="174">
        <v>83</v>
      </c>
      <c r="E28" s="175">
        <v>24340000</v>
      </c>
      <c r="F28" s="323">
        <v>54</v>
      </c>
      <c r="G28" s="141">
        <v>0</v>
      </c>
      <c r="H28" s="175">
        <v>0</v>
      </c>
    </row>
    <row r="29" spans="2:8" ht="15">
      <c r="B29" s="97" t="s">
        <v>346</v>
      </c>
      <c r="C29" s="97" t="s">
        <v>151</v>
      </c>
      <c r="D29" s="174">
        <v>20</v>
      </c>
      <c r="E29" s="175">
        <v>3970000</v>
      </c>
      <c r="F29" s="323">
        <v>14</v>
      </c>
      <c r="G29" s="141">
        <v>0</v>
      </c>
      <c r="H29" s="175">
        <v>0</v>
      </c>
    </row>
    <row r="30" spans="2:8" ht="15">
      <c r="B30" s="98" t="s">
        <v>347</v>
      </c>
      <c r="C30" s="98" t="s">
        <v>152</v>
      </c>
      <c r="D30" s="174">
        <v>16</v>
      </c>
      <c r="E30" s="175">
        <v>6410000</v>
      </c>
      <c r="F30" s="323">
        <v>7</v>
      </c>
      <c r="G30" s="141">
        <v>0</v>
      </c>
      <c r="H30" s="165">
        <v>0</v>
      </c>
    </row>
    <row r="31" spans="2:8" ht="15">
      <c r="B31" s="97" t="s">
        <v>348</v>
      </c>
      <c r="C31" s="97" t="s">
        <v>153</v>
      </c>
      <c r="D31" s="174">
        <v>7</v>
      </c>
      <c r="E31" s="175">
        <v>370000</v>
      </c>
      <c r="F31" s="323">
        <v>14</v>
      </c>
      <c r="G31" s="141">
        <v>0</v>
      </c>
      <c r="H31" s="165">
        <v>0</v>
      </c>
    </row>
    <row r="32" spans="2:8" ht="15">
      <c r="B32" s="98" t="s">
        <v>349</v>
      </c>
      <c r="C32" s="98" t="s">
        <v>154</v>
      </c>
      <c r="D32" s="174">
        <v>20</v>
      </c>
      <c r="E32" s="175">
        <v>3490000</v>
      </c>
      <c r="F32" s="323">
        <v>8</v>
      </c>
      <c r="G32" s="141">
        <v>1</v>
      </c>
      <c r="H32" s="175">
        <v>700</v>
      </c>
    </row>
    <row r="33" spans="2:8" ht="15">
      <c r="B33" s="97" t="s">
        <v>350</v>
      </c>
      <c r="C33" s="97" t="s">
        <v>155</v>
      </c>
      <c r="D33" s="174">
        <v>56</v>
      </c>
      <c r="E33" s="175">
        <v>3754000</v>
      </c>
      <c r="F33" s="323">
        <v>93</v>
      </c>
      <c r="G33" s="141">
        <v>0</v>
      </c>
      <c r="H33" s="175">
        <v>0</v>
      </c>
    </row>
    <row r="34" spans="2:8" ht="15">
      <c r="B34" s="98" t="s">
        <v>351</v>
      </c>
      <c r="C34" s="98" t="s">
        <v>156</v>
      </c>
      <c r="D34" s="174">
        <v>194</v>
      </c>
      <c r="E34" s="175">
        <v>85970000</v>
      </c>
      <c r="F34" s="323">
        <v>146</v>
      </c>
      <c r="G34" s="141">
        <v>0</v>
      </c>
      <c r="H34" s="165">
        <v>0</v>
      </c>
    </row>
    <row r="35" spans="2:8" ht="15">
      <c r="B35" s="97" t="s">
        <v>352</v>
      </c>
      <c r="C35" s="97" t="s">
        <v>157</v>
      </c>
      <c r="D35" s="174">
        <v>6</v>
      </c>
      <c r="E35" s="175">
        <v>700000</v>
      </c>
      <c r="F35" s="323">
        <v>16</v>
      </c>
      <c r="G35" s="141">
        <v>0</v>
      </c>
      <c r="H35" s="175">
        <v>0</v>
      </c>
    </row>
    <row r="36" spans="2:8" ht="15">
      <c r="B36" s="98" t="s">
        <v>353</v>
      </c>
      <c r="C36" s="98" t="s">
        <v>158</v>
      </c>
      <c r="D36" s="174">
        <v>2</v>
      </c>
      <c r="E36" s="175">
        <v>410000</v>
      </c>
      <c r="F36" s="323">
        <v>7</v>
      </c>
      <c r="G36" s="141">
        <v>0</v>
      </c>
      <c r="H36" s="165">
        <v>0</v>
      </c>
    </row>
    <row r="37" spans="2:8" ht="15">
      <c r="B37" s="97" t="s">
        <v>354</v>
      </c>
      <c r="C37" s="97" t="s">
        <v>159</v>
      </c>
      <c r="D37" s="174">
        <v>9</v>
      </c>
      <c r="E37" s="175">
        <v>2750000</v>
      </c>
      <c r="F37" s="323">
        <v>7</v>
      </c>
      <c r="G37" s="141">
        <v>0</v>
      </c>
      <c r="H37" s="175">
        <v>0</v>
      </c>
    </row>
    <row r="38" spans="2:8" ht="15">
      <c r="B38" s="98" t="s">
        <v>355</v>
      </c>
      <c r="C38" s="98" t="s">
        <v>160</v>
      </c>
      <c r="D38" s="174">
        <v>79</v>
      </c>
      <c r="E38" s="175">
        <v>16370000</v>
      </c>
      <c r="F38" s="323">
        <v>57</v>
      </c>
      <c r="G38" s="141">
        <v>1</v>
      </c>
      <c r="H38" s="165">
        <v>700</v>
      </c>
    </row>
    <row r="39" spans="2:8" ht="15">
      <c r="B39" s="97" t="s">
        <v>356</v>
      </c>
      <c r="C39" s="97" t="s">
        <v>161</v>
      </c>
      <c r="D39" s="174">
        <v>21</v>
      </c>
      <c r="E39" s="175">
        <v>2425000</v>
      </c>
      <c r="F39" s="323">
        <v>20</v>
      </c>
      <c r="G39" s="141">
        <v>0</v>
      </c>
      <c r="H39" s="175">
        <v>0</v>
      </c>
    </row>
    <row r="40" spans="2:8" ht="15">
      <c r="B40" s="98" t="s">
        <v>357</v>
      </c>
      <c r="C40" s="98" t="s">
        <v>271</v>
      </c>
      <c r="D40" s="174">
        <v>123</v>
      </c>
      <c r="E40" s="175">
        <v>19102000</v>
      </c>
      <c r="F40" s="323">
        <v>104</v>
      </c>
      <c r="G40" s="141">
        <v>3</v>
      </c>
      <c r="H40" s="165">
        <v>53400</v>
      </c>
    </row>
    <row r="41" spans="2:8" ht="15">
      <c r="B41" s="97" t="s">
        <v>358</v>
      </c>
      <c r="C41" s="97" t="s">
        <v>162</v>
      </c>
      <c r="D41" s="176">
        <v>2325</v>
      </c>
      <c r="E41" s="175">
        <v>1263577048</v>
      </c>
      <c r="F41" s="323">
        <v>2200</v>
      </c>
      <c r="G41" s="141">
        <v>7</v>
      </c>
      <c r="H41" s="165">
        <v>6000</v>
      </c>
    </row>
    <row r="42" spans="2:8" ht="15">
      <c r="B42" s="98" t="s">
        <v>359</v>
      </c>
      <c r="C42" s="98" t="s">
        <v>163</v>
      </c>
      <c r="D42" s="174">
        <v>418</v>
      </c>
      <c r="E42" s="175">
        <v>39986000</v>
      </c>
      <c r="F42" s="323">
        <v>239</v>
      </c>
      <c r="G42" s="141">
        <v>3</v>
      </c>
      <c r="H42" s="175">
        <v>4900</v>
      </c>
    </row>
    <row r="43" spans="2:8" ht="15">
      <c r="B43" s="97" t="s">
        <v>360</v>
      </c>
      <c r="C43" s="97" t="s">
        <v>164</v>
      </c>
      <c r="D43" s="174">
        <v>7</v>
      </c>
      <c r="E43" s="175">
        <v>780000</v>
      </c>
      <c r="F43" s="323">
        <v>8</v>
      </c>
      <c r="G43" s="141">
        <v>0</v>
      </c>
      <c r="H43" s="165">
        <v>0</v>
      </c>
    </row>
    <row r="44" spans="2:8" ht="15">
      <c r="B44" s="98" t="s">
        <v>361</v>
      </c>
      <c r="C44" s="98" t="s">
        <v>165</v>
      </c>
      <c r="D44" s="174">
        <v>11</v>
      </c>
      <c r="E44" s="175">
        <v>2371000</v>
      </c>
      <c r="F44" s="323">
        <v>6</v>
      </c>
      <c r="G44" s="141">
        <v>0</v>
      </c>
      <c r="H44" s="175">
        <v>0</v>
      </c>
    </row>
    <row r="45" spans="2:8" ht="15">
      <c r="B45" s="97" t="s">
        <v>362</v>
      </c>
      <c r="C45" s="97" t="s">
        <v>166</v>
      </c>
      <c r="D45" s="174">
        <v>121</v>
      </c>
      <c r="E45" s="175">
        <v>19352000</v>
      </c>
      <c r="F45" s="323">
        <v>42</v>
      </c>
      <c r="G45" s="141">
        <v>1</v>
      </c>
      <c r="H45" s="165">
        <v>700</v>
      </c>
    </row>
    <row r="46" spans="2:8" ht="15">
      <c r="B46" s="98" t="s">
        <v>363</v>
      </c>
      <c r="C46" s="98" t="s">
        <v>167</v>
      </c>
      <c r="D46" s="174">
        <v>11</v>
      </c>
      <c r="E46" s="175">
        <v>4070000</v>
      </c>
      <c r="F46" s="323">
        <v>16</v>
      </c>
      <c r="G46" s="141">
        <v>1</v>
      </c>
      <c r="H46" s="175">
        <v>3500</v>
      </c>
    </row>
    <row r="47" spans="2:8" ht="15">
      <c r="B47" s="97" t="s">
        <v>364</v>
      </c>
      <c r="C47" s="97" t="s">
        <v>168</v>
      </c>
      <c r="D47" s="174">
        <v>5</v>
      </c>
      <c r="E47" s="175">
        <v>6360000</v>
      </c>
      <c r="F47" s="323">
        <v>17</v>
      </c>
      <c r="G47" s="141">
        <v>1</v>
      </c>
      <c r="H47" s="165">
        <v>700</v>
      </c>
    </row>
    <row r="48" spans="2:8" ht="15">
      <c r="B48" s="98" t="s">
        <v>365</v>
      </c>
      <c r="C48" s="98" t="s">
        <v>169</v>
      </c>
      <c r="D48" s="174">
        <v>136</v>
      </c>
      <c r="E48" s="175">
        <v>16993865</v>
      </c>
      <c r="F48" s="323">
        <v>104</v>
      </c>
      <c r="G48" s="141">
        <v>1</v>
      </c>
      <c r="H48" s="165">
        <v>700</v>
      </c>
    </row>
    <row r="49" spans="2:8" ht="15">
      <c r="B49" s="97" t="s">
        <v>366</v>
      </c>
      <c r="C49" s="97" t="s">
        <v>170</v>
      </c>
      <c r="D49" s="174">
        <v>119</v>
      </c>
      <c r="E49" s="175">
        <v>37257500</v>
      </c>
      <c r="F49" s="323">
        <v>99</v>
      </c>
      <c r="G49" s="141">
        <v>1</v>
      </c>
      <c r="H49" s="175">
        <v>700</v>
      </c>
    </row>
    <row r="50" spans="2:8" ht="15">
      <c r="B50" s="98" t="s">
        <v>367</v>
      </c>
      <c r="C50" s="98" t="s">
        <v>171</v>
      </c>
      <c r="D50" s="174">
        <v>18</v>
      </c>
      <c r="E50" s="175">
        <v>1555000</v>
      </c>
      <c r="F50" s="323">
        <v>20</v>
      </c>
      <c r="G50" s="141">
        <v>2</v>
      </c>
      <c r="H50" s="165">
        <v>1400</v>
      </c>
    </row>
    <row r="51" spans="2:8" ht="15">
      <c r="B51" s="97" t="s">
        <v>368</v>
      </c>
      <c r="C51" s="97" t="s">
        <v>172</v>
      </c>
      <c r="D51" s="174">
        <v>31</v>
      </c>
      <c r="E51" s="175">
        <v>4820000</v>
      </c>
      <c r="F51" s="323">
        <v>17</v>
      </c>
      <c r="G51" s="141">
        <v>1</v>
      </c>
      <c r="H51" s="175">
        <v>700</v>
      </c>
    </row>
    <row r="52" spans="2:8" ht="15">
      <c r="B52" s="98" t="s">
        <v>369</v>
      </c>
      <c r="C52" s="98" t="s">
        <v>173</v>
      </c>
      <c r="D52" s="174">
        <v>49</v>
      </c>
      <c r="E52" s="175">
        <v>14390975</v>
      </c>
      <c r="F52" s="323">
        <v>79</v>
      </c>
      <c r="G52" s="141">
        <v>0</v>
      </c>
      <c r="H52" s="165">
        <v>0</v>
      </c>
    </row>
    <row r="53" spans="2:8" ht="15">
      <c r="B53" s="97" t="s">
        <v>370</v>
      </c>
      <c r="C53" s="97" t="s">
        <v>174</v>
      </c>
      <c r="D53" s="174">
        <v>29</v>
      </c>
      <c r="E53" s="175">
        <v>4320000</v>
      </c>
      <c r="F53" s="323">
        <v>74</v>
      </c>
      <c r="G53" s="141">
        <v>0</v>
      </c>
      <c r="H53" s="165">
        <v>0</v>
      </c>
    </row>
    <row r="54" spans="2:8" ht="15">
      <c r="B54" s="98" t="s">
        <v>371</v>
      </c>
      <c r="C54" s="98" t="s">
        <v>175</v>
      </c>
      <c r="D54" s="174">
        <v>29</v>
      </c>
      <c r="E54" s="175">
        <v>13690000</v>
      </c>
      <c r="F54" s="323">
        <v>14</v>
      </c>
      <c r="G54" s="141">
        <v>0</v>
      </c>
      <c r="H54" s="165">
        <v>0</v>
      </c>
    </row>
    <row r="55" spans="2:8" ht="15">
      <c r="B55" s="97" t="s">
        <v>372</v>
      </c>
      <c r="C55" s="97" t="s">
        <v>176</v>
      </c>
      <c r="D55" s="174">
        <v>62</v>
      </c>
      <c r="E55" s="175">
        <v>7050000</v>
      </c>
      <c r="F55" s="323">
        <v>103</v>
      </c>
      <c r="G55" s="141">
        <v>2</v>
      </c>
      <c r="H55" s="165">
        <v>7800</v>
      </c>
    </row>
    <row r="56" spans="2:8" ht="15">
      <c r="B56" s="98" t="s">
        <v>373</v>
      </c>
      <c r="C56" s="98" t="s">
        <v>177</v>
      </c>
      <c r="D56" s="174">
        <v>8</v>
      </c>
      <c r="E56" s="165">
        <v>2410000</v>
      </c>
      <c r="F56" s="323">
        <v>2</v>
      </c>
      <c r="G56" s="141">
        <v>1</v>
      </c>
      <c r="H56" s="165">
        <v>35000</v>
      </c>
    </row>
    <row r="57" spans="2:8" ht="15">
      <c r="B57" s="97" t="s">
        <v>374</v>
      </c>
      <c r="C57" s="97" t="s">
        <v>178</v>
      </c>
      <c r="D57" s="174">
        <v>10</v>
      </c>
      <c r="E57" s="175">
        <v>5750000</v>
      </c>
      <c r="F57" s="323">
        <v>21</v>
      </c>
      <c r="G57" s="141">
        <v>3</v>
      </c>
      <c r="H57" s="165">
        <v>8400</v>
      </c>
    </row>
    <row r="58" spans="2:8" ht="15">
      <c r="B58" s="98" t="s">
        <v>375</v>
      </c>
      <c r="C58" s="98" t="s">
        <v>179</v>
      </c>
      <c r="D58" s="174">
        <v>7</v>
      </c>
      <c r="E58" s="175">
        <v>1850000</v>
      </c>
      <c r="F58" s="323">
        <v>18</v>
      </c>
      <c r="G58" s="141">
        <v>0</v>
      </c>
      <c r="H58" s="165">
        <v>0</v>
      </c>
    </row>
    <row r="59" spans="2:8" ht="15">
      <c r="B59" s="97" t="s">
        <v>376</v>
      </c>
      <c r="C59" s="97" t="s">
        <v>180</v>
      </c>
      <c r="D59" s="174">
        <v>16</v>
      </c>
      <c r="E59" s="175">
        <v>2530000</v>
      </c>
      <c r="F59" s="323">
        <v>29</v>
      </c>
      <c r="G59" s="141">
        <v>0</v>
      </c>
      <c r="H59" s="165">
        <v>0</v>
      </c>
    </row>
    <row r="60" spans="2:8" ht="15">
      <c r="B60" s="98" t="s">
        <v>377</v>
      </c>
      <c r="C60" s="98" t="s">
        <v>181</v>
      </c>
      <c r="D60" s="174">
        <v>8</v>
      </c>
      <c r="E60" s="175">
        <v>3060000</v>
      </c>
      <c r="F60" s="323">
        <v>14</v>
      </c>
      <c r="G60" s="141">
        <v>0</v>
      </c>
      <c r="H60" s="165">
        <v>0</v>
      </c>
    </row>
    <row r="61" spans="2:8" ht="15">
      <c r="B61" s="97" t="s">
        <v>378</v>
      </c>
      <c r="C61" s="97" t="s">
        <v>182</v>
      </c>
      <c r="D61" s="174">
        <v>45</v>
      </c>
      <c r="E61" s="175">
        <v>10315000</v>
      </c>
      <c r="F61" s="323">
        <v>50</v>
      </c>
      <c r="G61" s="141">
        <v>1</v>
      </c>
      <c r="H61" s="165">
        <v>700</v>
      </c>
    </row>
    <row r="62" spans="2:8" ht="15">
      <c r="B62" s="98" t="s">
        <v>379</v>
      </c>
      <c r="C62" s="98" t="s">
        <v>183</v>
      </c>
      <c r="D62" s="174">
        <v>52</v>
      </c>
      <c r="E62" s="175">
        <v>6121000</v>
      </c>
      <c r="F62" s="323">
        <v>54</v>
      </c>
      <c r="G62" s="141">
        <v>2</v>
      </c>
      <c r="H62" s="165">
        <v>1700</v>
      </c>
    </row>
    <row r="63" spans="2:8" ht="15">
      <c r="B63" s="97" t="s">
        <v>380</v>
      </c>
      <c r="C63" s="97" t="s">
        <v>184</v>
      </c>
      <c r="D63" s="174">
        <v>12</v>
      </c>
      <c r="E63" s="175">
        <v>5360000</v>
      </c>
      <c r="F63" s="323">
        <v>3</v>
      </c>
      <c r="G63" s="141">
        <v>0</v>
      </c>
      <c r="H63" s="165">
        <v>0</v>
      </c>
    </row>
    <row r="64" spans="2:8" ht="15">
      <c r="B64" s="98" t="s">
        <v>381</v>
      </c>
      <c r="C64" s="98" t="s">
        <v>185</v>
      </c>
      <c r="D64" s="174">
        <v>2</v>
      </c>
      <c r="E64" s="175">
        <v>60000</v>
      </c>
      <c r="F64" s="323">
        <v>2</v>
      </c>
      <c r="G64" s="141">
        <v>0</v>
      </c>
      <c r="H64" s="165">
        <v>0</v>
      </c>
    </row>
    <row r="65" spans="2:8" ht="15">
      <c r="B65" s="97" t="s">
        <v>382</v>
      </c>
      <c r="C65" s="97" t="s">
        <v>186</v>
      </c>
      <c r="D65" s="174">
        <v>28</v>
      </c>
      <c r="E65" s="175">
        <v>3545000</v>
      </c>
      <c r="F65" s="323">
        <v>28</v>
      </c>
      <c r="G65" s="141">
        <v>0</v>
      </c>
      <c r="H65" s="175">
        <v>0</v>
      </c>
    </row>
    <row r="66" spans="2:8" ht="15">
      <c r="B66" s="98" t="s">
        <v>383</v>
      </c>
      <c r="C66" s="98" t="s">
        <v>187</v>
      </c>
      <c r="D66" s="174">
        <v>54</v>
      </c>
      <c r="E66" s="175">
        <v>7020000</v>
      </c>
      <c r="F66" s="323">
        <v>69</v>
      </c>
      <c r="G66" s="141">
        <v>1</v>
      </c>
      <c r="H66" s="165">
        <v>2100</v>
      </c>
    </row>
    <row r="67" spans="2:8" ht="15">
      <c r="B67" s="97" t="s">
        <v>384</v>
      </c>
      <c r="C67" s="97" t="s">
        <v>188</v>
      </c>
      <c r="D67" s="174">
        <v>8</v>
      </c>
      <c r="E67" s="175">
        <v>2150000</v>
      </c>
      <c r="F67" s="323">
        <v>22</v>
      </c>
      <c r="G67" s="141">
        <v>1</v>
      </c>
      <c r="H67" s="165">
        <v>7000</v>
      </c>
    </row>
    <row r="68" spans="2:8" ht="15">
      <c r="B68" s="98" t="s">
        <v>385</v>
      </c>
      <c r="C68" s="98" t="s">
        <v>189</v>
      </c>
      <c r="D68" s="174">
        <v>47</v>
      </c>
      <c r="E68" s="175">
        <v>6840000</v>
      </c>
      <c r="F68" s="323">
        <v>26</v>
      </c>
      <c r="G68" s="141">
        <v>0</v>
      </c>
      <c r="H68" s="175">
        <v>0</v>
      </c>
    </row>
    <row r="69" spans="2:8" ht="15">
      <c r="B69" s="97" t="s">
        <v>386</v>
      </c>
      <c r="C69" s="97" t="s">
        <v>190</v>
      </c>
      <c r="D69" s="174">
        <v>1</v>
      </c>
      <c r="E69" s="165">
        <v>200000</v>
      </c>
      <c r="F69" s="323">
        <v>2</v>
      </c>
      <c r="G69" s="141">
        <v>0</v>
      </c>
      <c r="H69" s="165">
        <v>0</v>
      </c>
    </row>
    <row r="70" spans="2:8" ht="15">
      <c r="B70" s="98" t="s">
        <v>387</v>
      </c>
      <c r="C70" s="98" t="s">
        <v>191</v>
      </c>
      <c r="D70" s="174">
        <v>63</v>
      </c>
      <c r="E70" s="175">
        <v>21160000</v>
      </c>
      <c r="F70" s="323">
        <v>46</v>
      </c>
      <c r="G70" s="141">
        <v>0</v>
      </c>
      <c r="H70" s="165">
        <v>0</v>
      </c>
    </row>
    <row r="71" spans="2:8" ht="15">
      <c r="B71" s="97" t="s">
        <v>388</v>
      </c>
      <c r="C71" s="97" t="s">
        <v>192</v>
      </c>
      <c r="D71" s="174">
        <v>16</v>
      </c>
      <c r="E71" s="175">
        <v>1572000</v>
      </c>
      <c r="F71" s="323">
        <v>25</v>
      </c>
      <c r="G71" s="141">
        <v>0</v>
      </c>
      <c r="H71" s="165">
        <v>0</v>
      </c>
    </row>
    <row r="72" spans="2:8" ht="15">
      <c r="B72" s="98" t="s">
        <v>389</v>
      </c>
      <c r="C72" s="98" t="s">
        <v>193</v>
      </c>
      <c r="D72" s="174">
        <v>24</v>
      </c>
      <c r="E72" s="175">
        <v>6020000</v>
      </c>
      <c r="F72" s="323">
        <v>33</v>
      </c>
      <c r="G72" s="141">
        <v>1</v>
      </c>
      <c r="H72" s="165">
        <v>700</v>
      </c>
    </row>
    <row r="73" spans="2:8" ht="15">
      <c r="B73" s="97" t="s">
        <v>390</v>
      </c>
      <c r="C73" s="97" t="s">
        <v>194</v>
      </c>
      <c r="D73" s="174">
        <v>7</v>
      </c>
      <c r="E73" s="175">
        <v>1110000</v>
      </c>
      <c r="F73" s="323">
        <v>12</v>
      </c>
      <c r="G73" s="141">
        <v>1</v>
      </c>
      <c r="H73" s="165">
        <v>700</v>
      </c>
    </row>
    <row r="74" spans="2:8" ht="15">
      <c r="B74" s="98" t="s">
        <v>391</v>
      </c>
      <c r="C74" s="98" t="s">
        <v>195</v>
      </c>
      <c r="D74" s="174">
        <v>11</v>
      </c>
      <c r="E74" s="175">
        <v>905000</v>
      </c>
      <c r="F74" s="323">
        <v>15</v>
      </c>
      <c r="G74" s="141">
        <v>0</v>
      </c>
      <c r="H74" s="165">
        <v>0</v>
      </c>
    </row>
    <row r="75" spans="2:8" ht="15">
      <c r="B75" s="97" t="s">
        <v>392</v>
      </c>
      <c r="C75" s="97" t="s">
        <v>196</v>
      </c>
      <c r="D75" s="174">
        <v>23</v>
      </c>
      <c r="E75" s="175">
        <v>8960000</v>
      </c>
      <c r="F75" s="323">
        <v>10</v>
      </c>
      <c r="G75" s="141">
        <v>1</v>
      </c>
      <c r="H75" s="165">
        <v>7000</v>
      </c>
    </row>
    <row r="76" spans="2:8" ht="15">
      <c r="B76" s="98" t="s">
        <v>393</v>
      </c>
      <c r="C76" s="98" t="s">
        <v>197</v>
      </c>
      <c r="D76" s="174">
        <v>1</v>
      </c>
      <c r="E76" s="175">
        <v>50000</v>
      </c>
      <c r="F76" s="323">
        <v>2</v>
      </c>
      <c r="G76" s="141">
        <v>0</v>
      </c>
      <c r="H76" s="165">
        <v>0</v>
      </c>
    </row>
    <row r="77" spans="2:8" ht="15">
      <c r="B77" s="97" t="s">
        <v>394</v>
      </c>
      <c r="C77" s="97" t="s">
        <v>198</v>
      </c>
      <c r="D77" s="174">
        <v>4</v>
      </c>
      <c r="E77" s="175">
        <v>1140000</v>
      </c>
      <c r="F77" s="323">
        <v>14</v>
      </c>
      <c r="G77" s="141">
        <v>0</v>
      </c>
      <c r="H77" s="165">
        <v>0</v>
      </c>
    </row>
    <row r="78" spans="2:8" ht="15">
      <c r="B78" s="98" t="s">
        <v>395</v>
      </c>
      <c r="C78" s="98" t="s">
        <v>199</v>
      </c>
      <c r="D78" s="174">
        <v>4</v>
      </c>
      <c r="E78" s="175">
        <v>270000</v>
      </c>
      <c r="F78" s="323">
        <v>8</v>
      </c>
      <c r="G78" s="141">
        <v>0</v>
      </c>
      <c r="H78" s="165">
        <v>0</v>
      </c>
    </row>
    <row r="79" spans="2:8" ht="15">
      <c r="B79" s="97" t="s">
        <v>396</v>
      </c>
      <c r="C79" s="97" t="s">
        <v>200</v>
      </c>
      <c r="D79" s="174">
        <v>13</v>
      </c>
      <c r="E79" s="175">
        <v>4500000</v>
      </c>
      <c r="F79" s="323">
        <v>17</v>
      </c>
      <c r="G79" s="141">
        <v>0</v>
      </c>
      <c r="H79" s="165">
        <v>0</v>
      </c>
    </row>
    <row r="80" spans="2:8" ht="15">
      <c r="B80" s="98" t="s">
        <v>397</v>
      </c>
      <c r="C80" s="98" t="s">
        <v>201</v>
      </c>
      <c r="D80" s="174">
        <v>21</v>
      </c>
      <c r="E80" s="175">
        <v>12160000</v>
      </c>
      <c r="F80" s="323">
        <v>11</v>
      </c>
      <c r="G80" s="141">
        <v>0</v>
      </c>
      <c r="H80" s="165">
        <v>0</v>
      </c>
    </row>
    <row r="81" spans="2:8" ht="15">
      <c r="B81" s="97" t="s">
        <v>398</v>
      </c>
      <c r="C81" s="97" t="s">
        <v>202</v>
      </c>
      <c r="D81" s="174">
        <v>2</v>
      </c>
      <c r="E81" s="165">
        <v>320000</v>
      </c>
      <c r="F81" s="323">
        <v>10</v>
      </c>
      <c r="G81" s="141">
        <v>0</v>
      </c>
      <c r="H81" s="165">
        <v>0</v>
      </c>
    </row>
    <row r="82" spans="2:8" ht="15">
      <c r="B82" s="98" t="s">
        <v>399</v>
      </c>
      <c r="C82" s="98" t="s">
        <v>203</v>
      </c>
      <c r="D82" s="174">
        <v>0</v>
      </c>
      <c r="E82" s="165">
        <v>0</v>
      </c>
      <c r="F82" s="323">
        <v>2</v>
      </c>
      <c r="G82" s="141">
        <v>1</v>
      </c>
      <c r="H82" s="165">
        <v>700</v>
      </c>
    </row>
    <row r="83" spans="2:8" ht="15">
      <c r="B83" s="97" t="s">
        <v>400</v>
      </c>
      <c r="C83" s="97" t="s">
        <v>204</v>
      </c>
      <c r="D83" s="174">
        <v>5</v>
      </c>
      <c r="E83" s="175">
        <v>800000</v>
      </c>
      <c r="F83" s="323">
        <v>11</v>
      </c>
      <c r="G83" s="141">
        <v>0</v>
      </c>
      <c r="H83" s="165">
        <v>0</v>
      </c>
    </row>
    <row r="84" spans="2:8" ht="15">
      <c r="B84" s="98" t="s">
        <v>401</v>
      </c>
      <c r="C84" s="98" t="s">
        <v>205</v>
      </c>
      <c r="D84" s="174">
        <v>14</v>
      </c>
      <c r="E84" s="175">
        <v>2280000</v>
      </c>
      <c r="F84" s="323">
        <v>21</v>
      </c>
      <c r="G84" s="141">
        <v>0</v>
      </c>
      <c r="H84" s="165">
        <v>0</v>
      </c>
    </row>
    <row r="85" spans="2:8" ht="15">
      <c r="B85" s="97" t="s">
        <v>402</v>
      </c>
      <c r="C85" s="97" t="s">
        <v>206</v>
      </c>
      <c r="D85" s="174">
        <v>10</v>
      </c>
      <c r="E85" s="175">
        <v>1932000</v>
      </c>
      <c r="F85" s="323">
        <v>8</v>
      </c>
      <c r="G85" s="141">
        <v>0</v>
      </c>
      <c r="H85" s="165">
        <v>0</v>
      </c>
    </row>
    <row r="86" spans="2:8" ht="15">
      <c r="B86" s="98" t="s">
        <v>403</v>
      </c>
      <c r="C86" s="98" t="s">
        <v>207</v>
      </c>
      <c r="D86" s="174">
        <v>2</v>
      </c>
      <c r="E86" s="175">
        <v>260000</v>
      </c>
      <c r="F86" s="323">
        <v>14</v>
      </c>
      <c r="G86" s="141">
        <v>0</v>
      </c>
      <c r="H86" s="165">
        <v>0</v>
      </c>
    </row>
    <row r="87" spans="2:8" ht="15">
      <c r="B87" s="97" t="s">
        <v>404</v>
      </c>
      <c r="C87" s="97" t="s">
        <v>208</v>
      </c>
      <c r="D87" s="174">
        <v>10</v>
      </c>
      <c r="E87" s="175">
        <v>2420000</v>
      </c>
      <c r="F87" s="323">
        <v>6</v>
      </c>
      <c r="G87" s="141">
        <v>0</v>
      </c>
      <c r="H87" s="165">
        <v>0</v>
      </c>
    </row>
    <row r="88" spans="2:8" ht="15.75" thickBot="1">
      <c r="B88" s="99" t="s">
        <v>405</v>
      </c>
      <c r="C88" s="99" t="s">
        <v>209</v>
      </c>
      <c r="D88" s="177">
        <v>13</v>
      </c>
      <c r="E88" s="246">
        <v>1490000</v>
      </c>
      <c r="F88" s="324">
        <v>11</v>
      </c>
      <c r="G88" s="166">
        <v>0</v>
      </c>
      <c r="H88" s="167">
        <v>0</v>
      </c>
    </row>
    <row r="89" spans="2:8" ht="16.5" thickBot="1" thickTop="1">
      <c r="B89" s="100"/>
      <c r="C89" s="101" t="s">
        <v>210</v>
      </c>
      <c r="D89" s="171">
        <f>SUM(D8:D88)</f>
        <v>6210</v>
      </c>
      <c r="E89" s="171">
        <f>SUM(E8:E88)</f>
        <v>1980520425</v>
      </c>
      <c r="F89" s="171">
        <f>SUM(F8:F88)</f>
        <v>5176</v>
      </c>
      <c r="G89" s="327">
        <f>SUM(G8:G88)</f>
        <v>65</v>
      </c>
      <c r="H89" s="328">
        <f>SUM(H8:H88)</f>
        <v>216700</v>
      </c>
    </row>
    <row r="90" ht="15.75" thickTop="1"/>
    <row r="91" spans="2:6" ht="15">
      <c r="B91" s="1" t="s">
        <v>452</v>
      </c>
      <c r="C91" s="1"/>
      <c r="D91" s="1"/>
      <c r="E91" s="1"/>
      <c r="F91" s="1"/>
    </row>
    <row r="92" spans="2:6" ht="15">
      <c r="B92" s="459" t="s">
        <v>18</v>
      </c>
      <c r="C92" s="459"/>
      <c r="D92" s="459"/>
      <c r="E92" s="459"/>
      <c r="F92" s="459"/>
    </row>
  </sheetData>
  <sheetProtection/>
  <mergeCells count="6">
    <mergeCell ref="B92:F92"/>
    <mergeCell ref="B5:B7"/>
    <mergeCell ref="C5:C7"/>
    <mergeCell ref="D5:H5"/>
    <mergeCell ref="D6:E6"/>
    <mergeCell ref="G6:H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&amp;L17.02.2017&amp;CTÜRKİYE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486" t="s">
        <v>493</v>
      </c>
      <c r="B1" s="486"/>
      <c r="C1" s="486"/>
      <c r="D1" s="486"/>
    </row>
    <row r="2" spans="2:5" ht="15.75" customHeight="1">
      <c r="B2" s="484" t="s">
        <v>478</v>
      </c>
      <c r="C2" s="484"/>
      <c r="D2" s="484"/>
      <c r="E2" s="156"/>
    </row>
    <row r="3" spans="2:4" ht="15.75" customHeight="1" thickBot="1">
      <c r="B3" s="81"/>
      <c r="C3" s="81"/>
      <c r="D3" s="81"/>
    </row>
    <row r="4" spans="2:4" ht="19.5" customHeight="1" thickBot="1">
      <c r="B4" s="179" t="s">
        <v>285</v>
      </c>
      <c r="C4" s="215" t="s">
        <v>30</v>
      </c>
      <c r="D4" s="182"/>
    </row>
    <row r="5" spans="2:3" ht="16.5" customHeight="1">
      <c r="B5" s="243" t="s">
        <v>275</v>
      </c>
      <c r="C5" s="163">
        <v>30</v>
      </c>
    </row>
    <row r="6" spans="2:3" ht="16.5" customHeight="1">
      <c r="B6" s="244" t="s">
        <v>276</v>
      </c>
      <c r="C6" s="165">
        <v>9</v>
      </c>
    </row>
    <row r="7" spans="1:3" ht="16.5" customHeight="1">
      <c r="A7" s="85"/>
      <c r="B7" s="244" t="s">
        <v>281</v>
      </c>
      <c r="C7" s="165">
        <v>5</v>
      </c>
    </row>
    <row r="8" spans="1:3" ht="16.5" customHeight="1">
      <c r="A8" s="85"/>
      <c r="B8" s="244" t="s">
        <v>280</v>
      </c>
      <c r="C8" s="165">
        <v>4</v>
      </c>
    </row>
    <row r="9" spans="1:3" ht="16.5" customHeight="1">
      <c r="A9" s="85"/>
      <c r="B9" s="244" t="s">
        <v>277</v>
      </c>
      <c r="C9" s="165">
        <v>3</v>
      </c>
    </row>
    <row r="10" spans="1:3" ht="16.5" customHeight="1">
      <c r="A10" s="85"/>
      <c r="B10" s="244" t="s">
        <v>278</v>
      </c>
      <c r="C10" s="165">
        <v>3</v>
      </c>
    </row>
    <row r="11" spans="2:3" s="85" customFormat="1" ht="16.5" customHeight="1">
      <c r="B11" s="244" t="s">
        <v>279</v>
      </c>
      <c r="C11" s="165">
        <v>3</v>
      </c>
    </row>
    <row r="12" spans="2:3" s="85" customFormat="1" ht="16.5" customHeight="1">
      <c r="B12" s="244" t="s">
        <v>292</v>
      </c>
      <c r="C12" s="165">
        <v>2</v>
      </c>
    </row>
    <row r="13" spans="2:3" s="85" customFormat="1" ht="16.5" customHeight="1">
      <c r="B13" s="244" t="s">
        <v>284</v>
      </c>
      <c r="C13" s="165">
        <v>2</v>
      </c>
    </row>
    <row r="14" spans="2:3" s="85" customFormat="1" ht="16.5" customHeight="1">
      <c r="B14" s="244" t="s">
        <v>282</v>
      </c>
      <c r="C14" s="165">
        <v>1</v>
      </c>
    </row>
    <row r="15" spans="2:3" s="85" customFormat="1" ht="16.5" customHeight="1">
      <c r="B15" s="329" t="s">
        <v>295</v>
      </c>
      <c r="C15" s="330">
        <v>1</v>
      </c>
    </row>
    <row r="16" spans="2:3" s="85" customFormat="1" ht="16.5" customHeight="1">
      <c r="B16" s="329" t="s">
        <v>424</v>
      </c>
      <c r="C16" s="330">
        <v>1</v>
      </c>
    </row>
    <row r="17" spans="2:3" s="85" customFormat="1" ht="16.5" customHeight="1">
      <c r="B17" s="329" t="s">
        <v>283</v>
      </c>
      <c r="C17" s="330">
        <v>1</v>
      </c>
    </row>
    <row r="18" spans="1:3" ht="19.5" customHeight="1" thickBot="1">
      <c r="A18" s="85"/>
      <c r="B18" s="254" t="s">
        <v>30</v>
      </c>
      <c r="C18" s="167">
        <f>SUM(C5:C17)</f>
        <v>65</v>
      </c>
    </row>
    <row r="19" spans="2:3" ht="15">
      <c r="B19" s="485"/>
      <c r="C19" s="485"/>
    </row>
    <row r="20" spans="1:2" ht="15">
      <c r="A20" s="85"/>
      <c r="B20" s="34" t="s">
        <v>18</v>
      </c>
    </row>
  </sheetData>
  <sheetProtection/>
  <mergeCells count="3">
    <mergeCell ref="B2:D2"/>
    <mergeCell ref="B19:C19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&amp;L17.02.2017&amp;CTÜRKİYE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26.8515625" style="0" customWidth="1"/>
    <col min="2" max="2" width="20.57421875" style="0" customWidth="1"/>
    <col min="3" max="3" width="18.00390625" style="0" customWidth="1"/>
    <col min="4" max="4" width="18.57421875" style="0" customWidth="1"/>
    <col min="5" max="5" width="11.140625" style="0" bestFit="1" customWidth="1"/>
    <col min="250" max="250" width="26.8515625" style="0" customWidth="1"/>
  </cols>
  <sheetData>
    <row r="1" ht="15">
      <c r="F1" s="156"/>
    </row>
    <row r="2" spans="1:7" ht="18.75" thickBot="1">
      <c r="A2" s="358" t="s">
        <v>491</v>
      </c>
      <c r="B2" s="358"/>
      <c r="C2" s="358"/>
      <c r="D2" s="358"/>
      <c r="E2" s="358"/>
      <c r="G2" s="156"/>
    </row>
    <row r="5" spans="1:5" ht="18.75" customHeight="1">
      <c r="A5" s="487" t="s">
        <v>496</v>
      </c>
      <c r="B5" s="487"/>
      <c r="C5" s="487"/>
      <c r="D5" s="487"/>
      <c r="E5" s="487"/>
    </row>
    <row r="6" spans="2:5" ht="15.75">
      <c r="B6" s="1"/>
      <c r="C6" s="35"/>
      <c r="D6" s="35"/>
      <c r="E6" s="35"/>
    </row>
    <row r="7" spans="2:5" ht="15.75">
      <c r="B7" s="1"/>
      <c r="C7" s="35"/>
      <c r="D7" s="35"/>
      <c r="E7" s="35"/>
    </row>
    <row r="9" spans="1:5" ht="31.5" customHeight="1">
      <c r="A9" s="53"/>
      <c r="B9" s="121" t="s">
        <v>3</v>
      </c>
      <c r="C9" s="121" t="s">
        <v>6</v>
      </c>
      <c r="D9" s="121" t="s">
        <v>2</v>
      </c>
      <c r="E9" s="156"/>
    </row>
    <row r="10" spans="1:4" ht="24" customHeight="1">
      <c r="A10" s="180" t="s">
        <v>9</v>
      </c>
      <c r="B10" s="141">
        <v>29</v>
      </c>
      <c r="C10" s="141">
        <v>330</v>
      </c>
      <c r="D10" s="141">
        <v>359</v>
      </c>
    </row>
    <row r="11" spans="1:5" ht="27.75" customHeight="1">
      <c r="A11" s="181" t="s">
        <v>212</v>
      </c>
      <c r="B11" s="142">
        <v>12040000</v>
      </c>
      <c r="C11" s="142">
        <v>61055000</v>
      </c>
      <c r="D11" s="142">
        <v>73095000</v>
      </c>
      <c r="E11" s="77"/>
    </row>
    <row r="12" spans="1:5" ht="36" customHeight="1">
      <c r="A12" s="181" t="s">
        <v>213</v>
      </c>
      <c r="B12" s="142">
        <v>9481000</v>
      </c>
      <c r="C12" s="142">
        <v>51621350</v>
      </c>
      <c r="D12" s="142">
        <v>61102350</v>
      </c>
      <c r="E12" s="77"/>
    </row>
    <row r="13" spans="1:4" ht="21" customHeight="1">
      <c r="A13" s="181" t="s">
        <v>475</v>
      </c>
      <c r="B13" s="141">
        <v>78.75</v>
      </c>
      <c r="C13" s="141">
        <v>84.55</v>
      </c>
      <c r="D13" s="141">
        <v>83.59</v>
      </c>
    </row>
    <row r="14" spans="1:3" ht="45" customHeight="1">
      <c r="A14" s="2"/>
      <c r="B14" s="2"/>
      <c r="C14" s="2"/>
    </row>
    <row r="15" spans="1:3" ht="18.75" customHeight="1">
      <c r="A15" s="2" t="s">
        <v>18</v>
      </c>
      <c r="B15" s="2"/>
      <c r="C15" s="2"/>
    </row>
  </sheetData>
  <sheetProtection/>
  <mergeCells count="2">
    <mergeCell ref="A2:E2"/>
    <mergeCell ref="A5:E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&amp;L17.02.2017&amp;CTÜRKİYE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0">
      <selection activeCell="G8" sqref="G8"/>
    </sheetView>
  </sheetViews>
  <sheetFormatPr defaultColWidth="9.140625" defaultRowHeight="15"/>
  <cols>
    <col min="2" max="2" width="12.7109375" style="0" customWidth="1"/>
    <col min="3" max="3" width="18.00390625" style="85" customWidth="1"/>
    <col min="4" max="5" width="13.8515625" style="0" customWidth="1"/>
    <col min="6" max="6" width="19.421875" style="0" customWidth="1"/>
    <col min="128" max="128" width="18.00390625" style="0" customWidth="1"/>
    <col min="129" max="130" width="13.8515625" style="0" customWidth="1"/>
    <col min="131" max="131" width="19.421875" style="0" customWidth="1"/>
    <col min="132" max="132" width="10.140625" style="0" bestFit="1" customWidth="1"/>
    <col min="133" max="133" width="8.8515625" style="0" customWidth="1"/>
    <col min="134" max="134" width="10.140625" style="0" bestFit="1" customWidth="1"/>
  </cols>
  <sheetData>
    <row r="1" spans="1:6" ht="17.25" thickBot="1">
      <c r="A1" s="495" t="s">
        <v>490</v>
      </c>
      <c r="B1" s="495"/>
      <c r="C1" s="495"/>
      <c r="D1" s="495"/>
      <c r="E1" s="495"/>
      <c r="F1" s="495"/>
    </row>
    <row r="2" spans="1:6" ht="15" customHeight="1">
      <c r="A2" s="496" t="s">
        <v>513</v>
      </c>
      <c r="B2" s="496"/>
      <c r="C2" s="496"/>
      <c r="D2" s="496"/>
      <c r="E2" s="496"/>
      <c r="F2" s="496"/>
    </row>
    <row r="3" spans="1:6" ht="15" customHeight="1">
      <c r="A3" s="497"/>
      <c r="B3" s="497"/>
      <c r="C3" s="497"/>
      <c r="D3" s="497"/>
      <c r="E3" s="497"/>
      <c r="F3" s="497"/>
    </row>
    <row r="4" spans="1:6" ht="15.75" customHeight="1">
      <c r="A4" s="1"/>
      <c r="B4" s="488" t="s">
        <v>107</v>
      </c>
      <c r="C4" s="488"/>
      <c r="D4" s="488"/>
      <c r="E4" s="488"/>
      <c r="F4" s="488"/>
    </row>
    <row r="5" spans="2:6" ht="45" customHeight="1">
      <c r="B5" s="491" t="s">
        <v>324</v>
      </c>
      <c r="C5" s="489" t="s">
        <v>214</v>
      </c>
      <c r="D5" s="491" t="s">
        <v>215</v>
      </c>
      <c r="E5" s="491" t="s">
        <v>216</v>
      </c>
      <c r="F5" s="491" t="s">
        <v>217</v>
      </c>
    </row>
    <row r="6" spans="2:6" ht="15" customHeight="1" thickBot="1">
      <c r="B6" s="491"/>
      <c r="C6" s="494"/>
      <c r="D6" s="491"/>
      <c r="E6" s="492"/>
      <c r="F6" s="492"/>
    </row>
    <row r="7" spans="2:6" ht="17.25" customHeight="1" hidden="1">
      <c r="B7" s="489"/>
      <c r="C7" s="225"/>
      <c r="D7" s="489"/>
      <c r="E7" s="493"/>
      <c r="F7" s="493"/>
    </row>
    <row r="8" spans="2:6" ht="15">
      <c r="B8" s="172" t="s">
        <v>358</v>
      </c>
      <c r="C8" s="247" t="s">
        <v>162</v>
      </c>
      <c r="D8" s="162">
        <v>17</v>
      </c>
      <c r="E8" s="168">
        <v>8590000</v>
      </c>
      <c r="F8" s="173">
        <v>7840000</v>
      </c>
    </row>
    <row r="9" spans="2:6" ht="15">
      <c r="B9" s="174" t="s">
        <v>330</v>
      </c>
      <c r="C9" s="164" t="s">
        <v>135</v>
      </c>
      <c r="D9" s="141">
        <v>4</v>
      </c>
      <c r="E9" s="142">
        <v>1000000</v>
      </c>
      <c r="F9" s="175">
        <v>462000</v>
      </c>
    </row>
    <row r="10" spans="1:6" ht="15">
      <c r="A10" s="85"/>
      <c r="B10" s="174" t="s">
        <v>331</v>
      </c>
      <c r="C10" s="164" t="s">
        <v>136</v>
      </c>
      <c r="D10" s="141">
        <v>2</v>
      </c>
      <c r="E10" s="142">
        <v>100000</v>
      </c>
      <c r="F10" s="175">
        <v>100000</v>
      </c>
    </row>
    <row r="11" spans="1:6" ht="15">
      <c r="A11" s="85"/>
      <c r="B11" s="174" t="s">
        <v>365</v>
      </c>
      <c r="C11" s="164" t="s">
        <v>169</v>
      </c>
      <c r="D11" s="141">
        <v>1</v>
      </c>
      <c r="E11" s="142">
        <v>2000000</v>
      </c>
      <c r="F11" s="175">
        <v>800000</v>
      </c>
    </row>
    <row r="12" spans="1:6" ht="15">
      <c r="A12" s="85"/>
      <c r="B12" s="174" t="s">
        <v>368</v>
      </c>
      <c r="C12" s="164" t="s">
        <v>172</v>
      </c>
      <c r="D12" s="141">
        <v>1</v>
      </c>
      <c r="E12" s="142">
        <v>100000</v>
      </c>
      <c r="F12" s="175">
        <v>99000</v>
      </c>
    </row>
    <row r="13" spans="1:6" ht="15">
      <c r="A13" s="85"/>
      <c r="B13" s="174" t="s">
        <v>359</v>
      </c>
      <c r="C13" s="164" t="s">
        <v>163</v>
      </c>
      <c r="D13" s="141">
        <v>1</v>
      </c>
      <c r="E13" s="142">
        <v>50000</v>
      </c>
      <c r="F13" s="175">
        <v>50000</v>
      </c>
    </row>
    <row r="14" spans="1:6" ht="15">
      <c r="A14" s="85"/>
      <c r="B14" s="174" t="s">
        <v>340</v>
      </c>
      <c r="C14" s="164" t="s">
        <v>145</v>
      </c>
      <c r="D14" s="141">
        <v>1</v>
      </c>
      <c r="E14" s="142">
        <v>50000</v>
      </c>
      <c r="F14" s="175">
        <v>20000</v>
      </c>
    </row>
    <row r="15" spans="1:6" ht="15">
      <c r="A15" s="85"/>
      <c r="B15" s="174" t="s">
        <v>333</v>
      </c>
      <c r="C15" s="164" t="s">
        <v>138</v>
      </c>
      <c r="D15" s="141">
        <v>1</v>
      </c>
      <c r="E15" s="142">
        <v>100000</v>
      </c>
      <c r="F15" s="175">
        <v>60000</v>
      </c>
    </row>
    <row r="16" spans="1:6" ht="15">
      <c r="A16" s="85"/>
      <c r="B16" s="174" t="s">
        <v>351</v>
      </c>
      <c r="C16" s="164" t="s">
        <v>156</v>
      </c>
      <c r="D16" s="141">
        <v>1</v>
      </c>
      <c r="E16" s="142">
        <v>50000</v>
      </c>
      <c r="F16" s="175">
        <v>50000</v>
      </c>
    </row>
    <row r="17" spans="2:6" s="85" customFormat="1" ht="15" customHeight="1" thickBot="1">
      <c r="B17" s="177"/>
      <c r="C17" s="245"/>
      <c r="D17" s="166"/>
      <c r="E17" s="317" t="s">
        <v>30</v>
      </c>
      <c r="F17" s="250">
        <f>SUM(F8:F16)</f>
        <v>9481000</v>
      </c>
    </row>
    <row r="18" spans="4:6" s="85" customFormat="1" ht="15" customHeight="1">
      <c r="D18" s="2"/>
      <c r="E18" s="2"/>
      <c r="F18" s="54"/>
    </row>
    <row r="19" spans="2:6" ht="15.75" customHeight="1">
      <c r="B19" s="488" t="s">
        <v>115</v>
      </c>
      <c r="C19" s="488"/>
      <c r="D19" s="488"/>
      <c r="E19" s="488"/>
      <c r="F19" s="488"/>
    </row>
    <row r="20" spans="2:6" ht="30" customHeight="1">
      <c r="B20" s="489" t="s">
        <v>324</v>
      </c>
      <c r="C20" s="489" t="s">
        <v>214</v>
      </c>
      <c r="D20" s="489" t="s">
        <v>215</v>
      </c>
      <c r="E20" s="489" t="s">
        <v>216</v>
      </c>
      <c r="F20" s="489" t="s">
        <v>217</v>
      </c>
    </row>
    <row r="21" spans="2:6" ht="27.75" customHeight="1" thickBot="1">
      <c r="B21" s="490"/>
      <c r="C21" s="490"/>
      <c r="D21" s="490"/>
      <c r="E21" s="490"/>
      <c r="F21" s="490"/>
    </row>
    <row r="22" spans="2:6" ht="18.75" customHeight="1" hidden="1">
      <c r="B22" s="490"/>
      <c r="C22" s="226"/>
      <c r="D22" s="490"/>
      <c r="E22" s="490"/>
      <c r="F22" s="490"/>
    </row>
    <row r="23" spans="2:6" ht="15">
      <c r="B23" s="172" t="s">
        <v>358</v>
      </c>
      <c r="C23" s="247" t="s">
        <v>162</v>
      </c>
      <c r="D23" s="168">
        <v>171</v>
      </c>
      <c r="E23" s="168">
        <v>31080000</v>
      </c>
      <c r="F23" s="173">
        <v>29089000</v>
      </c>
    </row>
    <row r="24" spans="2:6" ht="15">
      <c r="B24" s="174" t="s">
        <v>351</v>
      </c>
      <c r="C24" s="164" t="s">
        <v>156</v>
      </c>
      <c r="D24" s="142">
        <v>43</v>
      </c>
      <c r="E24" s="142">
        <v>14225000</v>
      </c>
      <c r="F24" s="175">
        <v>9421000</v>
      </c>
    </row>
    <row r="25" spans="1:6" ht="15">
      <c r="A25" s="85"/>
      <c r="B25" s="174" t="s">
        <v>357</v>
      </c>
      <c r="C25" s="164" t="s">
        <v>271</v>
      </c>
      <c r="D25" s="142">
        <v>20</v>
      </c>
      <c r="E25" s="142">
        <v>4570000</v>
      </c>
      <c r="F25" s="175">
        <v>4367000</v>
      </c>
    </row>
    <row r="26" spans="1:6" ht="15">
      <c r="A26" s="85"/>
      <c r="B26" s="174" t="s">
        <v>331</v>
      </c>
      <c r="C26" s="164" t="s">
        <v>136</v>
      </c>
      <c r="D26" s="142">
        <v>19</v>
      </c>
      <c r="E26" s="142">
        <v>1660000</v>
      </c>
      <c r="F26" s="175">
        <v>1492000</v>
      </c>
    </row>
    <row r="27" spans="1:6" ht="15">
      <c r="A27" s="85"/>
      <c r="B27" s="174" t="s">
        <v>355</v>
      </c>
      <c r="C27" s="164" t="s">
        <v>160</v>
      </c>
      <c r="D27" s="142">
        <v>14</v>
      </c>
      <c r="E27" s="142">
        <v>2480000</v>
      </c>
      <c r="F27" s="175">
        <v>1798500</v>
      </c>
    </row>
    <row r="28" spans="1:6" ht="15">
      <c r="A28" s="85"/>
      <c r="B28" s="174" t="s">
        <v>330</v>
      </c>
      <c r="C28" s="164" t="s">
        <v>135</v>
      </c>
      <c r="D28" s="142">
        <v>14</v>
      </c>
      <c r="E28" s="142">
        <v>860000</v>
      </c>
      <c r="F28" s="175">
        <v>785050</v>
      </c>
    </row>
    <row r="29" spans="1:6" ht="15">
      <c r="A29" s="85"/>
      <c r="B29" s="174" t="s">
        <v>340</v>
      </c>
      <c r="C29" s="164" t="s">
        <v>145</v>
      </c>
      <c r="D29" s="142">
        <v>13</v>
      </c>
      <c r="E29" s="142">
        <v>1270000</v>
      </c>
      <c r="F29" s="175">
        <v>952000</v>
      </c>
    </row>
    <row r="30" spans="1:6" ht="15">
      <c r="A30" s="85"/>
      <c r="B30" s="174" t="s">
        <v>366</v>
      </c>
      <c r="C30" s="164" t="s">
        <v>170</v>
      </c>
      <c r="D30" s="142">
        <v>6</v>
      </c>
      <c r="E30" s="142">
        <v>1000000</v>
      </c>
      <c r="F30" s="175">
        <v>685000</v>
      </c>
    </row>
    <row r="31" spans="1:6" ht="15">
      <c r="A31" s="85"/>
      <c r="B31" s="174" t="s">
        <v>359</v>
      </c>
      <c r="C31" s="164" t="s">
        <v>163</v>
      </c>
      <c r="D31" s="142">
        <v>4</v>
      </c>
      <c r="E31" s="142">
        <v>145000</v>
      </c>
      <c r="F31" s="175">
        <v>142000</v>
      </c>
    </row>
    <row r="32" spans="1:6" ht="15">
      <c r="A32" s="85"/>
      <c r="B32" s="174" t="s">
        <v>385</v>
      </c>
      <c r="C32" s="164" t="s">
        <v>189</v>
      </c>
      <c r="D32" s="142">
        <v>3</v>
      </c>
      <c r="E32" s="142">
        <v>290000</v>
      </c>
      <c r="F32" s="175">
        <v>243800</v>
      </c>
    </row>
    <row r="33" spans="1:6" ht="15">
      <c r="A33" s="85"/>
      <c r="B33" s="174" t="s">
        <v>344</v>
      </c>
      <c r="C33" s="164" t="s">
        <v>149</v>
      </c>
      <c r="D33" s="142">
        <v>2</v>
      </c>
      <c r="E33" s="142">
        <v>60000</v>
      </c>
      <c r="F33" s="175">
        <v>43000</v>
      </c>
    </row>
    <row r="34" spans="1:6" ht="15">
      <c r="A34" s="85"/>
      <c r="B34" s="174" t="s">
        <v>397</v>
      </c>
      <c r="C34" s="164" t="s">
        <v>201</v>
      </c>
      <c r="D34" s="142">
        <v>2</v>
      </c>
      <c r="E34" s="142">
        <v>1050000</v>
      </c>
      <c r="F34" s="175">
        <v>530000</v>
      </c>
    </row>
    <row r="35" spans="1:6" ht="15">
      <c r="A35" s="85"/>
      <c r="B35" s="174" t="s">
        <v>387</v>
      </c>
      <c r="C35" s="164" t="s">
        <v>191</v>
      </c>
      <c r="D35" s="142">
        <v>2</v>
      </c>
      <c r="E35" s="142">
        <v>200000</v>
      </c>
      <c r="F35" s="175">
        <v>200000</v>
      </c>
    </row>
    <row r="36" spans="1:6" ht="15">
      <c r="A36" s="85"/>
      <c r="B36" s="174" t="s">
        <v>378</v>
      </c>
      <c r="C36" s="164" t="s">
        <v>182</v>
      </c>
      <c r="D36" s="142">
        <v>2</v>
      </c>
      <c r="E36" s="142">
        <v>150000</v>
      </c>
      <c r="F36" s="175">
        <v>80000</v>
      </c>
    </row>
    <row r="37" spans="1:6" ht="15">
      <c r="A37" s="85"/>
      <c r="B37" s="174" t="s">
        <v>383</v>
      </c>
      <c r="C37" s="164" t="s">
        <v>187</v>
      </c>
      <c r="D37" s="142">
        <v>1</v>
      </c>
      <c r="E37" s="142">
        <v>10000</v>
      </c>
      <c r="F37" s="175">
        <v>5000</v>
      </c>
    </row>
    <row r="38" spans="1:6" ht="15">
      <c r="A38" s="85"/>
      <c r="B38" s="174" t="s">
        <v>379</v>
      </c>
      <c r="C38" s="164" t="s">
        <v>183</v>
      </c>
      <c r="D38" s="142">
        <v>1</v>
      </c>
      <c r="E38" s="142">
        <v>300000</v>
      </c>
      <c r="F38" s="175">
        <v>285000</v>
      </c>
    </row>
    <row r="39" spans="1:6" ht="15">
      <c r="A39" s="85"/>
      <c r="B39" s="174" t="s">
        <v>372</v>
      </c>
      <c r="C39" s="164" t="s">
        <v>176</v>
      </c>
      <c r="D39" s="142">
        <v>1</v>
      </c>
      <c r="E39" s="142">
        <v>10000</v>
      </c>
      <c r="F39" s="175">
        <v>10000</v>
      </c>
    </row>
    <row r="40" spans="1:6" ht="15">
      <c r="A40" s="85"/>
      <c r="B40" s="174" t="s">
        <v>371</v>
      </c>
      <c r="C40" s="164" t="s">
        <v>175</v>
      </c>
      <c r="D40" s="142">
        <v>1</v>
      </c>
      <c r="E40" s="142">
        <v>100000</v>
      </c>
      <c r="F40" s="175">
        <v>50000</v>
      </c>
    </row>
    <row r="41" spans="1:6" ht="15">
      <c r="A41" s="85"/>
      <c r="B41" s="174" t="s">
        <v>403</v>
      </c>
      <c r="C41" s="164" t="s">
        <v>207</v>
      </c>
      <c r="D41" s="142">
        <v>1</v>
      </c>
      <c r="E41" s="142">
        <v>10000</v>
      </c>
      <c r="F41" s="175">
        <v>10000</v>
      </c>
    </row>
    <row r="42" spans="1:6" ht="15">
      <c r="A42" s="85"/>
      <c r="B42" s="174" t="s">
        <v>365</v>
      </c>
      <c r="C42" s="164" t="s">
        <v>169</v>
      </c>
      <c r="D42" s="142">
        <v>1</v>
      </c>
      <c r="E42" s="142">
        <v>100000</v>
      </c>
      <c r="F42" s="175">
        <v>50000</v>
      </c>
    </row>
    <row r="43" spans="1:6" ht="15">
      <c r="A43" s="85"/>
      <c r="B43" s="174" t="s">
        <v>400</v>
      </c>
      <c r="C43" s="164" t="s">
        <v>204</v>
      </c>
      <c r="D43" s="142">
        <v>1</v>
      </c>
      <c r="E43" s="142">
        <v>150000</v>
      </c>
      <c r="F43" s="175">
        <v>150000</v>
      </c>
    </row>
    <row r="44" spans="1:6" ht="15">
      <c r="A44" s="85"/>
      <c r="B44" s="174" t="s">
        <v>350</v>
      </c>
      <c r="C44" s="164" t="s">
        <v>155</v>
      </c>
      <c r="D44" s="142">
        <v>1</v>
      </c>
      <c r="E44" s="142">
        <v>200000</v>
      </c>
      <c r="F44" s="175">
        <v>200000</v>
      </c>
    </row>
    <row r="45" spans="1:6" ht="15">
      <c r="A45" s="85"/>
      <c r="B45" s="174" t="s">
        <v>346</v>
      </c>
      <c r="C45" s="164" t="s">
        <v>151</v>
      </c>
      <c r="D45" s="142">
        <v>1</v>
      </c>
      <c r="E45" s="142">
        <v>500000</v>
      </c>
      <c r="F45" s="175">
        <v>500000</v>
      </c>
    </row>
    <row r="46" spans="1:6" ht="15">
      <c r="A46" s="85"/>
      <c r="B46" s="174" t="s">
        <v>335</v>
      </c>
      <c r="C46" s="164" t="s">
        <v>140</v>
      </c>
      <c r="D46" s="142">
        <v>1</v>
      </c>
      <c r="E46" s="142">
        <v>300000</v>
      </c>
      <c r="F46" s="175">
        <v>300000</v>
      </c>
    </row>
    <row r="47" spans="1:6" ht="15">
      <c r="A47" s="85"/>
      <c r="B47" s="174" t="s">
        <v>339</v>
      </c>
      <c r="C47" s="164" t="s">
        <v>144</v>
      </c>
      <c r="D47" s="142">
        <v>1</v>
      </c>
      <c r="E47" s="142">
        <v>100000</v>
      </c>
      <c r="F47" s="175">
        <v>90000</v>
      </c>
    </row>
    <row r="48" spans="1:6" ht="15">
      <c r="A48" s="85"/>
      <c r="B48" s="174" t="s">
        <v>333</v>
      </c>
      <c r="C48" s="164" t="s">
        <v>138</v>
      </c>
      <c r="D48" s="142">
        <v>1</v>
      </c>
      <c r="E48" s="142">
        <v>35000</v>
      </c>
      <c r="F48" s="175">
        <v>35000</v>
      </c>
    </row>
    <row r="49" spans="1:6" ht="15">
      <c r="A49" s="85"/>
      <c r="B49" s="174" t="s">
        <v>327</v>
      </c>
      <c r="C49" s="164" t="s">
        <v>132</v>
      </c>
      <c r="D49" s="142">
        <v>1</v>
      </c>
      <c r="E49" s="142">
        <v>50000</v>
      </c>
      <c r="F49" s="175">
        <v>50000</v>
      </c>
    </row>
    <row r="50" spans="1:6" ht="15">
      <c r="A50" s="85"/>
      <c r="B50" s="174" t="s">
        <v>325</v>
      </c>
      <c r="C50" s="164" t="s">
        <v>130</v>
      </c>
      <c r="D50" s="142">
        <v>1</v>
      </c>
      <c r="E50" s="142">
        <v>100000</v>
      </c>
      <c r="F50" s="175">
        <v>33000</v>
      </c>
    </row>
    <row r="51" spans="1:6" ht="15">
      <c r="A51" s="85"/>
      <c r="B51" s="174" t="s">
        <v>326</v>
      </c>
      <c r="C51" s="164" t="s">
        <v>131</v>
      </c>
      <c r="D51" s="142">
        <v>1</v>
      </c>
      <c r="E51" s="142">
        <v>50000</v>
      </c>
      <c r="F51" s="175">
        <v>25000</v>
      </c>
    </row>
    <row r="52" spans="2:6" ht="15.75" thickBot="1">
      <c r="B52" s="248"/>
      <c r="C52" s="245"/>
      <c r="D52" s="245"/>
      <c r="E52" s="318" t="s">
        <v>30</v>
      </c>
      <c r="F52" s="319">
        <f>SUM(F23:F51)</f>
        <v>51621350</v>
      </c>
    </row>
    <row r="55" ht="15" customHeight="1"/>
  </sheetData>
  <sheetProtection/>
  <mergeCells count="14">
    <mergeCell ref="E5:E7"/>
    <mergeCell ref="F5:F7"/>
    <mergeCell ref="B4:F4"/>
    <mergeCell ref="C5:C6"/>
    <mergeCell ref="A1:F1"/>
    <mergeCell ref="A2:F3"/>
    <mergeCell ref="B5:B7"/>
    <mergeCell ref="D5:D7"/>
    <mergeCell ref="B19:F19"/>
    <mergeCell ref="B20:B22"/>
    <mergeCell ref="D20:D22"/>
    <mergeCell ref="E20:E22"/>
    <mergeCell ref="F20:F22"/>
    <mergeCell ref="C20:C21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&amp;L17.02.2017&amp;CTÜRKİYE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88"/>
  <sheetViews>
    <sheetView zoomScale="110" zoomScaleNormal="110" zoomScalePageLayoutView="0" workbookViewId="0" topLeftCell="A64">
      <selection activeCell="E84" sqref="E84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10" max="110" width="18.00390625" style="0" customWidth="1"/>
    <col min="111" max="112" width="13.8515625" style="0" customWidth="1"/>
    <col min="113" max="113" width="19.421875" style="0" customWidth="1"/>
    <col min="115" max="115" width="11.421875" style="0" customWidth="1"/>
    <col min="117" max="117" width="20.140625" style="0" bestFit="1" customWidth="1"/>
  </cols>
  <sheetData>
    <row r="1" spans="1:8" ht="21.75" customHeight="1" thickBot="1">
      <c r="A1" s="504" t="s">
        <v>491</v>
      </c>
      <c r="B1" s="504"/>
      <c r="C1" s="504"/>
      <c r="D1" s="504"/>
      <c r="E1" s="504"/>
      <c r="F1" s="504"/>
      <c r="H1" s="156"/>
    </row>
    <row r="2" spans="1:6" s="85" customFormat="1" ht="21.75" customHeight="1">
      <c r="A2" s="95"/>
      <c r="B2" s="95"/>
      <c r="C2" s="95"/>
      <c r="D2" s="95"/>
      <c r="E2" s="95"/>
      <c r="F2" s="95"/>
    </row>
    <row r="3" spans="1:6" ht="16.5" customHeight="1">
      <c r="A3" s="384" t="s">
        <v>497</v>
      </c>
      <c r="B3" s="384"/>
      <c r="C3" s="384"/>
      <c r="D3" s="384"/>
      <c r="E3" s="384"/>
      <c r="F3" s="384"/>
    </row>
    <row r="4" spans="1:6" s="85" customFormat="1" ht="16.5" customHeight="1">
      <c r="A4" s="102"/>
      <c r="B4" s="102"/>
      <c r="C4" s="102"/>
      <c r="D4" s="102"/>
      <c r="E4" s="102"/>
      <c r="F4" s="102"/>
    </row>
    <row r="5" spans="1:6" ht="16.5" customHeight="1">
      <c r="A5" s="79"/>
      <c r="B5" s="75" t="s">
        <v>220</v>
      </c>
      <c r="C5" s="79"/>
      <c r="D5" s="79"/>
      <c r="E5" s="79"/>
      <c r="F5" s="79"/>
    </row>
    <row r="6" spans="2:5" ht="16.5" customHeight="1">
      <c r="B6" s="488" t="s">
        <v>107</v>
      </c>
      <c r="C6" s="488"/>
      <c r="D6" s="488"/>
      <c r="E6" s="488"/>
    </row>
    <row r="7" spans="2:5" ht="16.5" customHeight="1">
      <c r="B7" s="491" t="s">
        <v>218</v>
      </c>
      <c r="C7" s="491" t="s">
        <v>219</v>
      </c>
      <c r="D7" s="491" t="s">
        <v>216</v>
      </c>
      <c r="E7" s="491" t="s">
        <v>217</v>
      </c>
    </row>
    <row r="8" spans="2:5" ht="16.5" customHeight="1">
      <c r="B8" s="491"/>
      <c r="C8" s="491"/>
      <c r="D8" s="492"/>
      <c r="E8" s="492"/>
    </row>
    <row r="9" spans="2:5" ht="24.75" customHeight="1" thickBot="1">
      <c r="B9" s="489"/>
      <c r="C9" s="489"/>
      <c r="D9" s="493"/>
      <c r="E9" s="493"/>
    </row>
    <row r="10" spans="2:5" ht="16.5" customHeight="1">
      <c r="B10" s="172" t="s">
        <v>245</v>
      </c>
      <c r="C10" s="162">
        <v>6</v>
      </c>
      <c r="D10" s="168">
        <v>2800000</v>
      </c>
      <c r="E10" s="173">
        <v>1348000</v>
      </c>
    </row>
    <row r="11" spans="2:5" ht="16.5" customHeight="1">
      <c r="B11" s="174" t="s">
        <v>260</v>
      </c>
      <c r="C11" s="141">
        <v>4</v>
      </c>
      <c r="D11" s="142">
        <v>1250000</v>
      </c>
      <c r="E11" s="175">
        <v>1170000</v>
      </c>
    </row>
    <row r="12" spans="1:5" ht="16.5" customHeight="1">
      <c r="A12" s="85"/>
      <c r="B12" s="174" t="s">
        <v>244</v>
      </c>
      <c r="C12" s="141">
        <v>4</v>
      </c>
      <c r="D12" s="142">
        <v>1150000</v>
      </c>
      <c r="E12" s="175">
        <v>650000</v>
      </c>
    </row>
    <row r="13" spans="1:5" ht="16.5" customHeight="1">
      <c r="A13" s="85"/>
      <c r="B13" s="174" t="s">
        <v>297</v>
      </c>
      <c r="C13" s="141">
        <v>3</v>
      </c>
      <c r="D13" s="142">
        <v>150000</v>
      </c>
      <c r="E13" s="175">
        <v>150000</v>
      </c>
    </row>
    <row r="14" spans="1:5" ht="16.5" customHeight="1">
      <c r="A14" s="85"/>
      <c r="B14" s="174" t="s">
        <v>252</v>
      </c>
      <c r="C14" s="141">
        <v>2</v>
      </c>
      <c r="D14" s="142">
        <v>940000</v>
      </c>
      <c r="E14" s="175">
        <v>900000</v>
      </c>
    </row>
    <row r="15" spans="1:5" ht="16.5" customHeight="1">
      <c r="A15" s="85"/>
      <c r="B15" s="174" t="s">
        <v>312</v>
      </c>
      <c r="C15" s="141">
        <v>2</v>
      </c>
      <c r="D15" s="142">
        <v>1100000</v>
      </c>
      <c r="E15" s="175">
        <v>1040000</v>
      </c>
    </row>
    <row r="16" spans="1:5" ht="16.5" customHeight="1">
      <c r="A16" s="85"/>
      <c r="B16" s="174" t="s">
        <v>268</v>
      </c>
      <c r="C16" s="141">
        <v>2</v>
      </c>
      <c r="D16" s="142">
        <v>200000</v>
      </c>
      <c r="E16" s="175">
        <v>200000</v>
      </c>
    </row>
    <row r="17" spans="1:5" ht="16.5" customHeight="1">
      <c r="A17" s="85"/>
      <c r="B17" s="174" t="s">
        <v>274</v>
      </c>
      <c r="C17" s="141">
        <v>1</v>
      </c>
      <c r="D17" s="142">
        <v>300000</v>
      </c>
      <c r="E17" s="175">
        <v>75000</v>
      </c>
    </row>
    <row r="18" spans="1:5" ht="16.5" customHeight="1">
      <c r="A18" s="85"/>
      <c r="B18" s="174" t="s">
        <v>247</v>
      </c>
      <c r="C18" s="141">
        <v>1</v>
      </c>
      <c r="D18" s="142">
        <v>50000</v>
      </c>
      <c r="E18" s="175">
        <v>50000</v>
      </c>
    </row>
    <row r="19" spans="1:5" ht="16.5" customHeight="1">
      <c r="A19" s="85"/>
      <c r="B19" s="174" t="s">
        <v>313</v>
      </c>
      <c r="C19" s="141">
        <v>1</v>
      </c>
      <c r="D19" s="142">
        <v>200000</v>
      </c>
      <c r="E19" s="175">
        <v>200000</v>
      </c>
    </row>
    <row r="20" spans="1:5" ht="16.5" customHeight="1">
      <c r="A20" s="85"/>
      <c r="B20" s="174" t="s">
        <v>315</v>
      </c>
      <c r="C20" s="141">
        <v>1</v>
      </c>
      <c r="D20" s="142">
        <v>50000</v>
      </c>
      <c r="E20" s="175">
        <v>50000</v>
      </c>
    </row>
    <row r="21" spans="2:5" s="85" customFormat="1" ht="16.5" customHeight="1">
      <c r="B21" s="174" t="s">
        <v>254</v>
      </c>
      <c r="C21" s="141">
        <v>1</v>
      </c>
      <c r="D21" s="142">
        <v>100000</v>
      </c>
      <c r="E21" s="175">
        <v>40000</v>
      </c>
    </row>
    <row r="22" spans="2:5" s="85" customFormat="1" ht="16.5" customHeight="1">
      <c r="B22" s="174" t="s">
        <v>246</v>
      </c>
      <c r="C22" s="141">
        <v>1</v>
      </c>
      <c r="D22" s="142">
        <v>600000</v>
      </c>
      <c r="E22" s="175">
        <v>288000</v>
      </c>
    </row>
    <row r="23" spans="2:5" s="85" customFormat="1" ht="16.5" customHeight="1">
      <c r="B23" s="174" t="s">
        <v>258</v>
      </c>
      <c r="C23" s="141">
        <v>1</v>
      </c>
      <c r="D23" s="142">
        <v>50000</v>
      </c>
      <c r="E23" s="175">
        <v>20000</v>
      </c>
    </row>
    <row r="24" spans="2:5" s="85" customFormat="1" ht="16.5" customHeight="1">
      <c r="B24" s="174" t="s">
        <v>425</v>
      </c>
      <c r="C24" s="141">
        <v>1</v>
      </c>
      <c r="D24" s="142">
        <v>3300000</v>
      </c>
      <c r="E24" s="175">
        <v>3300000</v>
      </c>
    </row>
    <row r="25" spans="2:5" s="85" customFormat="1" ht="16.5" customHeight="1" thickBot="1">
      <c r="B25" s="502" t="s">
        <v>30</v>
      </c>
      <c r="C25" s="503"/>
      <c r="D25" s="503"/>
      <c r="E25" s="250">
        <f>SUM(E10:E24)</f>
        <v>9481000</v>
      </c>
    </row>
    <row r="26" spans="2:5" s="85" customFormat="1" ht="16.5" customHeight="1">
      <c r="B26" s="92"/>
      <c r="C26" s="92"/>
      <c r="D26" s="92"/>
      <c r="E26" s="93"/>
    </row>
    <row r="27" spans="2:5" s="85" customFormat="1" ht="16.5" customHeight="1">
      <c r="B27" s="92"/>
      <c r="C27" s="92"/>
      <c r="D27" s="92"/>
      <c r="E27" s="93"/>
    </row>
    <row r="28" spans="2:5" ht="16.5" customHeight="1">
      <c r="B28" s="488" t="s">
        <v>115</v>
      </c>
      <c r="C28" s="488"/>
      <c r="D28" s="488"/>
      <c r="E28" s="488"/>
    </row>
    <row r="29" spans="2:5" ht="16.5" customHeight="1">
      <c r="B29" s="498" t="s">
        <v>218</v>
      </c>
      <c r="C29" s="498" t="s">
        <v>215</v>
      </c>
      <c r="D29" s="498" t="s">
        <v>216</v>
      </c>
      <c r="E29" s="498" t="s">
        <v>217</v>
      </c>
    </row>
    <row r="30" spans="2:5" ht="16.5" customHeight="1">
      <c r="B30" s="498"/>
      <c r="C30" s="498"/>
      <c r="D30" s="500"/>
      <c r="E30" s="500"/>
    </row>
    <row r="31" spans="2:5" ht="16.5" customHeight="1" thickBot="1">
      <c r="B31" s="499"/>
      <c r="C31" s="499"/>
      <c r="D31" s="501"/>
      <c r="E31" s="501"/>
    </row>
    <row r="32" spans="2:5" ht="16.5" customHeight="1">
      <c r="B32" s="172" t="s">
        <v>260</v>
      </c>
      <c r="C32" s="162">
        <v>139</v>
      </c>
      <c r="D32" s="168">
        <v>30645000</v>
      </c>
      <c r="E32" s="173">
        <v>24301300</v>
      </c>
    </row>
    <row r="33" spans="2:5" ht="16.5" customHeight="1">
      <c r="B33" s="174" t="s">
        <v>256</v>
      </c>
      <c r="C33" s="141">
        <v>22</v>
      </c>
      <c r="D33" s="142">
        <v>4660000</v>
      </c>
      <c r="E33" s="175">
        <v>3481900</v>
      </c>
    </row>
    <row r="34" spans="1:5" ht="16.5" customHeight="1">
      <c r="A34" s="85"/>
      <c r="B34" s="174" t="s">
        <v>244</v>
      </c>
      <c r="C34" s="141">
        <v>20</v>
      </c>
      <c r="D34" s="142">
        <v>3085000</v>
      </c>
      <c r="E34" s="175">
        <v>2662000</v>
      </c>
    </row>
    <row r="35" spans="1:5" ht="16.5" customHeight="1">
      <c r="A35" s="85"/>
      <c r="B35" s="174" t="s">
        <v>268</v>
      </c>
      <c r="C35" s="141">
        <v>19</v>
      </c>
      <c r="D35" s="142">
        <v>2970000</v>
      </c>
      <c r="E35" s="175">
        <v>2832500</v>
      </c>
    </row>
    <row r="36" spans="1:5" ht="16.5" customHeight="1">
      <c r="A36" s="85"/>
      <c r="B36" s="174" t="s">
        <v>258</v>
      </c>
      <c r="C36" s="141">
        <v>16</v>
      </c>
      <c r="D36" s="142">
        <v>2200000</v>
      </c>
      <c r="E36" s="175">
        <v>1740000</v>
      </c>
    </row>
    <row r="37" spans="1:5" ht="16.5" customHeight="1">
      <c r="A37" s="85"/>
      <c r="B37" s="174" t="s">
        <v>245</v>
      </c>
      <c r="C37" s="141">
        <v>15</v>
      </c>
      <c r="D37" s="142">
        <v>1390000</v>
      </c>
      <c r="E37" s="175">
        <v>1018050</v>
      </c>
    </row>
    <row r="38" spans="1:5" ht="16.5" customHeight="1">
      <c r="A38" s="85"/>
      <c r="B38" s="174" t="s">
        <v>274</v>
      </c>
      <c r="C38" s="141">
        <v>12</v>
      </c>
      <c r="D38" s="142">
        <v>1440000</v>
      </c>
      <c r="E38" s="175">
        <v>880500</v>
      </c>
    </row>
    <row r="39" spans="1:5" ht="16.5" customHeight="1">
      <c r="A39" s="85"/>
      <c r="B39" s="174" t="s">
        <v>247</v>
      </c>
      <c r="C39" s="141">
        <v>11</v>
      </c>
      <c r="D39" s="142">
        <v>705000</v>
      </c>
      <c r="E39" s="175">
        <v>637400</v>
      </c>
    </row>
    <row r="40" spans="1:5" ht="16.5" customHeight="1">
      <c r="A40" s="85"/>
      <c r="B40" s="174" t="s">
        <v>297</v>
      </c>
      <c r="C40" s="141">
        <v>9</v>
      </c>
      <c r="D40" s="142">
        <v>660000</v>
      </c>
      <c r="E40" s="175">
        <v>421000</v>
      </c>
    </row>
    <row r="41" spans="1:5" ht="16.5" customHeight="1">
      <c r="A41" s="85"/>
      <c r="B41" s="174" t="s">
        <v>259</v>
      </c>
      <c r="C41" s="141">
        <v>7</v>
      </c>
      <c r="D41" s="142">
        <v>800000</v>
      </c>
      <c r="E41" s="175">
        <v>727000</v>
      </c>
    </row>
    <row r="42" spans="1:5" ht="16.5" customHeight="1">
      <c r="A42" s="85"/>
      <c r="B42" s="174" t="s">
        <v>252</v>
      </c>
      <c r="C42" s="141">
        <v>7</v>
      </c>
      <c r="D42" s="142">
        <v>2320000</v>
      </c>
      <c r="E42" s="175">
        <v>2264500</v>
      </c>
    </row>
    <row r="43" spans="1:5" ht="16.5" customHeight="1">
      <c r="A43" s="85"/>
      <c r="B43" s="174" t="s">
        <v>315</v>
      </c>
      <c r="C43" s="141">
        <v>4</v>
      </c>
      <c r="D43" s="142">
        <v>145000</v>
      </c>
      <c r="E43" s="175">
        <v>135000</v>
      </c>
    </row>
    <row r="44" spans="1:5" ht="16.5" customHeight="1">
      <c r="A44" s="85"/>
      <c r="B44" s="174" t="s">
        <v>263</v>
      </c>
      <c r="C44" s="141">
        <v>4</v>
      </c>
      <c r="D44" s="142">
        <v>270000</v>
      </c>
      <c r="E44" s="175">
        <v>142000</v>
      </c>
    </row>
    <row r="45" spans="1:5" ht="16.5" customHeight="1">
      <c r="A45" s="85"/>
      <c r="B45" s="174" t="s">
        <v>293</v>
      </c>
      <c r="C45" s="141">
        <v>3</v>
      </c>
      <c r="D45" s="142">
        <v>610000</v>
      </c>
      <c r="E45" s="175">
        <v>610000</v>
      </c>
    </row>
    <row r="46" spans="1:5" ht="16.5" customHeight="1">
      <c r="A46" s="85"/>
      <c r="B46" s="174" t="s">
        <v>296</v>
      </c>
      <c r="C46" s="141">
        <v>3</v>
      </c>
      <c r="D46" s="142">
        <v>420000</v>
      </c>
      <c r="E46" s="175">
        <v>240800</v>
      </c>
    </row>
    <row r="47" spans="1:5" ht="16.5" customHeight="1">
      <c r="A47" s="85"/>
      <c r="B47" s="174" t="s">
        <v>312</v>
      </c>
      <c r="C47" s="141">
        <v>3</v>
      </c>
      <c r="D47" s="142">
        <v>1700000</v>
      </c>
      <c r="E47" s="175">
        <v>1700000</v>
      </c>
    </row>
    <row r="48" spans="1:5" ht="16.5" customHeight="1">
      <c r="A48" s="85"/>
      <c r="B48" s="174" t="s">
        <v>254</v>
      </c>
      <c r="C48" s="141">
        <v>3</v>
      </c>
      <c r="D48" s="142">
        <v>360000</v>
      </c>
      <c r="E48" s="175">
        <v>185000</v>
      </c>
    </row>
    <row r="49" spans="1:5" ht="16.5" customHeight="1">
      <c r="A49" s="85"/>
      <c r="B49" s="174" t="s">
        <v>262</v>
      </c>
      <c r="C49" s="141">
        <v>3</v>
      </c>
      <c r="D49" s="142">
        <v>210000</v>
      </c>
      <c r="E49" s="175">
        <v>160000</v>
      </c>
    </row>
    <row r="50" spans="1:5" ht="16.5" customHeight="1">
      <c r="A50" s="85"/>
      <c r="B50" s="174" t="s">
        <v>287</v>
      </c>
      <c r="C50" s="141">
        <v>3</v>
      </c>
      <c r="D50" s="142">
        <v>700000</v>
      </c>
      <c r="E50" s="175">
        <v>700000</v>
      </c>
    </row>
    <row r="51" spans="1:5" ht="16.5" customHeight="1">
      <c r="A51" s="85"/>
      <c r="B51" s="174" t="s">
        <v>273</v>
      </c>
      <c r="C51" s="141">
        <v>3</v>
      </c>
      <c r="D51" s="142">
        <v>1220000</v>
      </c>
      <c r="E51" s="175">
        <v>1110200</v>
      </c>
    </row>
    <row r="52" spans="1:5" ht="16.5" customHeight="1">
      <c r="A52" s="85"/>
      <c r="B52" s="174" t="s">
        <v>251</v>
      </c>
      <c r="C52" s="141">
        <v>2</v>
      </c>
      <c r="D52" s="142">
        <v>60000</v>
      </c>
      <c r="E52" s="175">
        <v>60000</v>
      </c>
    </row>
    <row r="53" spans="1:5" ht="16.5" customHeight="1">
      <c r="A53" s="85"/>
      <c r="B53" s="174" t="s">
        <v>253</v>
      </c>
      <c r="C53" s="141">
        <v>2</v>
      </c>
      <c r="D53" s="142">
        <v>110000</v>
      </c>
      <c r="E53" s="175">
        <v>110000</v>
      </c>
    </row>
    <row r="54" spans="1:5" ht="16.5" customHeight="1">
      <c r="A54" s="85"/>
      <c r="B54" s="174" t="s">
        <v>319</v>
      </c>
      <c r="C54" s="141">
        <v>2</v>
      </c>
      <c r="D54" s="142">
        <v>200000</v>
      </c>
      <c r="E54" s="175">
        <v>75000</v>
      </c>
    </row>
    <row r="55" spans="1:5" ht="16.5" customHeight="1">
      <c r="A55" s="85"/>
      <c r="B55" s="174" t="s">
        <v>443</v>
      </c>
      <c r="C55" s="141">
        <v>2</v>
      </c>
      <c r="D55" s="142">
        <v>700000</v>
      </c>
      <c r="E55" s="175">
        <v>138000</v>
      </c>
    </row>
    <row r="56" spans="1:5" ht="16.5" customHeight="1">
      <c r="A56" s="85"/>
      <c r="B56" s="174" t="s">
        <v>407</v>
      </c>
      <c r="C56" s="141">
        <v>2</v>
      </c>
      <c r="D56" s="142">
        <v>110000</v>
      </c>
      <c r="E56" s="175">
        <v>110000</v>
      </c>
    </row>
    <row r="57" spans="1:5" ht="16.5" customHeight="1">
      <c r="A57" s="85"/>
      <c r="B57" s="174" t="s">
        <v>311</v>
      </c>
      <c r="C57" s="141">
        <v>2</v>
      </c>
      <c r="D57" s="142">
        <v>20000</v>
      </c>
      <c r="E57" s="175">
        <v>20000</v>
      </c>
    </row>
    <row r="58" spans="1:5" ht="16.5" customHeight="1">
      <c r="A58" s="85"/>
      <c r="B58" s="174" t="s">
        <v>257</v>
      </c>
      <c r="C58" s="141">
        <v>2</v>
      </c>
      <c r="D58" s="142">
        <v>200000</v>
      </c>
      <c r="E58" s="175">
        <v>72000</v>
      </c>
    </row>
    <row r="59" spans="1:5" ht="16.5" customHeight="1">
      <c r="A59" s="85"/>
      <c r="B59" s="174" t="s">
        <v>272</v>
      </c>
      <c r="C59" s="141">
        <v>2</v>
      </c>
      <c r="D59" s="142">
        <v>290000</v>
      </c>
      <c r="E59" s="175">
        <v>227500</v>
      </c>
    </row>
    <row r="60" spans="1:5" ht="16.5" customHeight="1">
      <c r="A60" s="85"/>
      <c r="B60" s="174" t="s">
        <v>406</v>
      </c>
      <c r="C60" s="141">
        <v>1</v>
      </c>
      <c r="D60" s="142">
        <v>2000000</v>
      </c>
      <c r="E60" s="175">
        <v>1500000</v>
      </c>
    </row>
    <row r="61" spans="1:5" ht="16.5" customHeight="1">
      <c r="A61" s="85"/>
      <c r="B61" s="174" t="s">
        <v>318</v>
      </c>
      <c r="C61" s="141">
        <v>1</v>
      </c>
      <c r="D61" s="142">
        <v>500000</v>
      </c>
      <c r="E61" s="175">
        <v>425000</v>
      </c>
    </row>
    <row r="62" spans="1:5" ht="16.5" customHeight="1">
      <c r="A62" s="85"/>
      <c r="B62" s="174" t="s">
        <v>459</v>
      </c>
      <c r="C62" s="141">
        <v>1</v>
      </c>
      <c r="D62" s="142">
        <v>75000</v>
      </c>
      <c r="E62" s="175">
        <v>75000</v>
      </c>
    </row>
    <row r="63" spans="1:5" ht="16.5" customHeight="1">
      <c r="A63" s="85"/>
      <c r="B63" s="174" t="s">
        <v>314</v>
      </c>
      <c r="C63" s="141">
        <v>1</v>
      </c>
      <c r="D63" s="142">
        <v>20000</v>
      </c>
      <c r="E63" s="175">
        <v>20000</v>
      </c>
    </row>
    <row r="64" spans="1:5" ht="16.5" customHeight="1">
      <c r="A64" s="85"/>
      <c r="B64" s="174" t="s">
        <v>250</v>
      </c>
      <c r="C64" s="141">
        <v>1</v>
      </c>
      <c r="D64" s="142">
        <v>10000</v>
      </c>
      <c r="E64" s="175">
        <v>5000</v>
      </c>
    </row>
    <row r="65" spans="1:5" ht="16.5" customHeight="1">
      <c r="A65" s="85"/>
      <c r="B65" s="174" t="s">
        <v>316</v>
      </c>
      <c r="C65" s="141">
        <v>1</v>
      </c>
      <c r="D65" s="142">
        <v>100000</v>
      </c>
      <c r="E65" s="175">
        <v>100000</v>
      </c>
    </row>
    <row r="66" spans="1:5" ht="16.5" customHeight="1">
      <c r="A66" s="85"/>
      <c r="B66" s="174" t="s">
        <v>248</v>
      </c>
      <c r="C66" s="141">
        <v>1</v>
      </c>
      <c r="D66" s="142">
        <v>1500000</v>
      </c>
      <c r="E66" s="175">
        <v>1500000</v>
      </c>
    </row>
    <row r="67" spans="1:5" ht="16.5" customHeight="1">
      <c r="A67" s="85"/>
      <c r="B67" s="174" t="s">
        <v>261</v>
      </c>
      <c r="C67" s="141">
        <v>1</v>
      </c>
      <c r="D67" s="142">
        <v>10000</v>
      </c>
      <c r="E67" s="175">
        <v>8000</v>
      </c>
    </row>
    <row r="68" spans="1:5" ht="16.5" customHeight="1">
      <c r="A68" s="85"/>
      <c r="B68" s="174" t="s">
        <v>408</v>
      </c>
      <c r="C68" s="141">
        <v>1</v>
      </c>
      <c r="D68" s="142">
        <v>100000</v>
      </c>
      <c r="E68" s="175">
        <v>100000</v>
      </c>
    </row>
    <row r="69" spans="1:5" ht="16.5" customHeight="1">
      <c r="A69" s="85"/>
      <c r="B69" s="174" t="s">
        <v>455</v>
      </c>
      <c r="C69" s="141">
        <v>1</v>
      </c>
      <c r="D69" s="142">
        <v>10000</v>
      </c>
      <c r="E69" s="175">
        <v>6700</v>
      </c>
    </row>
    <row r="70" spans="2:5" s="85" customFormat="1" ht="16.5" customHeight="1">
      <c r="B70" s="174" t="s">
        <v>456</v>
      </c>
      <c r="C70" s="141">
        <v>1</v>
      </c>
      <c r="D70" s="142">
        <v>10000</v>
      </c>
      <c r="E70" s="175">
        <v>5000</v>
      </c>
    </row>
    <row r="71" spans="2:5" s="85" customFormat="1" ht="16.5" customHeight="1">
      <c r="B71" s="174" t="s">
        <v>468</v>
      </c>
      <c r="C71" s="141">
        <v>1</v>
      </c>
      <c r="D71" s="142">
        <v>100000</v>
      </c>
      <c r="E71" s="175">
        <v>80000</v>
      </c>
    </row>
    <row r="72" spans="2:5" s="85" customFormat="1" ht="16.5" customHeight="1">
      <c r="B72" s="174" t="s">
        <v>298</v>
      </c>
      <c r="C72" s="141">
        <v>1</v>
      </c>
      <c r="D72" s="142">
        <v>100000</v>
      </c>
      <c r="E72" s="175">
        <v>50000</v>
      </c>
    </row>
    <row r="73" spans="2:5" s="85" customFormat="1" ht="16.5" customHeight="1">
      <c r="B73" s="174" t="s">
        <v>471</v>
      </c>
      <c r="C73" s="141">
        <v>1</v>
      </c>
      <c r="D73" s="142">
        <v>10000</v>
      </c>
      <c r="E73" s="175">
        <v>10000</v>
      </c>
    </row>
    <row r="74" spans="2:5" s="85" customFormat="1" ht="16.5" customHeight="1">
      <c r="B74" s="174" t="s">
        <v>460</v>
      </c>
      <c r="C74" s="141">
        <v>1</v>
      </c>
      <c r="D74" s="142">
        <v>300000</v>
      </c>
      <c r="E74" s="175">
        <v>300000</v>
      </c>
    </row>
    <row r="75" spans="2:5" s="85" customFormat="1" ht="16.5" customHeight="1">
      <c r="B75" s="174" t="s">
        <v>249</v>
      </c>
      <c r="C75" s="141">
        <v>1</v>
      </c>
      <c r="D75" s="142">
        <v>10000</v>
      </c>
      <c r="E75" s="175">
        <v>10000</v>
      </c>
    </row>
    <row r="76" spans="2:5" s="85" customFormat="1" ht="16.5" customHeight="1">
      <c r="B76" s="174" t="s">
        <v>442</v>
      </c>
      <c r="C76" s="141">
        <v>1</v>
      </c>
      <c r="D76" s="142">
        <v>10000</v>
      </c>
      <c r="E76" s="175">
        <v>5000</v>
      </c>
    </row>
    <row r="77" spans="2:5" s="85" customFormat="1" ht="16.5" customHeight="1">
      <c r="B77" s="174" t="s">
        <v>313</v>
      </c>
      <c r="C77" s="141">
        <v>1</v>
      </c>
      <c r="D77" s="142">
        <v>20000</v>
      </c>
      <c r="E77" s="175">
        <v>20000</v>
      </c>
    </row>
    <row r="78" spans="2:5" s="85" customFormat="1" ht="16.5" customHeight="1">
      <c r="B78" s="174" t="s">
        <v>255</v>
      </c>
      <c r="C78" s="141">
        <v>1</v>
      </c>
      <c r="D78" s="142">
        <v>200000</v>
      </c>
      <c r="E78" s="175">
        <v>200000</v>
      </c>
    </row>
    <row r="79" spans="2:5" s="85" customFormat="1" ht="16.5" customHeight="1">
      <c r="B79" s="174" t="s">
        <v>269</v>
      </c>
      <c r="C79" s="141">
        <v>1</v>
      </c>
      <c r="D79" s="142">
        <v>100000</v>
      </c>
      <c r="E79" s="175">
        <v>100000</v>
      </c>
    </row>
    <row r="80" spans="2:5" s="85" customFormat="1" ht="16.5" customHeight="1">
      <c r="B80" s="174" t="s">
        <v>425</v>
      </c>
      <c r="C80" s="141">
        <v>1</v>
      </c>
      <c r="D80" s="142">
        <v>100000</v>
      </c>
      <c r="E80" s="175">
        <v>50000</v>
      </c>
    </row>
    <row r="81" spans="2:5" s="85" customFormat="1" ht="16.5" customHeight="1">
      <c r="B81" s="174" t="s">
        <v>514</v>
      </c>
      <c r="C81" s="141">
        <v>1</v>
      </c>
      <c r="D81" s="142">
        <v>500000</v>
      </c>
      <c r="E81" s="175">
        <v>75000</v>
      </c>
    </row>
    <row r="82" spans="2:5" s="85" customFormat="1" ht="16.5" customHeight="1">
      <c r="B82" s="174" t="s">
        <v>267</v>
      </c>
      <c r="C82" s="141">
        <v>1</v>
      </c>
      <c r="D82" s="142">
        <v>100000</v>
      </c>
      <c r="E82" s="175">
        <v>95000</v>
      </c>
    </row>
    <row r="83" spans="2:5" s="85" customFormat="1" ht="16.5" customHeight="1">
      <c r="B83" s="174" t="s">
        <v>317</v>
      </c>
      <c r="C83" s="141">
        <v>1</v>
      </c>
      <c r="D83" s="142">
        <v>120000</v>
      </c>
      <c r="E83" s="175">
        <v>120000</v>
      </c>
    </row>
    <row r="84" spans="2:5" s="85" customFormat="1" ht="16.5" customHeight="1" thickBot="1">
      <c r="B84" s="502" t="s">
        <v>30</v>
      </c>
      <c r="C84" s="503"/>
      <c r="D84" s="503"/>
      <c r="E84" s="249">
        <f>SUM(E32:E83)</f>
        <v>51621350</v>
      </c>
    </row>
    <row r="85" spans="2:5" s="85" customFormat="1" ht="16.5" customHeight="1">
      <c r="B85" s="269"/>
      <c r="C85" s="269"/>
      <c r="D85" s="269"/>
      <c r="E85" s="270"/>
    </row>
    <row r="87" spans="1:5" ht="16.5" customHeight="1">
      <c r="A87" s="85"/>
      <c r="B87" s="2" t="s">
        <v>18</v>
      </c>
      <c r="C87" s="2"/>
      <c r="D87" s="2"/>
      <c r="E87" s="85"/>
    </row>
    <row r="88" spans="1:5" ht="16.5" customHeight="1">
      <c r="A88" s="85"/>
      <c r="B88" s="75" t="s">
        <v>220</v>
      </c>
      <c r="C88" s="75"/>
      <c r="D88" s="75"/>
      <c r="E88" s="75"/>
    </row>
  </sheetData>
  <sheetProtection/>
  <mergeCells count="14">
    <mergeCell ref="A1:F1"/>
    <mergeCell ref="A3:F3"/>
    <mergeCell ref="B6:E6"/>
    <mergeCell ref="B28:E28"/>
    <mergeCell ref="B29:B31"/>
    <mergeCell ref="C29:C31"/>
    <mergeCell ref="D29:D31"/>
    <mergeCell ref="E29:E31"/>
    <mergeCell ref="B25:D25"/>
    <mergeCell ref="B84:D84"/>
    <mergeCell ref="B7:B9"/>
    <mergeCell ref="C7:C9"/>
    <mergeCell ref="D7:D9"/>
    <mergeCell ref="E7:E9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&amp;L17.02.2017&amp;CTÜRKİYE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2">
      <selection activeCell="B43" sqref="B43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14" max="114" width="4.28125" style="0" bestFit="1" customWidth="1"/>
    <col min="115" max="115" width="41.8515625" style="0" customWidth="1"/>
    <col min="116" max="116" width="12.140625" style="0" customWidth="1"/>
    <col min="117" max="117" width="13.140625" style="0" customWidth="1"/>
    <col min="118" max="118" width="17.140625" style="0" customWidth="1"/>
  </cols>
  <sheetData>
    <row r="1" spans="1:6" ht="18.75" thickBot="1">
      <c r="A1" s="358" t="s">
        <v>491</v>
      </c>
      <c r="B1" s="358"/>
      <c r="C1" s="358"/>
      <c r="D1" s="358"/>
      <c r="E1" s="358"/>
      <c r="F1" s="358"/>
    </row>
    <row r="2" spans="1:6" s="85" customFormat="1" ht="18">
      <c r="A2" s="30"/>
      <c r="B2" s="30"/>
      <c r="C2" s="30"/>
      <c r="D2" s="30"/>
      <c r="E2" s="30"/>
      <c r="F2" s="30"/>
    </row>
    <row r="3" spans="1:5" ht="15" customHeight="1">
      <c r="A3" s="497" t="s">
        <v>537</v>
      </c>
      <c r="B3" s="497"/>
      <c r="C3" s="497"/>
      <c r="D3" s="497"/>
      <c r="E3" s="497"/>
    </row>
    <row r="4" spans="1:5" ht="15" customHeight="1">
      <c r="A4" s="497"/>
      <c r="B4" s="497"/>
      <c r="C4" s="497"/>
      <c r="D4" s="497"/>
      <c r="E4" s="497"/>
    </row>
    <row r="5" spans="1:5" s="85" customFormat="1" ht="15" customHeight="1">
      <c r="A5" s="103"/>
      <c r="B5" s="103"/>
      <c r="C5" s="103"/>
      <c r="D5" s="103"/>
      <c r="E5" s="103"/>
    </row>
    <row r="6" spans="1:5" s="85" customFormat="1" ht="15" customHeight="1">
      <c r="A6" s="88"/>
      <c r="B6" s="88"/>
      <c r="C6" s="88"/>
      <c r="D6" s="88"/>
      <c r="E6" s="88"/>
    </row>
    <row r="7" spans="2:5" ht="15">
      <c r="B7" s="488" t="s">
        <v>107</v>
      </c>
      <c r="C7" s="488"/>
      <c r="D7" s="488"/>
      <c r="E7" s="488"/>
    </row>
    <row r="8" spans="1:6" ht="15" customHeight="1">
      <c r="A8" s="491" t="s">
        <v>108</v>
      </c>
      <c r="B8" s="491" t="s">
        <v>414</v>
      </c>
      <c r="C8" s="491" t="s">
        <v>215</v>
      </c>
      <c r="D8" s="491" t="s">
        <v>216</v>
      </c>
      <c r="E8" s="491" t="s">
        <v>217</v>
      </c>
      <c r="F8" s="156"/>
    </row>
    <row r="9" spans="1:5" ht="45" customHeight="1">
      <c r="A9" s="491"/>
      <c r="B9" s="491"/>
      <c r="C9" s="491"/>
      <c r="D9" s="492"/>
      <c r="E9" s="492"/>
    </row>
    <row r="10" spans="1:5" ht="15" customHeight="1" thickBot="1">
      <c r="A10" s="489"/>
      <c r="B10" s="489"/>
      <c r="C10" s="489"/>
      <c r="D10" s="493"/>
      <c r="E10" s="493"/>
    </row>
    <row r="11" spans="1:5" ht="29.25" customHeight="1">
      <c r="A11" s="251">
        <v>1</v>
      </c>
      <c r="B11" s="313" t="s">
        <v>427</v>
      </c>
      <c r="C11" s="162">
        <v>2</v>
      </c>
      <c r="D11" s="168">
        <v>150000</v>
      </c>
      <c r="E11" s="173">
        <v>149000</v>
      </c>
    </row>
    <row r="12" spans="1:5" ht="27.75" customHeight="1">
      <c r="A12" s="252">
        <v>2</v>
      </c>
      <c r="B12" s="164" t="s">
        <v>426</v>
      </c>
      <c r="C12" s="141">
        <v>2</v>
      </c>
      <c r="D12" s="142">
        <v>1050000</v>
      </c>
      <c r="E12" s="175">
        <v>520000</v>
      </c>
    </row>
    <row r="13" spans="1:5" ht="28.5" customHeight="1">
      <c r="A13" s="252">
        <v>3</v>
      </c>
      <c r="B13" s="164" t="s">
        <v>431</v>
      </c>
      <c r="C13" s="141">
        <v>2</v>
      </c>
      <c r="D13" s="142">
        <v>150000</v>
      </c>
      <c r="E13" s="175">
        <v>150000</v>
      </c>
    </row>
    <row r="14" spans="1:5" ht="15">
      <c r="A14" s="252">
        <v>4</v>
      </c>
      <c r="B14" s="164" t="s">
        <v>515</v>
      </c>
      <c r="C14" s="141">
        <v>2</v>
      </c>
      <c r="D14" s="142">
        <v>1100000</v>
      </c>
      <c r="E14" s="175">
        <v>1060000</v>
      </c>
    </row>
    <row r="15" spans="1:5" ht="18.75" customHeight="1">
      <c r="A15" s="252">
        <v>5</v>
      </c>
      <c r="B15" s="164" t="s">
        <v>432</v>
      </c>
      <c r="C15" s="141">
        <v>2</v>
      </c>
      <c r="D15" s="142">
        <v>100000</v>
      </c>
      <c r="E15" s="175">
        <v>100000</v>
      </c>
    </row>
    <row r="16" spans="1:5" ht="31.5" customHeight="1">
      <c r="A16" s="252">
        <v>6</v>
      </c>
      <c r="B16" s="164" t="s">
        <v>434</v>
      </c>
      <c r="C16" s="141">
        <v>2</v>
      </c>
      <c r="D16" s="142">
        <v>250000</v>
      </c>
      <c r="E16" s="175">
        <v>250000</v>
      </c>
    </row>
    <row r="17" spans="1:5" ht="27" customHeight="1">
      <c r="A17" s="252">
        <v>7</v>
      </c>
      <c r="B17" s="164" t="s">
        <v>430</v>
      </c>
      <c r="C17" s="141">
        <v>2</v>
      </c>
      <c r="D17" s="142">
        <v>1100000</v>
      </c>
      <c r="E17" s="175">
        <v>1100000</v>
      </c>
    </row>
    <row r="18" spans="1:5" ht="18" customHeight="1">
      <c r="A18" s="252">
        <v>8</v>
      </c>
      <c r="B18" s="164" t="s">
        <v>516</v>
      </c>
      <c r="C18" s="141">
        <v>1</v>
      </c>
      <c r="D18" s="142">
        <v>50000</v>
      </c>
      <c r="E18" s="175">
        <v>50000</v>
      </c>
    </row>
    <row r="19" spans="1:5" ht="18" customHeight="1">
      <c r="A19" s="252">
        <v>9</v>
      </c>
      <c r="B19" s="164" t="s">
        <v>517</v>
      </c>
      <c r="C19" s="141">
        <v>1</v>
      </c>
      <c r="D19" s="142">
        <v>50000</v>
      </c>
      <c r="E19" s="175">
        <v>50000</v>
      </c>
    </row>
    <row r="20" spans="1:5" ht="17.25" customHeight="1">
      <c r="A20" s="252">
        <v>10</v>
      </c>
      <c r="B20" s="164" t="s">
        <v>518</v>
      </c>
      <c r="C20" s="141">
        <v>1</v>
      </c>
      <c r="D20" s="142">
        <v>600000</v>
      </c>
      <c r="E20" s="175">
        <v>288000</v>
      </c>
    </row>
    <row r="21" spans="1:5" ht="17.25" customHeight="1">
      <c r="A21" s="252">
        <v>11</v>
      </c>
      <c r="B21" s="164" t="s">
        <v>519</v>
      </c>
      <c r="C21" s="141">
        <v>1</v>
      </c>
      <c r="D21" s="142">
        <v>50000</v>
      </c>
      <c r="E21" s="175">
        <v>50000</v>
      </c>
    </row>
    <row r="22" spans="1:5" ht="15">
      <c r="A22" s="252">
        <v>12</v>
      </c>
      <c r="B22" s="164" t="s">
        <v>457</v>
      </c>
      <c r="C22" s="141">
        <v>1</v>
      </c>
      <c r="D22" s="142">
        <v>50000</v>
      </c>
      <c r="E22" s="175">
        <v>50000</v>
      </c>
    </row>
    <row r="23" spans="1:5" ht="15">
      <c r="A23" s="252">
        <v>13</v>
      </c>
      <c r="B23" s="164" t="s">
        <v>462</v>
      </c>
      <c r="C23" s="141">
        <v>1</v>
      </c>
      <c r="D23" s="142">
        <v>50000</v>
      </c>
      <c r="E23" s="175">
        <v>49000</v>
      </c>
    </row>
    <row r="24" spans="1:6" ht="27" customHeight="1">
      <c r="A24" s="252">
        <v>14</v>
      </c>
      <c r="B24" s="164" t="s">
        <v>433</v>
      </c>
      <c r="C24" s="141">
        <v>1</v>
      </c>
      <c r="D24" s="142">
        <v>100000</v>
      </c>
      <c r="E24" s="175">
        <v>100000</v>
      </c>
      <c r="F24" s="85"/>
    </row>
    <row r="25" spans="1:5" ht="27" customHeight="1">
      <c r="A25" s="252">
        <v>15</v>
      </c>
      <c r="B25" s="164" t="s">
        <v>520</v>
      </c>
      <c r="C25" s="141">
        <v>1</v>
      </c>
      <c r="D25" s="142">
        <v>100000</v>
      </c>
      <c r="E25" s="175">
        <v>100000</v>
      </c>
    </row>
    <row r="26" spans="1:5" ht="30" customHeight="1">
      <c r="A26" s="252">
        <v>16</v>
      </c>
      <c r="B26" s="164" t="s">
        <v>521</v>
      </c>
      <c r="C26" s="141">
        <v>1</v>
      </c>
      <c r="D26" s="142">
        <v>2000000</v>
      </c>
      <c r="E26" s="175">
        <v>800000</v>
      </c>
    </row>
    <row r="27" spans="1:5" ht="27.75" customHeight="1">
      <c r="A27" s="252">
        <v>17</v>
      </c>
      <c r="B27" s="164" t="s">
        <v>429</v>
      </c>
      <c r="C27" s="141">
        <v>1</v>
      </c>
      <c r="D27" s="142">
        <v>500000</v>
      </c>
      <c r="E27" s="175">
        <v>250000</v>
      </c>
    </row>
    <row r="28" spans="1:5" ht="31.5" customHeight="1">
      <c r="A28" s="252">
        <v>18</v>
      </c>
      <c r="B28" s="164" t="s">
        <v>428</v>
      </c>
      <c r="C28" s="141">
        <v>1</v>
      </c>
      <c r="D28" s="142">
        <v>3300000</v>
      </c>
      <c r="E28" s="175">
        <v>3300000</v>
      </c>
    </row>
    <row r="29" spans="1:5" ht="30" customHeight="1">
      <c r="A29" s="252">
        <v>19</v>
      </c>
      <c r="B29" s="164" t="s">
        <v>522</v>
      </c>
      <c r="C29" s="141">
        <v>1</v>
      </c>
      <c r="D29" s="142">
        <v>50000</v>
      </c>
      <c r="E29" s="175">
        <v>50000</v>
      </c>
    </row>
    <row r="30" spans="1:5" ht="29.25" customHeight="1" thickBot="1">
      <c r="A30" s="253">
        <v>20</v>
      </c>
      <c r="B30" s="245" t="s">
        <v>435</v>
      </c>
      <c r="C30" s="166">
        <v>1</v>
      </c>
      <c r="D30" s="178">
        <v>100000</v>
      </c>
      <c r="E30" s="246">
        <v>100000</v>
      </c>
    </row>
    <row r="31" spans="1:5" ht="18.75" customHeight="1">
      <c r="A31" s="505" t="s">
        <v>30</v>
      </c>
      <c r="B31" s="506"/>
      <c r="C31" s="506"/>
      <c r="D31" s="507"/>
      <c r="E31" s="183">
        <f>SUM(E11:E30)</f>
        <v>8566000</v>
      </c>
    </row>
    <row r="32" spans="2:5" ht="15">
      <c r="B32" s="2" t="s">
        <v>18</v>
      </c>
      <c r="C32" s="2"/>
      <c r="D32" s="2"/>
      <c r="E32" s="55"/>
    </row>
    <row r="33" spans="2:5" ht="15">
      <c r="B33" s="2"/>
      <c r="C33" s="2"/>
      <c r="D33" s="2"/>
      <c r="E33" s="54"/>
    </row>
    <row r="34" spans="2:5" s="85" customFormat="1" ht="15">
      <c r="B34" s="2"/>
      <c r="C34" s="2"/>
      <c r="D34" s="2"/>
      <c r="E34" s="54"/>
    </row>
    <row r="35" spans="2:5" ht="15">
      <c r="B35" s="2"/>
      <c r="C35" s="2"/>
      <c r="D35" s="2"/>
      <c r="E35" s="54"/>
    </row>
    <row r="36" spans="2:5" ht="15">
      <c r="B36" s="488" t="s">
        <v>115</v>
      </c>
      <c r="C36" s="488"/>
      <c r="D36" s="488"/>
      <c r="E36" s="488"/>
    </row>
    <row r="37" ht="15.75" customHeight="1"/>
    <row r="38" spans="1:5" ht="30" customHeight="1">
      <c r="A38" s="491" t="s">
        <v>108</v>
      </c>
      <c r="B38" s="491" t="s">
        <v>414</v>
      </c>
      <c r="C38" s="491" t="s">
        <v>215</v>
      </c>
      <c r="D38" s="491" t="s">
        <v>216</v>
      </c>
      <c r="E38" s="491" t="s">
        <v>217</v>
      </c>
    </row>
    <row r="39" spans="1:5" ht="33" customHeight="1" thickBot="1">
      <c r="A39" s="491"/>
      <c r="B39" s="491"/>
      <c r="C39" s="491"/>
      <c r="D39" s="492"/>
      <c r="E39" s="492"/>
    </row>
    <row r="40" spans="1:5" ht="15.75" customHeight="1" hidden="1" thickBot="1">
      <c r="A40" s="489"/>
      <c r="B40" s="489"/>
      <c r="C40" s="489"/>
      <c r="D40" s="493"/>
      <c r="E40" s="493"/>
    </row>
    <row r="41" spans="1:5" ht="15">
      <c r="A41" s="251">
        <v>1</v>
      </c>
      <c r="B41" s="247" t="s">
        <v>433</v>
      </c>
      <c r="C41" s="162">
        <v>46</v>
      </c>
      <c r="D41" s="168">
        <v>6790100</v>
      </c>
      <c r="E41" s="173">
        <v>6253300</v>
      </c>
    </row>
    <row r="42" spans="1:5" ht="15">
      <c r="A42" s="252">
        <v>2</v>
      </c>
      <c r="B42" s="164" t="s">
        <v>426</v>
      </c>
      <c r="C42" s="141">
        <v>26</v>
      </c>
      <c r="D42" s="142">
        <v>8520001</v>
      </c>
      <c r="E42" s="175">
        <v>7699320</v>
      </c>
    </row>
    <row r="43" spans="1:5" ht="15.75" customHeight="1">
      <c r="A43" s="252">
        <v>3</v>
      </c>
      <c r="B43" s="164" t="s">
        <v>428</v>
      </c>
      <c r="C43" s="141">
        <v>18</v>
      </c>
      <c r="D43" s="142">
        <v>3545003</v>
      </c>
      <c r="E43" s="175">
        <v>3454903</v>
      </c>
    </row>
    <row r="44" spans="1:5" ht="15">
      <c r="A44" s="252">
        <v>4</v>
      </c>
      <c r="B44" s="164" t="s">
        <v>431</v>
      </c>
      <c r="C44" s="141">
        <v>15</v>
      </c>
      <c r="D44" s="142">
        <v>3070150</v>
      </c>
      <c r="E44" s="175">
        <v>2221850</v>
      </c>
    </row>
    <row r="45" spans="1:5" ht="18.75" customHeight="1">
      <c r="A45" s="252">
        <v>5</v>
      </c>
      <c r="B45" s="164" t="s">
        <v>436</v>
      </c>
      <c r="C45" s="141">
        <v>9</v>
      </c>
      <c r="D45" s="142">
        <v>910000</v>
      </c>
      <c r="E45" s="175">
        <v>700000</v>
      </c>
    </row>
    <row r="46" spans="1:5" ht="19.5" customHeight="1">
      <c r="A46" s="252">
        <v>6</v>
      </c>
      <c r="B46" s="164" t="s">
        <v>435</v>
      </c>
      <c r="C46" s="141">
        <v>9</v>
      </c>
      <c r="D46" s="142">
        <v>870100</v>
      </c>
      <c r="E46" s="175">
        <v>820100</v>
      </c>
    </row>
    <row r="47" spans="1:5" ht="15.75" customHeight="1">
      <c r="A47" s="252">
        <v>7</v>
      </c>
      <c r="B47" s="164" t="s">
        <v>429</v>
      </c>
      <c r="C47" s="141">
        <v>8</v>
      </c>
      <c r="D47" s="142">
        <v>495500</v>
      </c>
      <c r="E47" s="175">
        <v>489250</v>
      </c>
    </row>
    <row r="48" spans="1:5" ht="30" customHeight="1">
      <c r="A48" s="252">
        <v>8</v>
      </c>
      <c r="B48" s="164" t="s">
        <v>438</v>
      </c>
      <c r="C48" s="141">
        <v>7</v>
      </c>
      <c r="D48" s="142">
        <v>1350000</v>
      </c>
      <c r="E48" s="175">
        <v>1240000</v>
      </c>
    </row>
    <row r="49" spans="1:5" ht="42.75" customHeight="1">
      <c r="A49" s="252">
        <v>9</v>
      </c>
      <c r="B49" s="164" t="s">
        <v>430</v>
      </c>
      <c r="C49" s="141">
        <v>7</v>
      </c>
      <c r="D49" s="142">
        <v>1965001</v>
      </c>
      <c r="E49" s="175">
        <v>1965001</v>
      </c>
    </row>
    <row r="50" spans="1:5" ht="27.75" customHeight="1">
      <c r="A50" s="252">
        <v>10</v>
      </c>
      <c r="B50" s="164" t="s">
        <v>523</v>
      </c>
      <c r="C50" s="141">
        <v>6</v>
      </c>
      <c r="D50" s="142">
        <v>5000000</v>
      </c>
      <c r="E50" s="175">
        <v>937000</v>
      </c>
    </row>
    <row r="51" spans="1:5" ht="36.75" customHeight="1">
      <c r="A51" s="252">
        <v>11</v>
      </c>
      <c r="B51" s="164" t="s">
        <v>432</v>
      </c>
      <c r="C51" s="141">
        <v>6</v>
      </c>
      <c r="D51" s="142">
        <v>435100</v>
      </c>
      <c r="E51" s="175">
        <v>370100</v>
      </c>
    </row>
    <row r="52" spans="1:5" ht="31.5" customHeight="1">
      <c r="A52" s="252">
        <v>12</v>
      </c>
      <c r="B52" s="164" t="s">
        <v>457</v>
      </c>
      <c r="C52" s="141">
        <v>5</v>
      </c>
      <c r="D52" s="142">
        <v>2850050</v>
      </c>
      <c r="E52" s="175">
        <v>2775050</v>
      </c>
    </row>
    <row r="53" spans="1:5" ht="38.25" customHeight="1">
      <c r="A53" s="252">
        <v>13</v>
      </c>
      <c r="B53" s="164" t="s">
        <v>524</v>
      </c>
      <c r="C53" s="141">
        <v>5</v>
      </c>
      <c r="D53" s="142">
        <v>220000</v>
      </c>
      <c r="E53" s="175">
        <v>204400</v>
      </c>
    </row>
    <row r="54" spans="1:5" ht="30" customHeight="1">
      <c r="A54" s="252">
        <v>14</v>
      </c>
      <c r="B54" s="164" t="s">
        <v>439</v>
      </c>
      <c r="C54" s="141">
        <v>5</v>
      </c>
      <c r="D54" s="142">
        <v>1050000</v>
      </c>
      <c r="E54" s="175">
        <v>829000</v>
      </c>
    </row>
    <row r="55" spans="1:5" ht="18.75" customHeight="1">
      <c r="A55" s="252">
        <v>15</v>
      </c>
      <c r="B55" s="164" t="s">
        <v>437</v>
      </c>
      <c r="C55" s="141">
        <v>4</v>
      </c>
      <c r="D55" s="142">
        <v>760000</v>
      </c>
      <c r="E55" s="175">
        <v>710000</v>
      </c>
    </row>
    <row r="56" spans="1:5" ht="28.5" customHeight="1">
      <c r="A56" s="252">
        <v>16</v>
      </c>
      <c r="B56" s="164" t="s">
        <v>525</v>
      </c>
      <c r="C56" s="141">
        <v>4</v>
      </c>
      <c r="D56" s="142">
        <v>210000</v>
      </c>
      <c r="E56" s="175">
        <v>205000</v>
      </c>
    </row>
    <row r="57" spans="1:5" ht="45.75" customHeight="1">
      <c r="A57" s="252">
        <v>17</v>
      </c>
      <c r="B57" s="164" t="s">
        <v>461</v>
      </c>
      <c r="C57" s="141">
        <v>4</v>
      </c>
      <c r="D57" s="142">
        <v>1250000</v>
      </c>
      <c r="E57" s="175">
        <v>1222500</v>
      </c>
    </row>
    <row r="58" spans="1:5" ht="19.5" customHeight="1">
      <c r="A58" s="252">
        <v>18</v>
      </c>
      <c r="B58" s="164" t="s">
        <v>526</v>
      </c>
      <c r="C58" s="141">
        <v>4</v>
      </c>
      <c r="D58" s="142">
        <v>425000</v>
      </c>
      <c r="E58" s="175">
        <v>425000</v>
      </c>
    </row>
    <row r="59" spans="1:5" ht="15">
      <c r="A59" s="252">
        <v>19</v>
      </c>
      <c r="B59" s="164" t="s">
        <v>462</v>
      </c>
      <c r="C59" s="141">
        <v>4</v>
      </c>
      <c r="D59" s="142">
        <v>540050</v>
      </c>
      <c r="E59" s="175">
        <v>540049</v>
      </c>
    </row>
    <row r="60" spans="1:5" ht="18.75" customHeight="1" thickBot="1">
      <c r="A60" s="253">
        <v>20</v>
      </c>
      <c r="B60" s="245" t="s">
        <v>444</v>
      </c>
      <c r="C60" s="166">
        <v>4</v>
      </c>
      <c r="D60" s="178">
        <v>400000</v>
      </c>
      <c r="E60" s="246">
        <v>400000</v>
      </c>
    </row>
    <row r="61" spans="1:5" ht="15" customHeight="1">
      <c r="A61" s="505" t="s">
        <v>30</v>
      </c>
      <c r="B61" s="506"/>
      <c r="C61" s="506"/>
      <c r="D61" s="507"/>
      <c r="E61" s="183">
        <f>SUM(E41:E60)</f>
        <v>33461823</v>
      </c>
    </row>
    <row r="62" spans="1:2" ht="15">
      <c r="A62" s="2"/>
      <c r="B62" s="2" t="s">
        <v>18</v>
      </c>
    </row>
  </sheetData>
  <sheetProtection/>
  <mergeCells count="16">
    <mergeCell ref="A1:F1"/>
    <mergeCell ref="A3:E4"/>
    <mergeCell ref="B7:E7"/>
    <mergeCell ref="A8:A10"/>
    <mergeCell ref="B8:B10"/>
    <mergeCell ref="C8:C10"/>
    <mergeCell ref="D8:D10"/>
    <mergeCell ref="E8:E10"/>
    <mergeCell ref="A61:D61"/>
    <mergeCell ref="A31:D31"/>
    <mergeCell ref="B36:E36"/>
    <mergeCell ref="A38:A40"/>
    <mergeCell ref="B38:B40"/>
    <mergeCell ref="C38:C40"/>
    <mergeCell ref="D38:D40"/>
    <mergeCell ref="E38:E4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&amp;L17.02.2017&amp;CTÜRKİYE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58" t="s">
        <v>490</v>
      </c>
      <c r="B1" s="358"/>
      <c r="C1" s="358"/>
    </row>
    <row r="2" ht="15">
      <c r="C2" s="156"/>
    </row>
    <row r="7" ht="15">
      <c r="B7" s="1"/>
    </row>
    <row r="8" ht="18">
      <c r="B8" s="56" t="s">
        <v>225</v>
      </c>
    </row>
    <row r="9" ht="15.75" thickBot="1"/>
    <row r="10" spans="1:3" ht="15.75">
      <c r="A10" s="57"/>
      <c r="B10" s="58"/>
      <c r="C10" s="59"/>
    </row>
    <row r="11" spans="1:3" ht="25.5">
      <c r="A11" s="60"/>
      <c r="B11" s="61"/>
      <c r="C11" s="62" t="s">
        <v>226</v>
      </c>
    </row>
    <row r="12" spans="1:3" ht="15">
      <c r="A12" s="60"/>
      <c r="B12" s="63" t="s">
        <v>0</v>
      </c>
      <c r="C12" s="64">
        <v>3</v>
      </c>
    </row>
    <row r="13" spans="1:3" ht="15.75">
      <c r="A13" s="65"/>
      <c r="B13" s="63" t="s">
        <v>227</v>
      </c>
      <c r="C13" s="66" t="s">
        <v>530</v>
      </c>
    </row>
    <row r="14" spans="1:3" ht="15.75">
      <c r="A14" s="65"/>
      <c r="B14" s="67" t="s">
        <v>228</v>
      </c>
      <c r="C14" s="64" t="s">
        <v>531</v>
      </c>
    </row>
    <row r="15" spans="1:3" ht="13.5" customHeight="1">
      <c r="A15" s="65"/>
      <c r="B15" s="67" t="s">
        <v>229</v>
      </c>
      <c r="C15" s="66" t="s">
        <v>532</v>
      </c>
    </row>
    <row r="16" spans="1:3" ht="15.75">
      <c r="A16" s="68"/>
      <c r="B16" s="69" t="s">
        <v>230</v>
      </c>
      <c r="C16" s="64" t="s">
        <v>533</v>
      </c>
    </row>
    <row r="17" spans="1:3" ht="15.75">
      <c r="A17" s="68"/>
      <c r="B17" s="63" t="s">
        <v>231</v>
      </c>
      <c r="C17" s="64" t="s">
        <v>527</v>
      </c>
    </row>
    <row r="18" spans="1:3" ht="15">
      <c r="A18" s="70"/>
      <c r="B18" s="63" t="s">
        <v>232</v>
      </c>
      <c r="C18" s="71" t="s">
        <v>528</v>
      </c>
    </row>
    <row r="19" spans="1:3" ht="15">
      <c r="A19" s="70"/>
      <c r="B19" s="63" t="s">
        <v>233</v>
      </c>
      <c r="C19" s="71" t="s">
        <v>534</v>
      </c>
    </row>
    <row r="20" spans="1:3" s="85" customFormat="1" ht="15">
      <c r="A20" s="70"/>
      <c r="B20" s="63" t="s">
        <v>299</v>
      </c>
      <c r="C20" s="71" t="s">
        <v>234</v>
      </c>
    </row>
    <row r="21" spans="1:3" ht="15">
      <c r="A21" s="70"/>
      <c r="B21" s="63" t="s">
        <v>235</v>
      </c>
      <c r="C21" s="71" t="s">
        <v>236</v>
      </c>
    </row>
    <row r="22" spans="1:3" s="85" customFormat="1" ht="15">
      <c r="A22" s="70"/>
      <c r="B22" s="63" t="s">
        <v>445</v>
      </c>
      <c r="C22" s="71" t="s">
        <v>237</v>
      </c>
    </row>
    <row r="23" spans="1:3" ht="15">
      <c r="A23" s="70"/>
      <c r="B23" s="63" t="s">
        <v>286</v>
      </c>
      <c r="C23" s="71" t="s">
        <v>535</v>
      </c>
    </row>
    <row r="24" spans="1:3" ht="15">
      <c r="A24" s="70"/>
      <c r="B24" s="63" t="s">
        <v>238</v>
      </c>
      <c r="C24" s="71" t="s">
        <v>529</v>
      </c>
    </row>
    <row r="25" spans="1:3" ht="15">
      <c r="A25" s="70"/>
      <c r="B25" s="63" t="s">
        <v>239</v>
      </c>
      <c r="C25" s="71" t="s">
        <v>449</v>
      </c>
    </row>
    <row r="26" spans="1:3" ht="15">
      <c r="A26" s="70"/>
      <c r="B26" s="63" t="s">
        <v>240</v>
      </c>
      <c r="C26" s="71" t="s">
        <v>536</v>
      </c>
    </row>
    <row r="27" spans="1:3" ht="15">
      <c r="A27" s="70"/>
      <c r="B27" s="67" t="s">
        <v>241</v>
      </c>
      <c r="C27" s="71" t="s">
        <v>450</v>
      </c>
    </row>
    <row r="28" spans="1:3" ht="15.75" thickBot="1">
      <c r="A28" s="72"/>
      <c r="B28" s="73"/>
      <c r="C28" s="74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5" location="'İLLER,FAALİYETLER,GER.TİC.İŞL.'!A1" display="Kurulan ve Kapanan Gerçek Kişi Ticari İşletmelerin Üç Büyük İl ve İktisadi Faaliyetlere Göre Dağılımı"/>
    <hyperlink ref="B16" location="SERMAYE!A1" display="Kurulan ve Kapanan Şirketlerin Kuruluş Sermayelerine Göre Dağılımı"/>
    <hyperlink ref="B17" location="'ORTAK SAYISI'!A1" display="Kurulan ve Kapanan Şirketlerin Ortak Sayılarına Göre Dağılımı"/>
    <hyperlink ref="B18" location="'ŞUBE SAYISI'!A1" display="Kurulan ve Kapanan Şube Sayıları"/>
    <hyperlink ref="B21" location="İLLER!A1" display="Kurulan ve Kapanan Şirketlerin İllere Göre Dağılımı"/>
    <hyperlink ref="B24" location="'YABANCI SERMAYE GENEL GÖRÜNÜM'!A1" display="Yabancı Ortak Sermayeli Kurulan Şirketlerin Genel Görünümü"/>
    <hyperlink ref="B25" location="'YABANCI SERMAYE ve İLLER'!A1" display="Yabancı Ortak Sermayeli Kurulan Şirketlerin İllere Göre Dağılımı"/>
    <hyperlink ref="B26" location="'YABANCI SERMAYE ve ÜLKELER'!A1" display="Yabancı Ortak Sermayeli Kurulan Şirketlerin Ülkelere Göre Dağılımı"/>
    <hyperlink ref="B27" location="'YABANCI SERMAYE ve FAALİYETLER'!A1" display="En Çok Yabancı Ortak Sermayeli Şirket Kuruluşu Yapılan İlk 20 İktisadi Faaliyet"/>
    <hyperlink ref="B23" location="'KOOPERATİFLERİN GENEL GÖRÜNÜMÜ'!A1" display="Kurulan Kooperatiflerin Genel Görünümü"/>
    <hyperlink ref="B19" location="'EN ÇOK KURULAN 10 FAALİYET'!A1" display="En Çok Şirket Kuruluşu Yapılan İlk 10 İktisadi Faaliyet"/>
    <hyperlink ref="B22" location="'İLLER SERMAYE'!A1" display="Kurulan Şirketlerin İllere Göre Aylık ve Birikimli Sermaye Dağılımı"/>
    <hyperlink ref="B20" location="'EN ÇOK KAPANAN 10 FAALİYET'!A1" display="En Çok Şirket Kapanışı Olan İlk 10 İktisadi Faaliyet 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90" workbookViewId="0" topLeftCell="A1">
      <selection activeCell="H11" sqref="H1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56"/>
    </row>
    <row r="2" spans="1:9" ht="21" thickBot="1">
      <c r="A2" s="363" t="s">
        <v>490</v>
      </c>
      <c r="B2" s="363"/>
      <c r="C2" s="363"/>
      <c r="D2" s="363"/>
      <c r="E2" s="363"/>
      <c r="F2" s="363"/>
      <c r="G2" s="363"/>
      <c r="H2" s="363"/>
      <c r="I2" s="94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69" t="s">
        <v>0</v>
      </c>
      <c r="D6" s="369"/>
      <c r="E6" s="369"/>
      <c r="F6" s="369"/>
    </row>
    <row r="7" ht="15">
      <c r="D7" s="156"/>
    </row>
    <row r="8" ht="15.75" thickBot="1"/>
    <row r="9" spans="1:8" ht="16.5" thickBot="1">
      <c r="A9" s="370"/>
      <c r="B9" s="371"/>
      <c r="C9" s="374" t="s">
        <v>1</v>
      </c>
      <c r="D9" s="375"/>
      <c r="E9" s="375"/>
      <c r="F9" s="375"/>
      <c r="G9" s="376"/>
      <c r="H9" s="359" t="s">
        <v>2</v>
      </c>
    </row>
    <row r="10" spans="1:8" ht="16.5" thickBot="1">
      <c r="A10" s="372"/>
      <c r="B10" s="373"/>
      <c r="C10" s="138" t="s">
        <v>3</v>
      </c>
      <c r="D10" s="139" t="s">
        <v>4</v>
      </c>
      <c r="E10" s="139" t="s">
        <v>5</v>
      </c>
      <c r="F10" s="139" t="s">
        <v>6</v>
      </c>
      <c r="G10" s="140" t="s">
        <v>7</v>
      </c>
      <c r="H10" s="360"/>
    </row>
    <row r="11" spans="1:8" ht="15" customHeight="1">
      <c r="A11" s="361" t="s">
        <v>8</v>
      </c>
      <c r="B11" s="127" t="s">
        <v>9</v>
      </c>
      <c r="C11" s="241">
        <v>1024</v>
      </c>
      <c r="D11" s="168">
        <v>1</v>
      </c>
      <c r="E11" s="168"/>
      <c r="F11" s="168">
        <v>5185</v>
      </c>
      <c r="G11" s="168">
        <v>65</v>
      </c>
      <c r="H11" s="173">
        <v>6275</v>
      </c>
    </row>
    <row r="12" spans="1:8" ht="15.75" customHeight="1" thickBot="1">
      <c r="A12" s="362"/>
      <c r="B12" s="128" t="s">
        <v>10</v>
      </c>
      <c r="C12" s="176">
        <v>1296756800</v>
      </c>
      <c r="D12" s="142">
        <v>50000</v>
      </c>
      <c r="E12" s="142"/>
      <c r="F12" s="142">
        <v>683713625</v>
      </c>
      <c r="G12" s="142"/>
      <c r="H12" s="175">
        <v>1980520425</v>
      </c>
    </row>
    <row r="13" spans="1:8" ht="15" customHeight="1">
      <c r="A13" s="366" t="s">
        <v>11</v>
      </c>
      <c r="B13" s="129" t="s">
        <v>12</v>
      </c>
      <c r="C13" s="176">
        <v>3</v>
      </c>
      <c r="D13" s="142">
        <v>5</v>
      </c>
      <c r="E13" s="142"/>
      <c r="F13" s="142">
        <v>202</v>
      </c>
      <c r="G13" s="142">
        <v>1</v>
      </c>
      <c r="H13" s="175">
        <v>211</v>
      </c>
    </row>
    <row r="14" spans="1:8" ht="15" customHeight="1">
      <c r="A14" s="367"/>
      <c r="B14" s="130" t="s">
        <v>13</v>
      </c>
      <c r="C14" s="176">
        <v>203</v>
      </c>
      <c r="D14" s="142"/>
      <c r="E14" s="142"/>
      <c r="F14" s="142">
        <v>8</v>
      </c>
      <c r="G14" s="142"/>
      <c r="H14" s="175">
        <v>211</v>
      </c>
    </row>
    <row r="15" spans="1:8" ht="15.75" customHeight="1" thickBot="1">
      <c r="A15" s="368"/>
      <c r="B15" s="131" t="s">
        <v>14</v>
      </c>
      <c r="C15" s="176">
        <v>586700200</v>
      </c>
      <c r="D15" s="142">
        <v>0</v>
      </c>
      <c r="E15" s="142"/>
      <c r="F15" s="142">
        <v>17060000</v>
      </c>
      <c r="G15" s="142"/>
      <c r="H15" s="175">
        <v>603760200</v>
      </c>
    </row>
    <row r="16" spans="1:8" ht="15.75" customHeight="1">
      <c r="A16" s="364" t="s">
        <v>15</v>
      </c>
      <c r="B16" s="132" t="s">
        <v>9</v>
      </c>
      <c r="C16" s="176">
        <v>978</v>
      </c>
      <c r="D16" s="142">
        <v>2</v>
      </c>
      <c r="E16" s="142"/>
      <c r="F16" s="142">
        <v>3095</v>
      </c>
      <c r="G16" s="142">
        <v>4</v>
      </c>
      <c r="H16" s="175">
        <v>4079</v>
      </c>
    </row>
    <row r="17" spans="1:8" ht="15.75" customHeight="1">
      <c r="A17" s="365"/>
      <c r="B17" s="133" t="s">
        <v>264</v>
      </c>
      <c r="C17" s="176">
        <v>14926222095</v>
      </c>
      <c r="D17" s="142">
        <v>74000</v>
      </c>
      <c r="E17" s="142"/>
      <c r="F17" s="142">
        <v>4009169332</v>
      </c>
      <c r="G17" s="142">
        <v>8615</v>
      </c>
      <c r="H17" s="175">
        <v>18935474042</v>
      </c>
    </row>
    <row r="18" spans="1:8" ht="15.75" thickBot="1">
      <c r="A18" s="362"/>
      <c r="B18" s="128" t="s">
        <v>14</v>
      </c>
      <c r="C18" s="176">
        <v>27155289076</v>
      </c>
      <c r="D18" s="142">
        <v>820000</v>
      </c>
      <c r="E18" s="142"/>
      <c r="F18" s="142">
        <v>9489456986</v>
      </c>
      <c r="G18" s="142">
        <v>260700</v>
      </c>
      <c r="H18" s="175">
        <v>36645827366</v>
      </c>
    </row>
    <row r="19" spans="1:8" ht="15">
      <c r="A19" s="366" t="s">
        <v>16</v>
      </c>
      <c r="B19" s="134" t="s">
        <v>9</v>
      </c>
      <c r="C19" s="176" t="s">
        <v>470</v>
      </c>
      <c r="D19" s="142" t="s">
        <v>470</v>
      </c>
      <c r="E19" s="142" t="s">
        <v>470</v>
      </c>
      <c r="F19" s="142" t="s">
        <v>470</v>
      </c>
      <c r="G19" s="142" t="s">
        <v>470</v>
      </c>
      <c r="H19" s="175">
        <v>47</v>
      </c>
    </row>
    <row r="20" spans="1:8" ht="15">
      <c r="A20" s="367"/>
      <c r="B20" s="135" t="s">
        <v>264</v>
      </c>
      <c r="C20" s="176" t="s">
        <v>470</v>
      </c>
      <c r="D20" s="142" t="s">
        <v>470</v>
      </c>
      <c r="E20" s="142" t="s">
        <v>470</v>
      </c>
      <c r="F20" s="142" t="s">
        <v>470</v>
      </c>
      <c r="G20" s="142" t="s">
        <v>470</v>
      </c>
      <c r="H20" s="175">
        <v>1739020876</v>
      </c>
    </row>
    <row r="21" spans="1:8" ht="15.75" thickBot="1">
      <c r="A21" s="368"/>
      <c r="B21" s="136" t="s">
        <v>14</v>
      </c>
      <c r="C21" s="176" t="s">
        <v>470</v>
      </c>
      <c r="D21" s="142" t="s">
        <v>470</v>
      </c>
      <c r="E21" s="142" t="s">
        <v>470</v>
      </c>
      <c r="F21" s="142" t="s">
        <v>470</v>
      </c>
      <c r="G21" s="142" t="s">
        <v>470</v>
      </c>
      <c r="H21" s="175">
        <v>867319020</v>
      </c>
    </row>
    <row r="22" spans="1:8" ht="16.5" thickBot="1">
      <c r="A22" s="80" t="s">
        <v>17</v>
      </c>
      <c r="B22" s="137" t="s">
        <v>9</v>
      </c>
      <c r="C22" s="297">
        <v>315</v>
      </c>
      <c r="D22" s="178">
        <v>10</v>
      </c>
      <c r="E22" s="178"/>
      <c r="F22" s="178">
        <v>1604</v>
      </c>
      <c r="G22" s="178">
        <v>213</v>
      </c>
      <c r="H22" s="246">
        <v>2142</v>
      </c>
    </row>
    <row r="24" spans="1:2" ht="15">
      <c r="A24" s="78" t="s">
        <v>18</v>
      </c>
      <c r="B24" s="78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&amp;L17.02.2017&amp;CTÜRKİYE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2"/>
  <sheetViews>
    <sheetView zoomScale="140" zoomScaleNormal="140" zoomScalePageLayoutView="85" workbookViewId="0" topLeftCell="A1">
      <selection activeCell="F44" sqref="F44"/>
    </sheetView>
  </sheetViews>
  <sheetFormatPr defaultColWidth="6.7109375" defaultRowHeight="15"/>
  <cols>
    <col min="1" max="1" width="19.421875" style="106" customWidth="1"/>
    <col min="2" max="2" width="3.7109375" style="15" bestFit="1" customWidth="1"/>
    <col min="3" max="3" width="13.00390625" style="16" bestFit="1" customWidth="1"/>
    <col min="4" max="4" width="4.421875" style="15" bestFit="1" customWidth="1"/>
    <col min="5" max="5" width="3.7109375" style="15" bestFit="1" customWidth="1"/>
    <col min="6" max="6" width="11.57421875" style="16" customWidth="1"/>
    <col min="7" max="7" width="11.28125" style="15" customWidth="1"/>
    <col min="8" max="8" width="11.7109375" style="153" customWidth="1"/>
    <col min="9" max="9" width="6.7109375" style="15" customWidth="1"/>
    <col min="10" max="109" width="9.140625" style="4" customWidth="1"/>
    <col min="110" max="110" width="19.421875" style="4" customWidth="1"/>
    <col min="111" max="111" width="5.7109375" style="4" bestFit="1" customWidth="1"/>
    <col min="112" max="112" width="10.140625" style="4" customWidth="1"/>
    <col min="113" max="114" width="4.28125" style="4" bestFit="1" customWidth="1"/>
    <col min="115" max="115" width="11.57421875" style="4" customWidth="1"/>
    <col min="116" max="116" width="11.28125" style="4" customWidth="1"/>
    <col min="117" max="117" width="11.7109375" style="4" customWidth="1"/>
    <col min="118" max="16384" width="6.7109375" style="4" customWidth="1"/>
  </cols>
  <sheetData>
    <row r="1" spans="1:10" ht="15.75" customHeight="1" thickBot="1">
      <c r="A1" s="377" t="s">
        <v>490</v>
      </c>
      <c r="B1" s="358"/>
      <c r="C1" s="358"/>
      <c r="D1" s="358"/>
      <c r="E1" s="358"/>
      <c r="F1" s="358"/>
      <c r="G1" s="358"/>
      <c r="H1" s="358"/>
      <c r="I1" s="358"/>
      <c r="J1" s="314"/>
    </row>
    <row r="2" spans="1:9" ht="15.75" customHeight="1" thickBot="1">
      <c r="A2" s="384" t="s">
        <v>19</v>
      </c>
      <c r="B2" s="384"/>
      <c r="C2" s="384"/>
      <c r="D2" s="384"/>
      <c r="E2" s="384"/>
      <c r="F2" s="384"/>
      <c r="G2" s="384"/>
      <c r="H2" s="384"/>
      <c r="I2" s="384"/>
    </row>
    <row r="3" spans="1:9" s="104" customFormat="1" ht="9.75" customHeight="1">
      <c r="A3" s="385" t="s">
        <v>469</v>
      </c>
      <c r="B3" s="388" t="s">
        <v>8</v>
      </c>
      <c r="C3" s="388"/>
      <c r="D3" s="388" t="s">
        <v>11</v>
      </c>
      <c r="E3" s="388"/>
      <c r="F3" s="388"/>
      <c r="G3" s="271" t="s">
        <v>20</v>
      </c>
      <c r="H3" s="149" t="s">
        <v>21</v>
      </c>
      <c r="I3" s="5" t="s">
        <v>17</v>
      </c>
    </row>
    <row r="4" spans="1:9" s="104" customFormat="1" ht="12.75" customHeight="1">
      <c r="A4" s="386"/>
      <c r="B4" s="6"/>
      <c r="C4" s="7"/>
      <c r="D4" s="389" t="s">
        <v>9</v>
      </c>
      <c r="E4" s="389"/>
      <c r="F4" s="8"/>
      <c r="G4" s="6"/>
      <c r="H4" s="150"/>
      <c r="I4" s="9"/>
    </row>
    <row r="5" spans="1:9" s="104" customFormat="1" ht="9.75" customHeight="1">
      <c r="A5" s="386"/>
      <c r="B5" s="272" t="s">
        <v>9</v>
      </c>
      <c r="C5" s="272" t="s">
        <v>10</v>
      </c>
      <c r="D5" s="389"/>
      <c r="E5" s="389"/>
      <c r="F5" s="10" t="s">
        <v>14</v>
      </c>
      <c r="G5" s="272" t="s">
        <v>9</v>
      </c>
      <c r="H5" s="151" t="s">
        <v>9</v>
      </c>
      <c r="I5" s="11" t="s">
        <v>9</v>
      </c>
    </row>
    <row r="6" spans="1:9" s="104" customFormat="1" ht="10.5" customHeight="1" thickBot="1">
      <c r="A6" s="387"/>
      <c r="B6" s="12"/>
      <c r="C6" s="13"/>
      <c r="D6" s="12" t="s">
        <v>22</v>
      </c>
      <c r="E6" s="12" t="s">
        <v>23</v>
      </c>
      <c r="F6" s="13"/>
      <c r="G6" s="12"/>
      <c r="H6" s="152"/>
      <c r="I6" s="14"/>
    </row>
    <row r="7" spans="1:9" s="105" customFormat="1" ht="11.25">
      <c r="A7" s="143" t="s">
        <v>24</v>
      </c>
      <c r="B7" s="144">
        <f>B14+B21+B28+B35+B42+B49+B56+B63+B70+B77+B84+B91+B98+B105+B112+B119+B126+B133+B140+B147+B154</f>
        <v>6275</v>
      </c>
      <c r="C7" s="144">
        <f aca="true" t="shared" si="0" ref="B7:I12">C14+C21+C28+C35+C42+C49+C56+C63+C70+C77+C84+C91+C98+C105+C112+C119+C126+C133+C140+C147+C154</f>
        <v>1980520425</v>
      </c>
      <c r="D7" s="144">
        <f t="shared" si="0"/>
        <v>211</v>
      </c>
      <c r="E7" s="144">
        <f t="shared" si="0"/>
        <v>211</v>
      </c>
      <c r="F7" s="144">
        <f t="shared" si="0"/>
        <v>603760200</v>
      </c>
      <c r="G7" s="144">
        <f t="shared" si="0"/>
        <v>4079</v>
      </c>
      <c r="H7" s="144">
        <f t="shared" si="0"/>
        <v>0</v>
      </c>
      <c r="I7" s="145">
        <f t="shared" si="0"/>
        <v>2142</v>
      </c>
    </row>
    <row r="8" spans="1:9" s="105" customFormat="1" ht="11.25">
      <c r="A8" s="143" t="s">
        <v>25</v>
      </c>
      <c r="B8" s="144">
        <f t="shared" si="0"/>
        <v>1024</v>
      </c>
      <c r="C8" s="144">
        <f t="shared" si="0"/>
        <v>1296756800</v>
      </c>
      <c r="D8" s="144">
        <f t="shared" si="0"/>
        <v>3</v>
      </c>
      <c r="E8" s="144">
        <f t="shared" si="0"/>
        <v>203</v>
      </c>
      <c r="F8" s="144">
        <f t="shared" si="0"/>
        <v>586700200</v>
      </c>
      <c r="G8" s="144">
        <f t="shared" si="0"/>
        <v>978</v>
      </c>
      <c r="H8" s="144">
        <f t="shared" si="0"/>
        <v>0</v>
      </c>
      <c r="I8" s="146">
        <f t="shared" si="0"/>
        <v>315</v>
      </c>
    </row>
    <row r="9" spans="1:9" s="105" customFormat="1" ht="11.25">
      <c r="A9" s="143" t="s">
        <v>26</v>
      </c>
      <c r="B9" s="144">
        <f t="shared" si="0"/>
        <v>1</v>
      </c>
      <c r="C9" s="144">
        <f t="shared" si="0"/>
        <v>50000</v>
      </c>
      <c r="D9" s="144">
        <f t="shared" si="0"/>
        <v>5</v>
      </c>
      <c r="E9" s="144">
        <f t="shared" si="0"/>
        <v>0</v>
      </c>
      <c r="F9" s="144">
        <f t="shared" si="0"/>
        <v>0</v>
      </c>
      <c r="G9" s="144">
        <f t="shared" si="0"/>
        <v>2</v>
      </c>
      <c r="H9" s="144">
        <f t="shared" si="0"/>
        <v>0</v>
      </c>
      <c r="I9" s="146">
        <f t="shared" si="0"/>
        <v>10</v>
      </c>
    </row>
    <row r="10" spans="1:9" s="105" customFormat="1" ht="11.25">
      <c r="A10" s="143" t="s">
        <v>27</v>
      </c>
      <c r="B10" s="144">
        <f t="shared" si="0"/>
        <v>0</v>
      </c>
      <c r="C10" s="144">
        <f t="shared" si="0"/>
        <v>0</v>
      </c>
      <c r="D10" s="144">
        <f t="shared" si="0"/>
        <v>0</v>
      </c>
      <c r="E10" s="144">
        <f t="shared" si="0"/>
        <v>0</v>
      </c>
      <c r="F10" s="144">
        <f t="shared" si="0"/>
        <v>0</v>
      </c>
      <c r="G10" s="144">
        <f t="shared" si="0"/>
        <v>0</v>
      </c>
      <c r="H10" s="144">
        <f t="shared" si="0"/>
        <v>0</v>
      </c>
      <c r="I10" s="146">
        <f t="shared" si="0"/>
        <v>0</v>
      </c>
    </row>
    <row r="11" spans="1:9" s="105" customFormat="1" ht="11.25">
      <c r="A11" s="143" t="s">
        <v>28</v>
      </c>
      <c r="B11" s="144">
        <f>B18+B25+B32+B39+B46+B53+B60+B67+B74+B81+B88+B95+B102+B109+B116+B123+B130+B137+B144+B151+B158</f>
        <v>5185</v>
      </c>
      <c r="C11" s="144">
        <f t="shared" si="0"/>
        <v>683713625</v>
      </c>
      <c r="D11" s="144">
        <f t="shared" si="0"/>
        <v>202</v>
      </c>
      <c r="E11" s="144">
        <f t="shared" si="0"/>
        <v>8</v>
      </c>
      <c r="F11" s="144">
        <f t="shared" si="0"/>
        <v>17060000</v>
      </c>
      <c r="G11" s="144">
        <f t="shared" si="0"/>
        <v>3095</v>
      </c>
      <c r="H11" s="144">
        <f t="shared" si="0"/>
        <v>0</v>
      </c>
      <c r="I11" s="146">
        <f t="shared" si="0"/>
        <v>1604</v>
      </c>
    </row>
    <row r="12" spans="1:9" s="105" customFormat="1" ht="12" thickBot="1">
      <c r="A12" s="143" t="s">
        <v>29</v>
      </c>
      <c r="B12" s="154">
        <f t="shared" si="0"/>
        <v>65</v>
      </c>
      <c r="C12" s="154">
        <f t="shared" si="0"/>
        <v>0</v>
      </c>
      <c r="D12" s="154">
        <f t="shared" si="0"/>
        <v>1</v>
      </c>
      <c r="E12" s="154">
        <f t="shared" si="0"/>
        <v>0</v>
      </c>
      <c r="F12" s="154">
        <f t="shared" si="0"/>
        <v>0</v>
      </c>
      <c r="G12" s="154">
        <f t="shared" si="0"/>
        <v>4</v>
      </c>
      <c r="H12" s="154">
        <f t="shared" si="0"/>
        <v>0</v>
      </c>
      <c r="I12" s="155">
        <f t="shared" si="0"/>
        <v>213</v>
      </c>
    </row>
    <row r="13" spans="1:9" s="273" customFormat="1" ht="8.25">
      <c r="A13" s="381" t="s">
        <v>37</v>
      </c>
      <c r="B13" s="382"/>
      <c r="C13" s="382"/>
      <c r="D13" s="382"/>
      <c r="E13" s="382"/>
      <c r="F13" s="382"/>
      <c r="G13" s="382"/>
      <c r="H13" s="382"/>
      <c r="I13" s="383"/>
    </row>
    <row r="14" spans="1:9" s="273" customFormat="1" ht="11.25" customHeight="1">
      <c r="A14" s="290" t="s">
        <v>30</v>
      </c>
      <c r="B14" s="274">
        <v>78</v>
      </c>
      <c r="C14" s="274">
        <v>27860000</v>
      </c>
      <c r="D14" s="274">
        <v>1</v>
      </c>
      <c r="E14" s="274">
        <v>1</v>
      </c>
      <c r="F14" s="274">
        <v>4000000</v>
      </c>
      <c r="G14" s="274">
        <v>43</v>
      </c>
      <c r="H14" s="274"/>
      <c r="I14" s="291">
        <v>69</v>
      </c>
    </row>
    <row r="15" spans="1:9" s="273" customFormat="1" ht="8.25">
      <c r="A15" s="292" t="s">
        <v>463</v>
      </c>
      <c r="B15" s="275">
        <v>18</v>
      </c>
      <c r="C15" s="275">
        <v>11205000</v>
      </c>
      <c r="D15" s="275">
        <v>0</v>
      </c>
      <c r="E15" s="275">
        <v>1</v>
      </c>
      <c r="F15" s="275">
        <v>4000000</v>
      </c>
      <c r="G15" s="275">
        <v>12</v>
      </c>
      <c r="H15" s="275"/>
      <c r="I15" s="293">
        <v>7</v>
      </c>
    </row>
    <row r="16" spans="1:9" s="273" customFormat="1" ht="8.25">
      <c r="A16" s="292" t="s">
        <v>464</v>
      </c>
      <c r="B16" s="275">
        <v>0</v>
      </c>
      <c r="C16" s="275">
        <v>0</v>
      </c>
      <c r="D16" s="275">
        <v>0</v>
      </c>
      <c r="E16" s="275">
        <v>0</v>
      </c>
      <c r="F16" s="275">
        <v>0</v>
      </c>
      <c r="G16" s="275">
        <v>0</v>
      </c>
      <c r="H16" s="275"/>
      <c r="I16" s="293">
        <v>0</v>
      </c>
    </row>
    <row r="17" spans="1:9" ht="8.25">
      <c r="A17" s="292" t="s">
        <v>465</v>
      </c>
      <c r="B17" s="275">
        <v>0</v>
      </c>
      <c r="C17" s="275">
        <v>0</v>
      </c>
      <c r="D17" s="275">
        <v>0</v>
      </c>
      <c r="E17" s="275">
        <v>0</v>
      </c>
      <c r="F17" s="275">
        <v>0</v>
      </c>
      <c r="G17" s="275">
        <v>0</v>
      </c>
      <c r="H17" s="275"/>
      <c r="I17" s="293">
        <v>0</v>
      </c>
    </row>
    <row r="18" spans="1:9" ht="8.25">
      <c r="A18" s="292" t="s">
        <v>466</v>
      </c>
      <c r="B18" s="275">
        <v>50</v>
      </c>
      <c r="C18" s="275">
        <v>16655000</v>
      </c>
      <c r="D18" s="275">
        <v>1</v>
      </c>
      <c r="E18" s="275">
        <v>0</v>
      </c>
      <c r="F18" s="275">
        <v>0</v>
      </c>
      <c r="G18" s="275">
        <v>31</v>
      </c>
      <c r="H18" s="275"/>
      <c r="I18" s="293">
        <v>49</v>
      </c>
    </row>
    <row r="19" spans="1:9" ht="8.25">
      <c r="A19" s="292" t="s">
        <v>7</v>
      </c>
      <c r="B19" s="275">
        <v>10</v>
      </c>
      <c r="C19" s="275">
        <v>0</v>
      </c>
      <c r="D19" s="275">
        <v>0</v>
      </c>
      <c r="E19" s="275">
        <v>0</v>
      </c>
      <c r="F19" s="275">
        <v>0</v>
      </c>
      <c r="G19" s="275">
        <v>0</v>
      </c>
      <c r="H19" s="275"/>
      <c r="I19" s="293">
        <v>13</v>
      </c>
    </row>
    <row r="20" spans="1:9" ht="8.25">
      <c r="A20" s="378" t="s">
        <v>38</v>
      </c>
      <c r="B20" s="379"/>
      <c r="C20" s="379"/>
      <c r="D20" s="379"/>
      <c r="E20" s="379"/>
      <c r="F20" s="379"/>
      <c r="G20" s="379"/>
      <c r="H20" s="379"/>
      <c r="I20" s="380"/>
    </row>
    <row r="21" spans="1:9" ht="11.25" customHeight="1">
      <c r="A21" s="290" t="s">
        <v>30</v>
      </c>
      <c r="B21" s="274">
        <v>33</v>
      </c>
      <c r="C21" s="274">
        <v>4950000</v>
      </c>
      <c r="D21" s="274">
        <v>4</v>
      </c>
      <c r="E21" s="274">
        <v>4</v>
      </c>
      <c r="F21" s="274">
        <v>32300000</v>
      </c>
      <c r="G21" s="274">
        <v>23</v>
      </c>
      <c r="H21" s="274"/>
      <c r="I21" s="291">
        <v>8</v>
      </c>
    </row>
    <row r="22" spans="1:9" ht="8.25">
      <c r="A22" s="292" t="s">
        <v>463</v>
      </c>
      <c r="B22" s="275">
        <v>6</v>
      </c>
      <c r="C22" s="275">
        <v>2730000</v>
      </c>
      <c r="D22" s="275">
        <v>0</v>
      </c>
      <c r="E22" s="275">
        <v>4</v>
      </c>
      <c r="F22" s="275">
        <v>32300000</v>
      </c>
      <c r="G22" s="275">
        <v>8</v>
      </c>
      <c r="H22" s="275"/>
      <c r="I22" s="293">
        <v>4</v>
      </c>
    </row>
    <row r="23" spans="1:9" s="273" customFormat="1" ht="8.25">
      <c r="A23" s="292" t="s">
        <v>464</v>
      </c>
      <c r="B23" s="275">
        <v>0</v>
      </c>
      <c r="C23" s="275">
        <v>0</v>
      </c>
      <c r="D23" s="275">
        <v>0</v>
      </c>
      <c r="E23" s="275">
        <v>0</v>
      </c>
      <c r="F23" s="275">
        <v>0</v>
      </c>
      <c r="G23" s="275">
        <v>0</v>
      </c>
      <c r="H23" s="275"/>
      <c r="I23" s="293">
        <v>0</v>
      </c>
    </row>
    <row r="24" spans="1:9" ht="8.25">
      <c r="A24" s="292" t="s">
        <v>465</v>
      </c>
      <c r="B24" s="275">
        <v>0</v>
      </c>
      <c r="C24" s="275">
        <v>0</v>
      </c>
      <c r="D24" s="275">
        <v>0</v>
      </c>
      <c r="E24" s="275">
        <v>0</v>
      </c>
      <c r="F24" s="275">
        <v>0</v>
      </c>
      <c r="G24" s="275">
        <v>0</v>
      </c>
      <c r="H24" s="275"/>
      <c r="I24" s="293">
        <v>0</v>
      </c>
    </row>
    <row r="25" spans="1:9" ht="8.25">
      <c r="A25" s="292" t="s">
        <v>466</v>
      </c>
      <c r="B25" s="275">
        <v>27</v>
      </c>
      <c r="C25" s="275">
        <v>2220000</v>
      </c>
      <c r="D25" s="275">
        <v>4</v>
      </c>
      <c r="E25" s="275">
        <v>0</v>
      </c>
      <c r="F25" s="275">
        <v>0</v>
      </c>
      <c r="G25" s="275">
        <v>15</v>
      </c>
      <c r="H25" s="275"/>
      <c r="I25" s="293">
        <v>4</v>
      </c>
    </row>
    <row r="26" spans="1:9" ht="8.25">
      <c r="A26" s="292" t="s">
        <v>7</v>
      </c>
      <c r="B26" s="275">
        <v>0</v>
      </c>
      <c r="C26" s="275">
        <v>0</v>
      </c>
      <c r="D26" s="275">
        <v>0</v>
      </c>
      <c r="E26" s="275">
        <v>0</v>
      </c>
      <c r="F26" s="275">
        <v>0</v>
      </c>
      <c r="G26" s="275">
        <v>0</v>
      </c>
      <c r="H26" s="275"/>
      <c r="I26" s="293">
        <v>0</v>
      </c>
    </row>
    <row r="27" spans="1:9" ht="8.25">
      <c r="A27" s="378" t="s">
        <v>39</v>
      </c>
      <c r="B27" s="379"/>
      <c r="C27" s="379"/>
      <c r="D27" s="379"/>
      <c r="E27" s="379"/>
      <c r="F27" s="379"/>
      <c r="G27" s="379"/>
      <c r="H27" s="379"/>
      <c r="I27" s="380"/>
    </row>
    <row r="28" spans="1:9" ht="8.25">
      <c r="A28" s="290" t="s">
        <v>30</v>
      </c>
      <c r="B28" s="274">
        <v>928</v>
      </c>
      <c r="C28" s="274">
        <v>226864371</v>
      </c>
      <c r="D28" s="274">
        <v>47</v>
      </c>
      <c r="E28" s="274">
        <v>47</v>
      </c>
      <c r="F28" s="274">
        <v>198514500</v>
      </c>
      <c r="G28" s="274">
        <v>845</v>
      </c>
      <c r="H28" s="274"/>
      <c r="I28" s="291">
        <v>288</v>
      </c>
    </row>
    <row r="29" spans="1:9" ht="8.25">
      <c r="A29" s="292" t="s">
        <v>463</v>
      </c>
      <c r="B29" s="275">
        <v>145</v>
      </c>
      <c r="C29" s="275">
        <v>122216371</v>
      </c>
      <c r="D29" s="275">
        <v>0</v>
      </c>
      <c r="E29" s="275">
        <v>45</v>
      </c>
      <c r="F29" s="275">
        <v>197264500</v>
      </c>
      <c r="G29" s="275">
        <v>246</v>
      </c>
      <c r="H29" s="275"/>
      <c r="I29" s="293">
        <v>52</v>
      </c>
    </row>
    <row r="30" spans="1:9" ht="8.25">
      <c r="A30" s="292" t="s">
        <v>464</v>
      </c>
      <c r="B30" s="275">
        <v>0</v>
      </c>
      <c r="C30" s="275">
        <v>0</v>
      </c>
      <c r="D30" s="275">
        <v>2</v>
      </c>
      <c r="E30" s="275">
        <v>0</v>
      </c>
      <c r="F30" s="275">
        <v>0</v>
      </c>
      <c r="G30" s="275">
        <v>0</v>
      </c>
      <c r="H30" s="275"/>
      <c r="I30" s="293">
        <v>1</v>
      </c>
    </row>
    <row r="31" spans="1:9" ht="8.25">
      <c r="A31" s="292" t="s">
        <v>465</v>
      </c>
      <c r="B31" s="275">
        <v>0</v>
      </c>
      <c r="C31" s="275">
        <v>0</v>
      </c>
      <c r="D31" s="275">
        <v>0</v>
      </c>
      <c r="E31" s="275">
        <v>0</v>
      </c>
      <c r="F31" s="275">
        <v>0</v>
      </c>
      <c r="G31" s="275">
        <v>0</v>
      </c>
      <c r="H31" s="275"/>
      <c r="I31" s="293">
        <v>0</v>
      </c>
    </row>
    <row r="32" spans="1:9" ht="8.25">
      <c r="A32" s="292" t="s">
        <v>466</v>
      </c>
      <c r="B32" s="275">
        <v>781</v>
      </c>
      <c r="C32" s="275">
        <v>104648000</v>
      </c>
      <c r="D32" s="275">
        <v>45</v>
      </c>
      <c r="E32" s="275">
        <v>2</v>
      </c>
      <c r="F32" s="275">
        <v>1250000</v>
      </c>
      <c r="G32" s="275">
        <v>599</v>
      </c>
      <c r="H32" s="275"/>
      <c r="I32" s="293">
        <v>233</v>
      </c>
    </row>
    <row r="33" spans="1:9" ht="8.25">
      <c r="A33" s="292" t="s">
        <v>7</v>
      </c>
      <c r="B33" s="275">
        <v>2</v>
      </c>
      <c r="C33" s="275">
        <v>0</v>
      </c>
      <c r="D33" s="275">
        <v>0</v>
      </c>
      <c r="E33" s="275">
        <v>0</v>
      </c>
      <c r="F33" s="275">
        <v>0</v>
      </c>
      <c r="G33" s="275">
        <v>0</v>
      </c>
      <c r="H33" s="275"/>
      <c r="I33" s="293">
        <v>2</v>
      </c>
    </row>
    <row r="34" spans="1:9" ht="8.25">
      <c r="A34" s="378" t="s">
        <v>40</v>
      </c>
      <c r="B34" s="379"/>
      <c r="C34" s="379"/>
      <c r="D34" s="379"/>
      <c r="E34" s="379"/>
      <c r="F34" s="379"/>
      <c r="G34" s="379"/>
      <c r="H34" s="379"/>
      <c r="I34" s="380"/>
    </row>
    <row r="35" spans="1:9" ht="11.25" customHeight="1">
      <c r="A35" s="290" t="s">
        <v>30</v>
      </c>
      <c r="B35" s="274">
        <v>48</v>
      </c>
      <c r="C35" s="274">
        <v>46165653</v>
      </c>
      <c r="D35" s="274">
        <v>13</v>
      </c>
      <c r="E35" s="274">
        <v>13</v>
      </c>
      <c r="F35" s="274">
        <v>21765000</v>
      </c>
      <c r="G35" s="274">
        <v>72</v>
      </c>
      <c r="H35" s="274"/>
      <c r="I35" s="291">
        <v>63</v>
      </c>
    </row>
    <row r="36" spans="1:9" ht="8.25">
      <c r="A36" s="292" t="s">
        <v>463</v>
      </c>
      <c r="B36" s="275">
        <v>25</v>
      </c>
      <c r="C36" s="275">
        <v>43425653</v>
      </c>
      <c r="D36" s="275">
        <v>0</v>
      </c>
      <c r="E36" s="275">
        <v>13</v>
      </c>
      <c r="F36" s="274">
        <v>21765000</v>
      </c>
      <c r="G36" s="275">
        <v>51</v>
      </c>
      <c r="H36" s="275"/>
      <c r="I36" s="293">
        <v>37</v>
      </c>
    </row>
    <row r="37" spans="1:9" s="273" customFormat="1" ht="8.25">
      <c r="A37" s="292" t="s">
        <v>464</v>
      </c>
      <c r="B37" s="275">
        <v>0</v>
      </c>
      <c r="C37" s="275">
        <v>0</v>
      </c>
      <c r="D37" s="275">
        <v>0</v>
      </c>
      <c r="E37" s="275">
        <v>0</v>
      </c>
      <c r="F37" s="275">
        <v>0</v>
      </c>
      <c r="G37" s="275">
        <v>0</v>
      </c>
      <c r="H37" s="275"/>
      <c r="I37" s="293">
        <v>0</v>
      </c>
    </row>
    <row r="38" spans="1:9" ht="8.25">
      <c r="A38" s="292" t="s">
        <v>465</v>
      </c>
      <c r="B38" s="275">
        <v>0</v>
      </c>
      <c r="C38" s="275">
        <v>0</v>
      </c>
      <c r="D38" s="275">
        <v>0</v>
      </c>
      <c r="E38" s="275">
        <v>0</v>
      </c>
      <c r="F38" s="275">
        <v>0</v>
      </c>
      <c r="G38" s="275">
        <v>0</v>
      </c>
      <c r="H38" s="275"/>
      <c r="I38" s="293">
        <v>0</v>
      </c>
    </row>
    <row r="39" spans="1:9" ht="8.25">
      <c r="A39" s="292" t="s">
        <v>466</v>
      </c>
      <c r="B39" s="275">
        <v>23</v>
      </c>
      <c r="C39" s="275">
        <v>2740000</v>
      </c>
      <c r="D39" s="275">
        <v>13</v>
      </c>
      <c r="E39" s="275">
        <v>0</v>
      </c>
      <c r="F39" s="275">
        <v>0</v>
      </c>
      <c r="G39" s="275">
        <v>21</v>
      </c>
      <c r="H39" s="275"/>
      <c r="I39" s="293">
        <v>26</v>
      </c>
    </row>
    <row r="40" spans="1:9" ht="8.25">
      <c r="A40" s="292" t="s">
        <v>7</v>
      </c>
      <c r="B40" s="275">
        <v>0</v>
      </c>
      <c r="C40" s="275">
        <v>0</v>
      </c>
      <c r="D40" s="275">
        <v>0</v>
      </c>
      <c r="E40" s="275">
        <v>0</v>
      </c>
      <c r="F40" s="275">
        <v>0</v>
      </c>
      <c r="G40" s="275">
        <v>0</v>
      </c>
      <c r="H40" s="275"/>
      <c r="I40" s="293">
        <v>0</v>
      </c>
    </row>
    <row r="41" spans="1:9" ht="8.25">
      <c r="A41" s="378" t="s">
        <v>41</v>
      </c>
      <c r="B41" s="379"/>
      <c r="C41" s="379"/>
      <c r="D41" s="379"/>
      <c r="E41" s="379"/>
      <c r="F41" s="379"/>
      <c r="G41" s="379"/>
      <c r="H41" s="379"/>
      <c r="I41" s="380"/>
    </row>
    <row r="42" spans="1:9" ht="11.25" customHeight="1">
      <c r="A42" s="290" t="s">
        <v>30</v>
      </c>
      <c r="B42" s="274">
        <v>12</v>
      </c>
      <c r="C42" s="274">
        <v>2330000</v>
      </c>
      <c r="D42" s="274">
        <v>1</v>
      </c>
      <c r="E42" s="274">
        <v>1</v>
      </c>
      <c r="F42" s="274">
        <v>3900000</v>
      </c>
      <c r="G42" s="274">
        <v>20</v>
      </c>
      <c r="H42" s="274"/>
      <c r="I42" s="291">
        <v>4</v>
      </c>
    </row>
    <row r="43" spans="1:9" ht="8.25">
      <c r="A43" s="292" t="s">
        <v>463</v>
      </c>
      <c r="B43" s="275">
        <v>2</v>
      </c>
      <c r="C43" s="275">
        <v>300000</v>
      </c>
      <c r="D43" s="275">
        <v>0</v>
      </c>
      <c r="E43" s="275">
        <v>1</v>
      </c>
      <c r="F43" s="274">
        <v>3900000</v>
      </c>
      <c r="G43" s="275">
        <v>9</v>
      </c>
      <c r="H43" s="275"/>
      <c r="I43" s="293">
        <v>1</v>
      </c>
    </row>
    <row r="44" spans="1:9" s="273" customFormat="1" ht="8.25">
      <c r="A44" s="292" t="s">
        <v>464</v>
      </c>
      <c r="B44" s="275">
        <v>0</v>
      </c>
      <c r="C44" s="275">
        <v>0</v>
      </c>
      <c r="D44" s="275">
        <v>0</v>
      </c>
      <c r="E44" s="275">
        <v>0</v>
      </c>
      <c r="F44" s="275">
        <v>0</v>
      </c>
      <c r="G44" s="275">
        <v>0</v>
      </c>
      <c r="H44" s="275"/>
      <c r="I44" s="293">
        <v>0</v>
      </c>
    </row>
    <row r="45" spans="1:9" ht="8.25">
      <c r="A45" s="292" t="s">
        <v>465</v>
      </c>
      <c r="B45" s="275">
        <v>0</v>
      </c>
      <c r="C45" s="275">
        <v>0</v>
      </c>
      <c r="D45" s="275">
        <v>0</v>
      </c>
      <c r="E45" s="275">
        <v>0</v>
      </c>
      <c r="F45" s="275">
        <v>0</v>
      </c>
      <c r="G45" s="275">
        <v>0</v>
      </c>
      <c r="H45" s="275"/>
      <c r="I45" s="293">
        <v>0</v>
      </c>
    </row>
    <row r="46" spans="1:9" ht="8.25">
      <c r="A46" s="292" t="s">
        <v>466</v>
      </c>
      <c r="B46" s="275">
        <v>10</v>
      </c>
      <c r="C46" s="275">
        <v>2030000</v>
      </c>
      <c r="D46" s="275">
        <v>1</v>
      </c>
      <c r="E46" s="275">
        <v>0</v>
      </c>
      <c r="F46" s="275">
        <v>0</v>
      </c>
      <c r="G46" s="275">
        <v>11</v>
      </c>
      <c r="H46" s="275"/>
      <c r="I46" s="293">
        <v>3</v>
      </c>
    </row>
    <row r="47" spans="1:9" ht="8.25">
      <c r="A47" s="292" t="s">
        <v>7</v>
      </c>
      <c r="B47" s="275">
        <v>0</v>
      </c>
      <c r="C47" s="275">
        <v>0</v>
      </c>
      <c r="D47" s="275">
        <v>0</v>
      </c>
      <c r="E47" s="275">
        <v>0</v>
      </c>
      <c r="F47" s="275">
        <v>0</v>
      </c>
      <c r="G47" s="275">
        <v>0</v>
      </c>
      <c r="H47" s="275"/>
      <c r="I47" s="293">
        <v>0</v>
      </c>
    </row>
    <row r="48" spans="1:9" ht="8.25">
      <c r="A48" s="378" t="s">
        <v>42</v>
      </c>
      <c r="B48" s="379"/>
      <c r="C48" s="379"/>
      <c r="D48" s="379"/>
      <c r="E48" s="379"/>
      <c r="F48" s="379"/>
      <c r="G48" s="379"/>
      <c r="H48" s="379"/>
      <c r="I48" s="380"/>
    </row>
    <row r="49" spans="1:9" ht="8.25">
      <c r="A49" s="290" t="s">
        <v>30</v>
      </c>
      <c r="B49" s="274">
        <v>1085</v>
      </c>
      <c r="C49" s="274">
        <v>196909000</v>
      </c>
      <c r="D49" s="274">
        <v>34</v>
      </c>
      <c r="E49" s="274">
        <v>34</v>
      </c>
      <c r="F49" s="274">
        <v>92900000</v>
      </c>
      <c r="G49" s="274">
        <v>665</v>
      </c>
      <c r="H49" s="274"/>
      <c r="I49" s="291">
        <v>394</v>
      </c>
    </row>
    <row r="50" spans="1:9" ht="8.25">
      <c r="A50" s="292" t="s">
        <v>463</v>
      </c>
      <c r="B50" s="275">
        <v>178</v>
      </c>
      <c r="C50" s="275">
        <v>51310000</v>
      </c>
      <c r="D50" s="275">
        <v>0</v>
      </c>
      <c r="E50" s="275">
        <v>34</v>
      </c>
      <c r="F50" s="275">
        <v>92900000</v>
      </c>
      <c r="G50" s="275">
        <v>128</v>
      </c>
      <c r="H50" s="275"/>
      <c r="I50" s="293">
        <v>27</v>
      </c>
    </row>
    <row r="51" spans="1:9" s="273" customFormat="1" ht="8.25">
      <c r="A51" s="292" t="s">
        <v>464</v>
      </c>
      <c r="B51" s="275">
        <v>1</v>
      </c>
      <c r="C51" s="275">
        <v>50000</v>
      </c>
      <c r="D51" s="275">
        <v>0</v>
      </c>
      <c r="E51" s="275">
        <v>0</v>
      </c>
      <c r="F51" s="275">
        <v>0</v>
      </c>
      <c r="G51" s="275">
        <v>0</v>
      </c>
      <c r="H51" s="275"/>
      <c r="I51" s="293">
        <v>3</v>
      </c>
    </row>
    <row r="52" spans="1:9" ht="8.25">
      <c r="A52" s="292" t="s">
        <v>465</v>
      </c>
      <c r="B52" s="275">
        <v>0</v>
      </c>
      <c r="C52" s="275">
        <v>0</v>
      </c>
      <c r="D52" s="275">
        <v>0</v>
      </c>
      <c r="E52" s="275">
        <v>0</v>
      </c>
      <c r="F52" s="275">
        <v>0</v>
      </c>
      <c r="G52" s="275">
        <v>0</v>
      </c>
      <c r="H52" s="275"/>
      <c r="I52" s="293">
        <v>0</v>
      </c>
    </row>
    <row r="53" spans="1:9" ht="8.25">
      <c r="A53" s="292" t="s">
        <v>466</v>
      </c>
      <c r="B53" s="275">
        <v>868</v>
      </c>
      <c r="C53" s="275">
        <v>145549000</v>
      </c>
      <c r="D53" s="275">
        <v>33</v>
      </c>
      <c r="E53" s="275">
        <v>0</v>
      </c>
      <c r="F53" s="275">
        <v>0</v>
      </c>
      <c r="G53" s="275">
        <v>537</v>
      </c>
      <c r="H53" s="275"/>
      <c r="I53" s="293">
        <v>190</v>
      </c>
    </row>
    <row r="54" spans="1:9" ht="8.25">
      <c r="A54" s="292" t="s">
        <v>7</v>
      </c>
      <c r="B54" s="275">
        <v>38</v>
      </c>
      <c r="C54" s="275">
        <v>0</v>
      </c>
      <c r="D54" s="275">
        <v>1</v>
      </c>
      <c r="E54" s="275">
        <v>0</v>
      </c>
      <c r="F54" s="275">
        <v>0</v>
      </c>
      <c r="G54" s="275">
        <v>0</v>
      </c>
      <c r="H54" s="275"/>
      <c r="I54" s="293">
        <v>174</v>
      </c>
    </row>
    <row r="55" spans="1:9" ht="8.25">
      <c r="A55" s="378" t="s">
        <v>43</v>
      </c>
      <c r="B55" s="379"/>
      <c r="C55" s="379"/>
      <c r="D55" s="379"/>
      <c r="E55" s="379"/>
      <c r="F55" s="379"/>
      <c r="G55" s="379"/>
      <c r="H55" s="379"/>
      <c r="I55" s="380"/>
    </row>
    <row r="56" spans="1:9" ht="11.25" customHeight="1">
      <c r="A56" s="290" t="s">
        <v>30</v>
      </c>
      <c r="B56" s="274">
        <v>2029</v>
      </c>
      <c r="C56" s="274">
        <v>995538100</v>
      </c>
      <c r="D56" s="274">
        <v>59</v>
      </c>
      <c r="E56" s="274">
        <v>59</v>
      </c>
      <c r="F56" s="274">
        <v>174355800</v>
      </c>
      <c r="G56" s="274">
        <v>1379</v>
      </c>
      <c r="H56" s="274"/>
      <c r="I56" s="291">
        <v>675</v>
      </c>
    </row>
    <row r="57" spans="1:9" ht="8.25">
      <c r="A57" s="292" t="s">
        <v>463</v>
      </c>
      <c r="B57" s="275">
        <v>271</v>
      </c>
      <c r="C57" s="275">
        <v>736719100</v>
      </c>
      <c r="D57" s="275">
        <v>2</v>
      </c>
      <c r="E57" s="275">
        <v>55</v>
      </c>
      <c r="F57" s="275">
        <v>159905800</v>
      </c>
      <c r="G57" s="275">
        <v>218</v>
      </c>
      <c r="H57" s="275"/>
      <c r="I57" s="293">
        <v>75</v>
      </c>
    </row>
    <row r="58" spans="1:9" s="273" customFormat="1" ht="12" customHeight="1">
      <c r="A58" s="292" t="s">
        <v>464</v>
      </c>
      <c r="B58" s="275">
        <v>0</v>
      </c>
      <c r="C58" s="275">
        <v>0</v>
      </c>
      <c r="D58" s="275">
        <v>2</v>
      </c>
      <c r="E58" s="275">
        <v>0</v>
      </c>
      <c r="F58" s="275">
        <v>0</v>
      </c>
      <c r="G58" s="275">
        <v>1</v>
      </c>
      <c r="H58" s="275"/>
      <c r="I58" s="293">
        <v>5</v>
      </c>
    </row>
    <row r="59" spans="1:9" ht="8.25">
      <c r="A59" s="292" t="s">
        <v>465</v>
      </c>
      <c r="B59" s="275">
        <v>0</v>
      </c>
      <c r="C59" s="275">
        <v>0</v>
      </c>
      <c r="D59" s="275">
        <v>0</v>
      </c>
      <c r="E59" s="275">
        <v>0</v>
      </c>
      <c r="F59" s="275">
        <v>0</v>
      </c>
      <c r="G59" s="275">
        <v>0</v>
      </c>
      <c r="H59" s="275"/>
      <c r="I59" s="293">
        <v>0</v>
      </c>
    </row>
    <row r="60" spans="1:9" ht="8.25">
      <c r="A60" s="292" t="s">
        <v>466</v>
      </c>
      <c r="B60" s="275">
        <v>1752</v>
      </c>
      <c r="C60" s="275">
        <v>258819000</v>
      </c>
      <c r="D60" s="275">
        <v>55</v>
      </c>
      <c r="E60" s="275">
        <v>4</v>
      </c>
      <c r="F60" s="275">
        <v>14450000</v>
      </c>
      <c r="G60" s="275">
        <v>1160</v>
      </c>
      <c r="H60" s="275"/>
      <c r="I60" s="293">
        <v>587</v>
      </c>
    </row>
    <row r="61" spans="1:9" ht="8.25">
      <c r="A61" s="292" t="s">
        <v>7</v>
      </c>
      <c r="B61" s="275">
        <v>6</v>
      </c>
      <c r="C61" s="275">
        <v>0</v>
      </c>
      <c r="D61" s="275">
        <v>0</v>
      </c>
      <c r="E61" s="275">
        <v>0</v>
      </c>
      <c r="F61" s="275">
        <v>0</v>
      </c>
      <c r="G61" s="275">
        <v>0</v>
      </c>
      <c r="H61" s="275"/>
      <c r="I61" s="293">
        <v>8</v>
      </c>
    </row>
    <row r="62" spans="1:9" s="273" customFormat="1" ht="8.25">
      <c r="A62" s="378" t="s">
        <v>44</v>
      </c>
      <c r="B62" s="379"/>
      <c r="C62" s="379"/>
      <c r="D62" s="379"/>
      <c r="E62" s="379"/>
      <c r="F62" s="379"/>
      <c r="G62" s="379"/>
      <c r="H62" s="379"/>
      <c r="I62" s="380"/>
    </row>
    <row r="63" spans="1:9" ht="11.25" customHeight="1">
      <c r="A63" s="290" t="s">
        <v>30</v>
      </c>
      <c r="B63" s="274">
        <v>215</v>
      </c>
      <c r="C63" s="274">
        <v>55779500</v>
      </c>
      <c r="D63" s="274">
        <v>4</v>
      </c>
      <c r="E63" s="274">
        <v>4</v>
      </c>
      <c r="F63" s="274">
        <v>1950000</v>
      </c>
      <c r="G63" s="274">
        <v>184</v>
      </c>
      <c r="H63" s="274"/>
      <c r="I63" s="291">
        <v>93</v>
      </c>
    </row>
    <row r="64" spans="1:9" ht="8.25">
      <c r="A64" s="292" t="s">
        <v>463</v>
      </c>
      <c r="B64" s="275">
        <v>31</v>
      </c>
      <c r="C64" s="275">
        <v>29170000</v>
      </c>
      <c r="D64" s="275">
        <v>0</v>
      </c>
      <c r="E64" s="275">
        <v>3</v>
      </c>
      <c r="F64" s="275">
        <v>950000</v>
      </c>
      <c r="G64" s="275">
        <v>44</v>
      </c>
      <c r="H64" s="275"/>
      <c r="I64" s="293">
        <v>10</v>
      </c>
    </row>
    <row r="65" spans="1:9" ht="8.25">
      <c r="A65" s="292" t="s">
        <v>464</v>
      </c>
      <c r="B65" s="275">
        <v>0</v>
      </c>
      <c r="C65" s="275">
        <v>0</v>
      </c>
      <c r="D65" s="275">
        <v>1</v>
      </c>
      <c r="E65" s="275">
        <v>0</v>
      </c>
      <c r="F65" s="275">
        <v>0</v>
      </c>
      <c r="G65" s="275">
        <v>0</v>
      </c>
      <c r="H65" s="275"/>
      <c r="I65" s="293">
        <v>0</v>
      </c>
    </row>
    <row r="66" spans="1:9" ht="8.25">
      <c r="A66" s="292" t="s">
        <v>465</v>
      </c>
      <c r="B66" s="275">
        <v>0</v>
      </c>
      <c r="C66" s="275">
        <v>0</v>
      </c>
      <c r="D66" s="275">
        <v>0</v>
      </c>
      <c r="E66" s="275">
        <v>0</v>
      </c>
      <c r="F66" s="275">
        <v>0</v>
      </c>
      <c r="G66" s="275">
        <v>0</v>
      </c>
      <c r="H66" s="275"/>
      <c r="I66" s="293">
        <v>0</v>
      </c>
    </row>
    <row r="67" spans="1:9" ht="8.25">
      <c r="A67" s="292" t="s">
        <v>466</v>
      </c>
      <c r="B67" s="275">
        <v>180</v>
      </c>
      <c r="C67" s="275">
        <v>26609500</v>
      </c>
      <c r="D67" s="275">
        <v>3</v>
      </c>
      <c r="E67" s="275">
        <v>1</v>
      </c>
      <c r="F67" s="275">
        <v>1000000</v>
      </c>
      <c r="G67" s="275">
        <v>136</v>
      </c>
      <c r="H67" s="275"/>
      <c r="I67" s="293">
        <v>72</v>
      </c>
    </row>
    <row r="68" spans="1:9" ht="8.25">
      <c r="A68" s="292" t="s">
        <v>7</v>
      </c>
      <c r="B68" s="275">
        <v>4</v>
      </c>
      <c r="C68" s="275">
        <v>0</v>
      </c>
      <c r="D68" s="275">
        <v>0</v>
      </c>
      <c r="E68" s="275">
        <v>0</v>
      </c>
      <c r="F68" s="275">
        <v>0</v>
      </c>
      <c r="G68" s="275">
        <v>4</v>
      </c>
      <c r="H68" s="275"/>
      <c r="I68" s="293">
        <v>11</v>
      </c>
    </row>
    <row r="69" spans="1:9" ht="8.25">
      <c r="A69" s="378" t="s">
        <v>45</v>
      </c>
      <c r="B69" s="379"/>
      <c r="C69" s="379"/>
      <c r="D69" s="379"/>
      <c r="E69" s="379"/>
      <c r="F69" s="379"/>
      <c r="G69" s="379"/>
      <c r="H69" s="379"/>
      <c r="I69" s="380"/>
    </row>
    <row r="70" spans="1:9" ht="14.25" customHeight="1">
      <c r="A70" s="290" t="s">
        <v>30</v>
      </c>
      <c r="B70" s="274">
        <v>324</v>
      </c>
      <c r="C70" s="274">
        <v>37986000</v>
      </c>
      <c r="D70" s="274">
        <v>4</v>
      </c>
      <c r="E70" s="274">
        <v>4</v>
      </c>
      <c r="F70" s="274">
        <v>13030500</v>
      </c>
      <c r="G70" s="274">
        <v>100</v>
      </c>
      <c r="H70" s="274"/>
      <c r="I70" s="291">
        <v>71</v>
      </c>
    </row>
    <row r="71" spans="1:9" ht="8.25">
      <c r="A71" s="292" t="s">
        <v>463</v>
      </c>
      <c r="B71" s="275">
        <v>48</v>
      </c>
      <c r="C71" s="275">
        <v>10150000</v>
      </c>
      <c r="D71" s="275">
        <v>0</v>
      </c>
      <c r="E71" s="275">
        <v>4</v>
      </c>
      <c r="F71" s="275">
        <v>13030500</v>
      </c>
      <c r="G71" s="275">
        <v>33</v>
      </c>
      <c r="H71" s="275"/>
      <c r="I71" s="293">
        <v>14</v>
      </c>
    </row>
    <row r="72" spans="1:9" ht="8.25">
      <c r="A72" s="292" t="s">
        <v>464</v>
      </c>
      <c r="B72" s="275">
        <v>0</v>
      </c>
      <c r="C72" s="275">
        <v>0</v>
      </c>
      <c r="D72" s="275">
        <v>0</v>
      </c>
      <c r="E72" s="275">
        <v>0</v>
      </c>
      <c r="F72" s="275">
        <v>0</v>
      </c>
      <c r="G72" s="275">
        <v>0</v>
      </c>
      <c r="H72" s="275"/>
      <c r="I72" s="293">
        <v>0</v>
      </c>
    </row>
    <row r="73" spans="1:9" s="273" customFormat="1" ht="8.25">
      <c r="A73" s="292" t="s">
        <v>465</v>
      </c>
      <c r="B73" s="275">
        <v>0</v>
      </c>
      <c r="C73" s="275">
        <v>0</v>
      </c>
      <c r="D73" s="275">
        <v>0</v>
      </c>
      <c r="E73" s="275">
        <v>0</v>
      </c>
      <c r="F73" s="275">
        <v>0</v>
      </c>
      <c r="G73" s="275">
        <v>0</v>
      </c>
      <c r="H73" s="275"/>
      <c r="I73" s="293">
        <v>0</v>
      </c>
    </row>
    <row r="74" spans="1:9" ht="8.25">
      <c r="A74" s="292" t="s">
        <v>466</v>
      </c>
      <c r="B74" s="275">
        <v>276</v>
      </c>
      <c r="C74" s="275">
        <v>27836000</v>
      </c>
      <c r="D74" s="275">
        <v>4</v>
      </c>
      <c r="E74" s="275">
        <v>0</v>
      </c>
      <c r="F74" s="275">
        <v>0</v>
      </c>
      <c r="G74" s="275">
        <v>67</v>
      </c>
      <c r="H74" s="275"/>
      <c r="I74" s="293">
        <v>57</v>
      </c>
    </row>
    <row r="75" spans="1:9" ht="8.25">
      <c r="A75" s="292" t="s">
        <v>7</v>
      </c>
      <c r="B75" s="275">
        <v>0</v>
      </c>
      <c r="C75" s="275">
        <v>0</v>
      </c>
      <c r="D75" s="275">
        <v>0</v>
      </c>
      <c r="E75" s="275">
        <v>0</v>
      </c>
      <c r="F75" s="275">
        <v>0</v>
      </c>
      <c r="G75" s="275">
        <v>0</v>
      </c>
      <c r="H75" s="275"/>
      <c r="I75" s="293">
        <v>0</v>
      </c>
    </row>
    <row r="76" spans="1:9" ht="12" customHeight="1">
      <c r="A76" s="378" t="s">
        <v>46</v>
      </c>
      <c r="B76" s="379"/>
      <c r="C76" s="379"/>
      <c r="D76" s="379"/>
      <c r="E76" s="379"/>
      <c r="F76" s="379"/>
      <c r="G76" s="379"/>
      <c r="H76" s="379"/>
      <c r="I76" s="380"/>
    </row>
    <row r="77" spans="1:9" ht="12.75" customHeight="1">
      <c r="A77" s="290" t="s">
        <v>30</v>
      </c>
      <c r="B77" s="274">
        <v>192</v>
      </c>
      <c r="C77" s="274">
        <v>12822000</v>
      </c>
      <c r="D77" s="274">
        <v>10</v>
      </c>
      <c r="E77" s="274">
        <v>10</v>
      </c>
      <c r="F77" s="274">
        <v>7050000</v>
      </c>
      <c r="G77" s="274">
        <v>104</v>
      </c>
      <c r="H77" s="274"/>
      <c r="I77" s="291">
        <v>79</v>
      </c>
    </row>
    <row r="78" spans="1:9" ht="8.25">
      <c r="A78" s="292" t="s">
        <v>463</v>
      </c>
      <c r="B78" s="275">
        <v>60</v>
      </c>
      <c r="C78" s="275">
        <v>7030000</v>
      </c>
      <c r="D78" s="275">
        <v>0</v>
      </c>
      <c r="E78" s="275">
        <v>10</v>
      </c>
      <c r="F78" s="275">
        <v>7050000</v>
      </c>
      <c r="G78" s="275">
        <v>43</v>
      </c>
      <c r="H78" s="275"/>
      <c r="I78" s="293">
        <v>18</v>
      </c>
    </row>
    <row r="79" spans="1:9" ht="8.25">
      <c r="A79" s="292" t="s">
        <v>464</v>
      </c>
      <c r="B79" s="275">
        <v>0</v>
      </c>
      <c r="C79" s="275">
        <v>0</v>
      </c>
      <c r="D79" s="275">
        <v>0</v>
      </c>
      <c r="E79" s="275">
        <v>0</v>
      </c>
      <c r="F79" s="275">
        <v>0</v>
      </c>
      <c r="G79" s="275">
        <v>0</v>
      </c>
      <c r="H79" s="275"/>
      <c r="I79" s="293">
        <v>0</v>
      </c>
    </row>
    <row r="80" spans="1:9" s="273" customFormat="1" ht="8.25">
      <c r="A80" s="292" t="s">
        <v>465</v>
      </c>
      <c r="B80" s="275">
        <v>0</v>
      </c>
      <c r="C80" s="275">
        <v>0</v>
      </c>
      <c r="D80" s="275">
        <v>0</v>
      </c>
      <c r="E80" s="275">
        <v>0</v>
      </c>
      <c r="F80" s="275">
        <v>0</v>
      </c>
      <c r="G80" s="275">
        <v>0</v>
      </c>
      <c r="H80" s="275"/>
      <c r="I80" s="293">
        <v>0</v>
      </c>
    </row>
    <row r="81" spans="1:9" ht="8.25">
      <c r="A81" s="292" t="s">
        <v>466</v>
      </c>
      <c r="B81" s="275">
        <v>132</v>
      </c>
      <c r="C81" s="275">
        <v>5792000</v>
      </c>
      <c r="D81" s="275">
        <v>10</v>
      </c>
      <c r="E81" s="275">
        <v>0</v>
      </c>
      <c r="F81" s="275">
        <v>0</v>
      </c>
      <c r="G81" s="275">
        <v>61</v>
      </c>
      <c r="H81" s="275"/>
      <c r="I81" s="293">
        <v>61</v>
      </c>
    </row>
    <row r="82" spans="1:9" ht="8.25">
      <c r="A82" s="292" t="s">
        <v>7</v>
      </c>
      <c r="B82" s="275">
        <v>0</v>
      </c>
      <c r="C82" s="275">
        <v>0</v>
      </c>
      <c r="D82" s="275">
        <v>0</v>
      </c>
      <c r="E82" s="275">
        <v>0</v>
      </c>
      <c r="F82" s="275">
        <v>0</v>
      </c>
      <c r="G82" s="275">
        <v>0</v>
      </c>
      <c r="H82" s="275"/>
      <c r="I82" s="293">
        <v>0</v>
      </c>
    </row>
    <row r="83" spans="1:9" ht="12" customHeight="1">
      <c r="A83" s="378" t="s">
        <v>47</v>
      </c>
      <c r="B83" s="379"/>
      <c r="C83" s="379"/>
      <c r="D83" s="379"/>
      <c r="E83" s="379"/>
      <c r="F83" s="379"/>
      <c r="G83" s="379"/>
      <c r="H83" s="379"/>
      <c r="I83" s="380"/>
    </row>
    <row r="84" spans="1:9" ht="12.75" customHeight="1">
      <c r="A84" s="290" t="s">
        <v>30</v>
      </c>
      <c r="B84" s="274">
        <v>58</v>
      </c>
      <c r="C84" s="274">
        <v>191352409</v>
      </c>
      <c r="D84" s="274">
        <v>2</v>
      </c>
      <c r="E84" s="274">
        <v>2</v>
      </c>
      <c r="F84" s="274">
        <v>4500000</v>
      </c>
      <c r="G84" s="274">
        <v>74</v>
      </c>
      <c r="H84" s="274"/>
      <c r="I84" s="291">
        <v>47</v>
      </c>
    </row>
    <row r="85" spans="1:9" ht="8.25">
      <c r="A85" s="292" t="s">
        <v>463</v>
      </c>
      <c r="B85" s="275">
        <v>13</v>
      </c>
      <c r="C85" s="275">
        <v>188942409</v>
      </c>
      <c r="D85" s="275">
        <v>0</v>
      </c>
      <c r="E85" s="275">
        <v>2</v>
      </c>
      <c r="F85" s="275">
        <v>4500000</v>
      </c>
      <c r="G85" s="275">
        <v>45</v>
      </c>
      <c r="H85" s="275"/>
      <c r="I85" s="293">
        <v>16</v>
      </c>
    </row>
    <row r="86" spans="1:9" ht="8.25">
      <c r="A86" s="292" t="s">
        <v>464</v>
      </c>
      <c r="B86" s="275">
        <v>0</v>
      </c>
      <c r="C86" s="275">
        <v>0</v>
      </c>
      <c r="D86" s="275">
        <v>0</v>
      </c>
      <c r="E86" s="275">
        <v>0</v>
      </c>
      <c r="F86" s="275">
        <v>0</v>
      </c>
      <c r="G86" s="275">
        <v>0</v>
      </c>
      <c r="H86" s="275"/>
      <c r="I86" s="293">
        <v>0</v>
      </c>
    </row>
    <row r="87" spans="1:9" s="273" customFormat="1" ht="8.25">
      <c r="A87" s="292" t="s">
        <v>465</v>
      </c>
      <c r="B87" s="275">
        <v>0</v>
      </c>
      <c r="C87" s="275">
        <v>0</v>
      </c>
      <c r="D87" s="275">
        <v>0</v>
      </c>
      <c r="E87" s="275">
        <v>0</v>
      </c>
      <c r="F87" s="275">
        <v>0</v>
      </c>
      <c r="G87" s="275">
        <v>0</v>
      </c>
      <c r="H87" s="275"/>
      <c r="I87" s="293">
        <v>0</v>
      </c>
    </row>
    <row r="88" spans="1:9" ht="8.25">
      <c r="A88" s="292" t="s">
        <v>466</v>
      </c>
      <c r="B88" s="275">
        <v>44</v>
      </c>
      <c r="C88" s="275">
        <v>2410000</v>
      </c>
      <c r="D88" s="275">
        <v>2</v>
      </c>
      <c r="E88" s="275">
        <v>0</v>
      </c>
      <c r="F88" s="275">
        <v>0</v>
      </c>
      <c r="G88" s="275">
        <v>29</v>
      </c>
      <c r="H88" s="275"/>
      <c r="I88" s="293">
        <v>29</v>
      </c>
    </row>
    <row r="89" spans="1:9" ht="8.25">
      <c r="A89" s="292" t="s">
        <v>7</v>
      </c>
      <c r="B89" s="275">
        <v>1</v>
      </c>
      <c r="C89" s="275">
        <v>0</v>
      </c>
      <c r="D89" s="275">
        <v>0</v>
      </c>
      <c r="E89" s="275">
        <v>0</v>
      </c>
      <c r="F89" s="275">
        <v>0</v>
      </c>
      <c r="G89" s="275">
        <v>0</v>
      </c>
      <c r="H89" s="275"/>
      <c r="I89" s="293">
        <v>2</v>
      </c>
    </row>
    <row r="90" spans="1:9" ht="12" customHeight="1">
      <c r="A90" s="378" t="s">
        <v>48</v>
      </c>
      <c r="B90" s="379"/>
      <c r="C90" s="379"/>
      <c r="D90" s="379"/>
      <c r="E90" s="379"/>
      <c r="F90" s="379"/>
      <c r="G90" s="379"/>
      <c r="H90" s="379"/>
      <c r="I90" s="380"/>
    </row>
    <row r="91" spans="1:9" ht="12" customHeight="1">
      <c r="A91" s="290" t="s">
        <v>30</v>
      </c>
      <c r="B91" s="274">
        <v>123</v>
      </c>
      <c r="C91" s="274">
        <v>51610865</v>
      </c>
      <c r="D91" s="274">
        <v>3</v>
      </c>
      <c r="E91" s="274">
        <v>3</v>
      </c>
      <c r="F91" s="274">
        <v>660000</v>
      </c>
      <c r="G91" s="274">
        <v>66</v>
      </c>
      <c r="H91" s="274"/>
      <c r="I91" s="291">
        <v>31</v>
      </c>
    </row>
    <row r="92" spans="1:9" ht="8.25">
      <c r="A92" s="292" t="s">
        <v>463</v>
      </c>
      <c r="B92" s="275">
        <v>32</v>
      </c>
      <c r="C92" s="275">
        <v>37343865</v>
      </c>
      <c r="D92" s="275">
        <v>1</v>
      </c>
      <c r="E92" s="275">
        <v>2</v>
      </c>
      <c r="F92" s="275">
        <v>300000</v>
      </c>
      <c r="G92" s="275">
        <v>29</v>
      </c>
      <c r="H92" s="275"/>
      <c r="I92" s="293">
        <v>11</v>
      </c>
    </row>
    <row r="93" spans="1:9" ht="8.25">
      <c r="A93" s="292" t="s">
        <v>464</v>
      </c>
      <c r="B93" s="275">
        <v>0</v>
      </c>
      <c r="C93" s="275">
        <v>0</v>
      </c>
      <c r="D93" s="275">
        <v>0</v>
      </c>
      <c r="E93" s="275">
        <v>0</v>
      </c>
      <c r="F93" s="275">
        <v>0</v>
      </c>
      <c r="G93" s="275">
        <v>0</v>
      </c>
      <c r="H93" s="275"/>
      <c r="I93" s="293">
        <v>0</v>
      </c>
    </row>
    <row r="94" spans="1:9" s="273" customFormat="1" ht="8.25">
      <c r="A94" s="292" t="s">
        <v>465</v>
      </c>
      <c r="B94" s="275">
        <v>0</v>
      </c>
      <c r="C94" s="275">
        <v>0</v>
      </c>
      <c r="D94" s="275">
        <v>0</v>
      </c>
      <c r="E94" s="275">
        <v>0</v>
      </c>
      <c r="F94" s="275">
        <v>0</v>
      </c>
      <c r="G94" s="275">
        <v>0</v>
      </c>
      <c r="H94" s="275"/>
      <c r="I94" s="293">
        <v>0</v>
      </c>
    </row>
    <row r="95" spans="1:9" ht="8.25">
      <c r="A95" s="292" t="s">
        <v>466</v>
      </c>
      <c r="B95" s="275">
        <v>89</v>
      </c>
      <c r="C95" s="275">
        <v>14267000</v>
      </c>
      <c r="D95" s="275">
        <v>2</v>
      </c>
      <c r="E95" s="275">
        <v>1</v>
      </c>
      <c r="F95" s="275">
        <v>360000</v>
      </c>
      <c r="G95" s="275">
        <v>37</v>
      </c>
      <c r="H95" s="275"/>
      <c r="I95" s="293">
        <v>20</v>
      </c>
    </row>
    <row r="96" spans="1:9" ht="8.25">
      <c r="A96" s="292" t="s">
        <v>7</v>
      </c>
      <c r="B96" s="275">
        <v>2</v>
      </c>
      <c r="C96" s="275">
        <v>0</v>
      </c>
      <c r="D96" s="275">
        <v>0</v>
      </c>
      <c r="E96" s="275">
        <v>0</v>
      </c>
      <c r="F96" s="275">
        <v>0</v>
      </c>
      <c r="G96" s="275">
        <v>0</v>
      </c>
      <c r="H96" s="275"/>
      <c r="I96" s="293">
        <v>0</v>
      </c>
    </row>
    <row r="97" spans="1:9" ht="12" customHeight="1">
      <c r="A97" s="378" t="s">
        <v>49</v>
      </c>
      <c r="B97" s="379"/>
      <c r="C97" s="379"/>
      <c r="D97" s="379"/>
      <c r="E97" s="379"/>
      <c r="F97" s="379"/>
      <c r="G97" s="379"/>
      <c r="H97" s="379"/>
      <c r="I97" s="380"/>
    </row>
    <row r="98" spans="1:9" ht="12" customHeight="1">
      <c r="A98" s="290" t="s">
        <v>30</v>
      </c>
      <c r="B98" s="274">
        <v>525</v>
      </c>
      <c r="C98" s="274">
        <v>52948527</v>
      </c>
      <c r="D98" s="274">
        <v>12</v>
      </c>
      <c r="E98" s="274">
        <v>12</v>
      </c>
      <c r="F98" s="274">
        <v>5134400</v>
      </c>
      <c r="G98" s="274">
        <v>214</v>
      </c>
      <c r="H98" s="274"/>
      <c r="I98" s="291">
        <v>146</v>
      </c>
    </row>
    <row r="99" spans="1:9" ht="8.25">
      <c r="A99" s="292" t="s">
        <v>463</v>
      </c>
      <c r="B99" s="275">
        <v>110</v>
      </c>
      <c r="C99" s="275">
        <v>23921402</v>
      </c>
      <c r="D99" s="275">
        <v>0</v>
      </c>
      <c r="E99" s="275">
        <v>12</v>
      </c>
      <c r="F99" s="275">
        <v>5134400</v>
      </c>
      <c r="G99" s="275">
        <v>47</v>
      </c>
      <c r="H99" s="275"/>
      <c r="I99" s="293">
        <v>20</v>
      </c>
    </row>
    <row r="100" spans="1:9" ht="8.25">
      <c r="A100" s="292" t="s">
        <v>464</v>
      </c>
      <c r="B100" s="275">
        <v>0</v>
      </c>
      <c r="C100" s="275">
        <v>0</v>
      </c>
      <c r="D100" s="275">
        <v>0</v>
      </c>
      <c r="E100" s="275">
        <v>0</v>
      </c>
      <c r="F100" s="275">
        <v>0</v>
      </c>
      <c r="G100" s="275">
        <v>1</v>
      </c>
      <c r="H100" s="275"/>
      <c r="I100" s="293">
        <v>1</v>
      </c>
    </row>
    <row r="101" spans="1:9" s="273" customFormat="1" ht="8.25">
      <c r="A101" s="292" t="s">
        <v>465</v>
      </c>
      <c r="B101" s="275">
        <v>0</v>
      </c>
      <c r="C101" s="275">
        <v>0</v>
      </c>
      <c r="D101" s="275">
        <v>0</v>
      </c>
      <c r="E101" s="275">
        <v>0</v>
      </c>
      <c r="F101" s="275">
        <v>0</v>
      </c>
      <c r="G101" s="275">
        <v>0</v>
      </c>
      <c r="H101" s="275"/>
      <c r="I101" s="293">
        <v>0</v>
      </c>
    </row>
    <row r="102" spans="1:9" ht="8.25">
      <c r="A102" s="292" t="s">
        <v>466</v>
      </c>
      <c r="B102" s="275">
        <v>415</v>
      </c>
      <c r="C102" s="275">
        <v>29027125</v>
      </c>
      <c r="D102" s="275">
        <v>12</v>
      </c>
      <c r="E102" s="275">
        <v>0</v>
      </c>
      <c r="F102" s="275">
        <v>0</v>
      </c>
      <c r="G102" s="275">
        <v>166</v>
      </c>
      <c r="H102" s="275"/>
      <c r="I102" s="293">
        <v>124</v>
      </c>
    </row>
    <row r="103" spans="1:9" ht="8.25">
      <c r="A103" s="292" t="s">
        <v>7</v>
      </c>
      <c r="B103" s="275">
        <v>0</v>
      </c>
      <c r="C103" s="275">
        <v>0</v>
      </c>
      <c r="D103" s="275">
        <v>0</v>
      </c>
      <c r="E103" s="275">
        <v>0</v>
      </c>
      <c r="F103" s="275">
        <v>0</v>
      </c>
      <c r="G103" s="275">
        <v>0</v>
      </c>
      <c r="H103" s="275"/>
      <c r="I103" s="293">
        <v>1</v>
      </c>
    </row>
    <row r="104" spans="1:9" ht="12" customHeight="1">
      <c r="A104" s="378" t="s">
        <v>50</v>
      </c>
      <c r="B104" s="379"/>
      <c r="C104" s="379"/>
      <c r="D104" s="379"/>
      <c r="E104" s="379"/>
      <c r="F104" s="379"/>
      <c r="G104" s="379"/>
      <c r="H104" s="379"/>
      <c r="I104" s="380"/>
    </row>
    <row r="105" spans="1:9" ht="14.25" customHeight="1">
      <c r="A105" s="290" t="s">
        <v>30</v>
      </c>
      <c r="B105" s="274">
        <v>276</v>
      </c>
      <c r="C105" s="274">
        <v>36063000</v>
      </c>
      <c r="D105" s="274">
        <v>7</v>
      </c>
      <c r="E105" s="274">
        <v>7</v>
      </c>
      <c r="F105" s="274">
        <v>7350000</v>
      </c>
      <c r="G105" s="274">
        <v>172</v>
      </c>
      <c r="H105" s="274"/>
      <c r="I105" s="291">
        <v>54</v>
      </c>
    </row>
    <row r="106" spans="1:9" ht="8.25">
      <c r="A106" s="292" t="s">
        <v>463</v>
      </c>
      <c r="B106" s="275">
        <v>42</v>
      </c>
      <c r="C106" s="275">
        <v>12881000</v>
      </c>
      <c r="D106" s="275">
        <v>0</v>
      </c>
      <c r="E106" s="275">
        <v>7</v>
      </c>
      <c r="F106" s="275">
        <v>7350000</v>
      </c>
      <c r="G106" s="275">
        <v>33</v>
      </c>
      <c r="H106" s="275"/>
      <c r="I106" s="293">
        <v>8</v>
      </c>
    </row>
    <row r="107" spans="1:9" ht="8.25">
      <c r="A107" s="292" t="s">
        <v>464</v>
      </c>
      <c r="B107" s="275">
        <v>0</v>
      </c>
      <c r="C107" s="275">
        <v>0</v>
      </c>
      <c r="D107" s="275">
        <v>0</v>
      </c>
      <c r="E107" s="275">
        <v>0</v>
      </c>
      <c r="F107" s="275">
        <v>0</v>
      </c>
      <c r="G107" s="275">
        <v>0</v>
      </c>
      <c r="H107" s="275"/>
      <c r="I107" s="293">
        <v>0</v>
      </c>
    </row>
    <row r="108" spans="1:9" s="273" customFormat="1" ht="8.25">
      <c r="A108" s="292" t="s">
        <v>465</v>
      </c>
      <c r="B108" s="275">
        <v>0</v>
      </c>
      <c r="C108" s="275">
        <v>0</v>
      </c>
      <c r="D108" s="275">
        <v>0</v>
      </c>
      <c r="E108" s="275">
        <v>0</v>
      </c>
      <c r="F108" s="275">
        <v>0</v>
      </c>
      <c r="G108" s="275">
        <v>0</v>
      </c>
      <c r="H108" s="275"/>
      <c r="I108" s="293">
        <v>0</v>
      </c>
    </row>
    <row r="109" spans="1:9" ht="8.25">
      <c r="A109" s="292" t="s">
        <v>466</v>
      </c>
      <c r="B109" s="275">
        <v>233</v>
      </c>
      <c r="C109" s="275">
        <v>23182000</v>
      </c>
      <c r="D109" s="275">
        <v>7</v>
      </c>
      <c r="E109" s="275">
        <v>0</v>
      </c>
      <c r="F109" s="275">
        <v>0</v>
      </c>
      <c r="G109" s="275">
        <v>139</v>
      </c>
      <c r="H109" s="275"/>
      <c r="I109" s="293">
        <v>44</v>
      </c>
    </row>
    <row r="110" spans="1:9" ht="8.25">
      <c r="A110" s="292" t="s">
        <v>7</v>
      </c>
      <c r="B110" s="275">
        <v>1</v>
      </c>
      <c r="C110" s="275">
        <v>0</v>
      </c>
      <c r="D110" s="275">
        <v>0</v>
      </c>
      <c r="E110" s="275">
        <v>0</v>
      </c>
      <c r="F110" s="275">
        <v>0</v>
      </c>
      <c r="G110" s="275">
        <v>0</v>
      </c>
      <c r="H110" s="275"/>
      <c r="I110" s="293">
        <v>2</v>
      </c>
    </row>
    <row r="111" spans="1:9" ht="12" customHeight="1">
      <c r="A111" s="378" t="s">
        <v>51</v>
      </c>
      <c r="B111" s="379"/>
      <c r="C111" s="379"/>
      <c r="D111" s="379"/>
      <c r="E111" s="379"/>
      <c r="F111" s="379"/>
      <c r="G111" s="379"/>
      <c r="H111" s="379"/>
      <c r="I111" s="380"/>
    </row>
    <row r="112" spans="1:9" ht="13.5" customHeight="1">
      <c r="A112" s="290" t="s">
        <v>30</v>
      </c>
      <c r="B112" s="274">
        <v>8</v>
      </c>
      <c r="C112" s="274">
        <v>690000</v>
      </c>
      <c r="D112" s="274">
        <v>1</v>
      </c>
      <c r="E112" s="274">
        <v>1</v>
      </c>
      <c r="F112" s="274">
        <v>6000000</v>
      </c>
      <c r="G112" s="274">
        <v>5</v>
      </c>
      <c r="H112" s="274"/>
      <c r="I112" s="291">
        <v>5</v>
      </c>
    </row>
    <row r="113" spans="1:9" ht="8.25">
      <c r="A113" s="292" t="s">
        <v>463</v>
      </c>
      <c r="B113" s="275">
        <v>3</v>
      </c>
      <c r="C113" s="275">
        <v>400000</v>
      </c>
      <c r="D113" s="275">
        <v>0</v>
      </c>
      <c r="E113" s="275">
        <v>1</v>
      </c>
      <c r="F113" s="275">
        <v>6000000</v>
      </c>
      <c r="G113" s="275">
        <v>1</v>
      </c>
      <c r="H113" s="275"/>
      <c r="I113" s="293">
        <v>2</v>
      </c>
    </row>
    <row r="114" spans="1:9" ht="8.25">
      <c r="A114" s="292" t="s">
        <v>464</v>
      </c>
      <c r="B114" s="275">
        <v>0</v>
      </c>
      <c r="C114" s="275">
        <v>0</v>
      </c>
      <c r="D114" s="275">
        <v>0</v>
      </c>
      <c r="E114" s="275">
        <v>0</v>
      </c>
      <c r="F114" s="275">
        <v>0</v>
      </c>
      <c r="G114" s="275">
        <v>0</v>
      </c>
      <c r="H114" s="275"/>
      <c r="I114" s="293">
        <v>0</v>
      </c>
    </row>
    <row r="115" spans="1:9" ht="8.25">
      <c r="A115" s="292" t="s">
        <v>465</v>
      </c>
      <c r="B115" s="275">
        <v>0</v>
      </c>
      <c r="C115" s="275">
        <v>0</v>
      </c>
      <c r="D115" s="275">
        <v>0</v>
      </c>
      <c r="E115" s="275">
        <v>0</v>
      </c>
      <c r="F115" s="275">
        <v>0</v>
      </c>
      <c r="G115" s="275">
        <v>0</v>
      </c>
      <c r="H115" s="275"/>
      <c r="I115" s="293">
        <v>0</v>
      </c>
    </row>
    <row r="116" spans="1:9" s="273" customFormat="1" ht="8.25">
      <c r="A116" s="292" t="s">
        <v>466</v>
      </c>
      <c r="B116" s="275">
        <v>5</v>
      </c>
      <c r="C116" s="275">
        <v>290000</v>
      </c>
      <c r="D116" s="275">
        <v>1</v>
      </c>
      <c r="E116" s="275">
        <v>0</v>
      </c>
      <c r="F116" s="275">
        <v>0</v>
      </c>
      <c r="G116" s="275">
        <v>4</v>
      </c>
      <c r="H116" s="275"/>
      <c r="I116" s="293">
        <v>3</v>
      </c>
    </row>
    <row r="117" spans="1:9" ht="8.25">
      <c r="A117" s="292" t="s">
        <v>7</v>
      </c>
      <c r="B117" s="275">
        <v>0</v>
      </c>
      <c r="C117" s="275">
        <v>0</v>
      </c>
      <c r="D117" s="275">
        <v>0</v>
      </c>
      <c r="E117" s="275">
        <v>0</v>
      </c>
      <c r="F117" s="275">
        <v>0</v>
      </c>
      <c r="G117" s="275">
        <v>0</v>
      </c>
      <c r="H117" s="275"/>
      <c r="I117" s="293">
        <v>0</v>
      </c>
    </row>
    <row r="118" spans="1:9" ht="8.25">
      <c r="A118" s="378" t="s">
        <v>52</v>
      </c>
      <c r="B118" s="379"/>
      <c r="C118" s="379"/>
      <c r="D118" s="379"/>
      <c r="E118" s="379"/>
      <c r="F118" s="379"/>
      <c r="G118" s="379"/>
      <c r="H118" s="379"/>
      <c r="I118" s="380"/>
    </row>
    <row r="119" spans="1:9" ht="12.75" customHeight="1">
      <c r="A119" s="290" t="s">
        <v>30</v>
      </c>
      <c r="B119" s="274">
        <v>102</v>
      </c>
      <c r="C119" s="274">
        <v>15337000</v>
      </c>
      <c r="D119" s="274">
        <v>1</v>
      </c>
      <c r="E119" s="274">
        <v>1</v>
      </c>
      <c r="F119" s="274">
        <v>50000</v>
      </c>
      <c r="G119" s="274">
        <v>31</v>
      </c>
      <c r="H119" s="274"/>
      <c r="I119" s="291">
        <v>41</v>
      </c>
    </row>
    <row r="120" spans="1:9" ht="8.25">
      <c r="A120" s="292" t="s">
        <v>463</v>
      </c>
      <c r="B120" s="275">
        <v>20</v>
      </c>
      <c r="C120" s="275">
        <v>7442000</v>
      </c>
      <c r="D120" s="275">
        <v>0</v>
      </c>
      <c r="E120" s="275">
        <v>1</v>
      </c>
      <c r="F120" s="275">
        <v>50000</v>
      </c>
      <c r="G120" s="275">
        <v>12</v>
      </c>
      <c r="H120" s="275"/>
      <c r="I120" s="293">
        <v>5</v>
      </c>
    </row>
    <row r="121" spans="1:9" ht="8.25">
      <c r="A121" s="292" t="s">
        <v>464</v>
      </c>
      <c r="B121" s="275">
        <v>0</v>
      </c>
      <c r="C121" s="275">
        <v>0</v>
      </c>
      <c r="D121" s="275">
        <v>0</v>
      </c>
      <c r="E121" s="275">
        <v>0</v>
      </c>
      <c r="F121" s="275">
        <v>0</v>
      </c>
      <c r="G121" s="275">
        <v>0</v>
      </c>
      <c r="H121" s="275"/>
      <c r="I121" s="293">
        <v>0</v>
      </c>
    </row>
    <row r="122" spans="1:9" ht="8.25">
      <c r="A122" s="292" t="s">
        <v>465</v>
      </c>
      <c r="B122" s="275">
        <v>0</v>
      </c>
      <c r="C122" s="275">
        <v>0</v>
      </c>
      <c r="D122" s="275">
        <v>0</v>
      </c>
      <c r="E122" s="275">
        <v>0</v>
      </c>
      <c r="F122" s="275">
        <v>0</v>
      </c>
      <c r="G122" s="275">
        <v>0</v>
      </c>
      <c r="H122" s="275"/>
      <c r="I122" s="293">
        <v>0</v>
      </c>
    </row>
    <row r="123" spans="1:9" ht="8.25">
      <c r="A123" s="292" t="s">
        <v>466</v>
      </c>
      <c r="B123" s="275">
        <v>82</v>
      </c>
      <c r="C123" s="275">
        <v>7895000</v>
      </c>
      <c r="D123" s="275">
        <v>1</v>
      </c>
      <c r="E123" s="275">
        <v>0</v>
      </c>
      <c r="F123" s="275">
        <v>0</v>
      </c>
      <c r="G123" s="275">
        <v>19</v>
      </c>
      <c r="H123" s="275"/>
      <c r="I123" s="293">
        <v>36</v>
      </c>
    </row>
    <row r="124" spans="1:9" ht="8.25">
      <c r="A124" s="292" t="s">
        <v>7</v>
      </c>
      <c r="B124" s="275">
        <v>0</v>
      </c>
      <c r="C124" s="275">
        <v>0</v>
      </c>
      <c r="D124" s="275">
        <v>0</v>
      </c>
      <c r="E124" s="275">
        <v>0</v>
      </c>
      <c r="F124" s="275">
        <v>0</v>
      </c>
      <c r="G124" s="275">
        <v>0</v>
      </c>
      <c r="H124" s="275"/>
      <c r="I124" s="293">
        <v>0</v>
      </c>
    </row>
    <row r="125" spans="1:9" ht="12" customHeight="1">
      <c r="A125" s="378" t="s">
        <v>53</v>
      </c>
      <c r="B125" s="379"/>
      <c r="C125" s="379"/>
      <c r="D125" s="379"/>
      <c r="E125" s="379"/>
      <c r="F125" s="379"/>
      <c r="G125" s="379"/>
      <c r="H125" s="379"/>
      <c r="I125" s="380"/>
    </row>
    <row r="126" spans="1:9" ht="13.5" customHeight="1">
      <c r="A126" s="290" t="s">
        <v>30</v>
      </c>
      <c r="B126" s="274">
        <v>134</v>
      </c>
      <c r="C126" s="274">
        <v>7272000</v>
      </c>
      <c r="D126" s="274">
        <v>7</v>
      </c>
      <c r="E126" s="274">
        <v>7</v>
      </c>
      <c r="F126" s="274">
        <v>29300000</v>
      </c>
      <c r="G126" s="274">
        <v>47</v>
      </c>
      <c r="H126" s="274"/>
      <c r="I126" s="291">
        <v>43</v>
      </c>
    </row>
    <row r="127" spans="1:9" ht="8.25">
      <c r="A127" s="292" t="s">
        <v>463</v>
      </c>
      <c r="B127" s="275">
        <v>9</v>
      </c>
      <c r="C127" s="275">
        <v>850000</v>
      </c>
      <c r="D127" s="275">
        <v>0</v>
      </c>
      <c r="E127" s="275">
        <v>7</v>
      </c>
      <c r="F127" s="275">
        <v>29300000</v>
      </c>
      <c r="G127" s="275">
        <v>10</v>
      </c>
      <c r="H127" s="275"/>
      <c r="I127" s="293">
        <v>4</v>
      </c>
    </row>
    <row r="128" spans="1:9" ht="8.25">
      <c r="A128" s="292" t="s">
        <v>464</v>
      </c>
      <c r="B128" s="275">
        <v>0</v>
      </c>
      <c r="C128" s="275">
        <v>0</v>
      </c>
      <c r="D128" s="275">
        <v>0</v>
      </c>
      <c r="E128" s="275">
        <v>0</v>
      </c>
      <c r="F128" s="275">
        <v>0</v>
      </c>
      <c r="G128" s="275">
        <v>0</v>
      </c>
      <c r="H128" s="275"/>
      <c r="I128" s="293">
        <v>0</v>
      </c>
    </row>
    <row r="129" spans="1:9" ht="8.25">
      <c r="A129" s="292" t="s">
        <v>465</v>
      </c>
      <c r="B129" s="275">
        <v>0</v>
      </c>
      <c r="C129" s="275">
        <v>0</v>
      </c>
      <c r="D129" s="275">
        <v>0</v>
      </c>
      <c r="E129" s="275">
        <v>0</v>
      </c>
      <c r="F129" s="275">
        <v>0</v>
      </c>
      <c r="G129" s="275">
        <v>0</v>
      </c>
      <c r="H129" s="275"/>
      <c r="I129" s="293">
        <v>0</v>
      </c>
    </row>
    <row r="130" spans="1:9" s="273" customFormat="1" ht="8.25">
      <c r="A130" s="292" t="s">
        <v>466</v>
      </c>
      <c r="B130" s="275">
        <v>125</v>
      </c>
      <c r="C130" s="275">
        <v>6422000</v>
      </c>
      <c r="D130" s="275">
        <v>7</v>
      </c>
      <c r="E130" s="275">
        <v>0</v>
      </c>
      <c r="F130" s="275">
        <v>0</v>
      </c>
      <c r="G130" s="275">
        <v>37</v>
      </c>
      <c r="H130" s="275"/>
      <c r="I130" s="293">
        <v>39</v>
      </c>
    </row>
    <row r="131" spans="1:9" ht="8.25">
      <c r="A131" s="292" t="s">
        <v>7</v>
      </c>
      <c r="B131" s="275">
        <v>0</v>
      </c>
      <c r="C131" s="275">
        <v>0</v>
      </c>
      <c r="D131" s="275">
        <v>0</v>
      </c>
      <c r="E131" s="275">
        <v>0</v>
      </c>
      <c r="F131" s="275">
        <v>0</v>
      </c>
      <c r="G131" s="275">
        <v>0</v>
      </c>
      <c r="H131" s="275"/>
      <c r="I131" s="293">
        <v>0</v>
      </c>
    </row>
    <row r="132" spans="1:9" ht="12" customHeight="1">
      <c r="A132" s="378" t="s">
        <v>54</v>
      </c>
      <c r="B132" s="379"/>
      <c r="C132" s="379"/>
      <c r="D132" s="379"/>
      <c r="E132" s="379"/>
      <c r="F132" s="379"/>
      <c r="G132" s="379"/>
      <c r="H132" s="379"/>
      <c r="I132" s="380"/>
    </row>
    <row r="133" spans="1:9" ht="11.25" customHeight="1">
      <c r="A133" s="290" t="s">
        <v>30</v>
      </c>
      <c r="B133" s="274">
        <v>39</v>
      </c>
      <c r="C133" s="274">
        <v>14087000</v>
      </c>
      <c r="D133" s="274">
        <v>0</v>
      </c>
      <c r="E133" s="274">
        <v>0</v>
      </c>
      <c r="F133" s="274">
        <v>0</v>
      </c>
      <c r="G133" s="274">
        <v>19</v>
      </c>
      <c r="H133" s="274"/>
      <c r="I133" s="291">
        <v>15</v>
      </c>
    </row>
    <row r="134" spans="1:9" ht="8.25">
      <c r="A134" s="292" t="s">
        <v>463</v>
      </c>
      <c r="B134" s="275">
        <v>5</v>
      </c>
      <c r="C134" s="275">
        <v>10200000</v>
      </c>
      <c r="D134" s="275">
        <v>0</v>
      </c>
      <c r="E134" s="275">
        <v>0</v>
      </c>
      <c r="F134" s="275">
        <v>0</v>
      </c>
      <c r="G134" s="275">
        <v>6</v>
      </c>
      <c r="H134" s="275"/>
      <c r="I134" s="293">
        <v>2</v>
      </c>
    </row>
    <row r="135" spans="1:9" ht="12" customHeight="1">
      <c r="A135" s="292" t="s">
        <v>464</v>
      </c>
      <c r="B135" s="275">
        <v>0</v>
      </c>
      <c r="C135" s="275">
        <v>0</v>
      </c>
      <c r="D135" s="275">
        <v>0</v>
      </c>
      <c r="E135" s="275">
        <v>0</v>
      </c>
      <c r="F135" s="275">
        <v>0</v>
      </c>
      <c r="G135" s="275">
        <v>0</v>
      </c>
      <c r="H135" s="275"/>
      <c r="I135" s="293">
        <v>0</v>
      </c>
    </row>
    <row r="136" spans="1:9" ht="14.25" customHeight="1">
      <c r="A136" s="292" t="s">
        <v>465</v>
      </c>
      <c r="B136" s="275">
        <v>0</v>
      </c>
      <c r="C136" s="275">
        <v>0</v>
      </c>
      <c r="D136" s="275">
        <v>0</v>
      </c>
      <c r="E136" s="275">
        <v>0</v>
      </c>
      <c r="F136" s="275">
        <v>0</v>
      </c>
      <c r="G136" s="275">
        <v>0</v>
      </c>
      <c r="H136" s="275"/>
      <c r="I136" s="293">
        <v>0</v>
      </c>
    </row>
    <row r="137" spans="1:9" ht="8.25">
      <c r="A137" s="292" t="s">
        <v>466</v>
      </c>
      <c r="B137" s="275">
        <v>34</v>
      </c>
      <c r="C137" s="275">
        <v>3887000</v>
      </c>
      <c r="D137" s="275">
        <v>0</v>
      </c>
      <c r="E137" s="275">
        <v>0</v>
      </c>
      <c r="F137" s="275">
        <v>0</v>
      </c>
      <c r="G137" s="275">
        <v>13</v>
      </c>
      <c r="H137" s="275"/>
      <c r="I137" s="293">
        <v>13</v>
      </c>
    </row>
    <row r="138" spans="1:9" ht="8.25">
      <c r="A138" s="292" t="s">
        <v>7</v>
      </c>
      <c r="B138" s="275">
        <v>0</v>
      </c>
      <c r="C138" s="275">
        <v>0</v>
      </c>
      <c r="D138" s="275">
        <v>0</v>
      </c>
      <c r="E138" s="275">
        <v>0</v>
      </c>
      <c r="F138" s="275">
        <v>0</v>
      </c>
      <c r="G138" s="275">
        <v>0</v>
      </c>
      <c r="H138" s="275"/>
      <c r="I138" s="293">
        <v>0</v>
      </c>
    </row>
    <row r="139" spans="1:9" ht="11.25" customHeight="1">
      <c r="A139" s="378" t="s">
        <v>55</v>
      </c>
      <c r="B139" s="379"/>
      <c r="C139" s="379"/>
      <c r="D139" s="379"/>
      <c r="E139" s="379"/>
      <c r="F139" s="379"/>
      <c r="G139" s="379"/>
      <c r="H139" s="379"/>
      <c r="I139" s="380"/>
    </row>
    <row r="140" spans="1:9" s="273" customFormat="1" ht="11.25" customHeight="1">
      <c r="A140" s="290" t="s">
        <v>30</v>
      </c>
      <c r="B140" s="274">
        <v>66</v>
      </c>
      <c r="C140" s="274">
        <v>3955000</v>
      </c>
      <c r="D140" s="274">
        <v>1</v>
      </c>
      <c r="E140" s="274">
        <v>1</v>
      </c>
      <c r="F140" s="274">
        <v>1000000</v>
      </c>
      <c r="G140" s="274">
        <v>16</v>
      </c>
      <c r="H140" s="274"/>
      <c r="I140" s="291">
        <v>16</v>
      </c>
    </row>
    <row r="141" spans="1:9" ht="8.25">
      <c r="A141" s="292" t="s">
        <v>463</v>
      </c>
      <c r="B141" s="275">
        <v>6</v>
      </c>
      <c r="C141" s="275">
        <v>520000</v>
      </c>
      <c r="D141" s="275">
        <v>0</v>
      </c>
      <c r="E141" s="275">
        <v>1</v>
      </c>
      <c r="F141" s="275">
        <v>1000000</v>
      </c>
      <c r="G141" s="275">
        <v>3</v>
      </c>
      <c r="H141" s="275"/>
      <c r="I141" s="293">
        <v>2</v>
      </c>
    </row>
    <row r="142" spans="1:9" ht="12" customHeight="1">
      <c r="A142" s="292" t="s">
        <v>464</v>
      </c>
      <c r="B142" s="275">
        <v>0</v>
      </c>
      <c r="C142" s="275">
        <v>0</v>
      </c>
      <c r="D142" s="275">
        <v>0</v>
      </c>
      <c r="E142" s="275">
        <v>0</v>
      </c>
      <c r="F142" s="275">
        <v>0</v>
      </c>
      <c r="G142" s="275">
        <v>0</v>
      </c>
      <c r="H142" s="275"/>
      <c r="I142" s="293">
        <v>0</v>
      </c>
    </row>
    <row r="143" spans="1:9" ht="12" customHeight="1">
      <c r="A143" s="292" t="s">
        <v>465</v>
      </c>
      <c r="B143" s="275">
        <v>0</v>
      </c>
      <c r="C143" s="275">
        <v>0</v>
      </c>
      <c r="D143" s="275">
        <v>0</v>
      </c>
      <c r="E143" s="275">
        <v>0</v>
      </c>
      <c r="F143" s="275">
        <v>0</v>
      </c>
      <c r="G143" s="275">
        <v>0</v>
      </c>
      <c r="H143" s="275"/>
      <c r="I143" s="293">
        <v>0</v>
      </c>
    </row>
    <row r="144" spans="1:9" ht="12.75" customHeight="1">
      <c r="A144" s="292" t="s">
        <v>466</v>
      </c>
      <c r="B144" s="275">
        <v>59</v>
      </c>
      <c r="C144" s="275">
        <v>3435000</v>
      </c>
      <c r="D144" s="275">
        <v>1</v>
      </c>
      <c r="E144" s="275">
        <v>0</v>
      </c>
      <c r="F144" s="275">
        <v>0</v>
      </c>
      <c r="G144" s="275">
        <v>13</v>
      </c>
      <c r="H144" s="275"/>
      <c r="I144" s="293">
        <v>14</v>
      </c>
    </row>
    <row r="145" spans="1:9" ht="8.25">
      <c r="A145" s="292" t="s">
        <v>7</v>
      </c>
      <c r="B145" s="275">
        <v>1</v>
      </c>
      <c r="C145" s="275">
        <v>0</v>
      </c>
      <c r="D145" s="275">
        <v>0</v>
      </c>
      <c r="E145" s="275">
        <v>0</v>
      </c>
      <c r="F145" s="275">
        <v>0</v>
      </c>
      <c r="G145" s="275">
        <v>0</v>
      </c>
      <c r="H145" s="275"/>
      <c r="I145" s="293">
        <v>0</v>
      </c>
    </row>
    <row r="146" spans="1:9" ht="14.25" customHeight="1">
      <c r="A146" s="378" t="s">
        <v>56</v>
      </c>
      <c r="B146" s="379"/>
      <c r="C146" s="379"/>
      <c r="D146" s="379"/>
      <c r="E146" s="379"/>
      <c r="F146" s="379"/>
      <c r="G146" s="379"/>
      <c r="H146" s="379"/>
      <c r="I146" s="380"/>
    </row>
    <row r="147" spans="1:9" ht="11.25" customHeight="1">
      <c r="A147" s="290" t="s">
        <v>30</v>
      </c>
      <c r="B147" s="274">
        <v>0</v>
      </c>
      <c r="C147" s="274">
        <v>0</v>
      </c>
      <c r="D147" s="274">
        <v>0</v>
      </c>
      <c r="E147" s="274">
        <v>0</v>
      </c>
      <c r="F147" s="274">
        <v>0</v>
      </c>
      <c r="G147" s="274">
        <v>0</v>
      </c>
      <c r="H147" s="274"/>
      <c r="I147" s="291">
        <v>0</v>
      </c>
    </row>
    <row r="148" spans="1:9" ht="8.25">
      <c r="A148" s="292" t="s">
        <v>463</v>
      </c>
      <c r="B148" s="275">
        <v>0</v>
      </c>
      <c r="C148" s="275">
        <v>0</v>
      </c>
      <c r="D148" s="275">
        <v>0</v>
      </c>
      <c r="E148" s="275">
        <v>0</v>
      </c>
      <c r="F148" s="275">
        <v>0</v>
      </c>
      <c r="G148" s="275">
        <v>0</v>
      </c>
      <c r="H148" s="275"/>
      <c r="I148" s="293">
        <v>0</v>
      </c>
    </row>
    <row r="149" spans="1:9" ht="12" customHeight="1">
      <c r="A149" s="292" t="s">
        <v>464</v>
      </c>
      <c r="B149" s="275">
        <v>0</v>
      </c>
      <c r="C149" s="275">
        <v>0</v>
      </c>
      <c r="D149" s="275">
        <v>0</v>
      </c>
      <c r="E149" s="275">
        <v>0</v>
      </c>
      <c r="F149" s="275">
        <v>0</v>
      </c>
      <c r="G149" s="275">
        <v>0</v>
      </c>
      <c r="H149" s="275"/>
      <c r="I149" s="293">
        <v>0</v>
      </c>
    </row>
    <row r="150" spans="1:9" ht="24.75" customHeight="1">
      <c r="A150" s="292" t="s">
        <v>465</v>
      </c>
      <c r="B150" s="275">
        <v>0</v>
      </c>
      <c r="C150" s="275">
        <v>0</v>
      </c>
      <c r="D150" s="275">
        <v>0</v>
      </c>
      <c r="E150" s="275">
        <v>0</v>
      </c>
      <c r="F150" s="275">
        <v>0</v>
      </c>
      <c r="G150" s="275">
        <v>0</v>
      </c>
      <c r="H150" s="275"/>
      <c r="I150" s="293">
        <v>0</v>
      </c>
    </row>
    <row r="151" spans="1:9" ht="8.25">
      <c r="A151" s="292" t="s">
        <v>466</v>
      </c>
      <c r="B151" s="275">
        <v>0</v>
      </c>
      <c r="C151" s="275">
        <v>0</v>
      </c>
      <c r="D151" s="275">
        <v>0</v>
      </c>
      <c r="E151" s="275">
        <v>0</v>
      </c>
      <c r="F151" s="275">
        <v>0</v>
      </c>
      <c r="G151" s="275">
        <v>0</v>
      </c>
      <c r="H151" s="275"/>
      <c r="I151" s="293">
        <v>0</v>
      </c>
    </row>
    <row r="152" spans="1:9" ht="8.25">
      <c r="A152" s="292" t="s">
        <v>7</v>
      </c>
      <c r="B152" s="275">
        <v>0</v>
      </c>
      <c r="C152" s="275">
        <v>0</v>
      </c>
      <c r="D152" s="275">
        <v>0</v>
      </c>
      <c r="E152" s="275">
        <v>0</v>
      </c>
      <c r="F152" s="275">
        <v>0</v>
      </c>
      <c r="G152" s="275">
        <v>0</v>
      </c>
      <c r="H152" s="275"/>
      <c r="I152" s="293">
        <v>0</v>
      </c>
    </row>
    <row r="153" spans="1:9" ht="11.25" customHeight="1">
      <c r="A153" s="378" t="s">
        <v>57</v>
      </c>
      <c r="B153" s="379"/>
      <c r="C153" s="379"/>
      <c r="D153" s="379"/>
      <c r="E153" s="379"/>
      <c r="F153" s="379"/>
      <c r="G153" s="379"/>
      <c r="H153" s="379"/>
      <c r="I153" s="380"/>
    </row>
    <row r="154" spans="1:9" s="273" customFormat="1" ht="11.25" customHeight="1">
      <c r="A154" s="290" t="s">
        <v>30</v>
      </c>
      <c r="B154" s="274">
        <v>0</v>
      </c>
      <c r="C154" s="274">
        <v>0</v>
      </c>
      <c r="D154" s="274">
        <v>0</v>
      </c>
      <c r="E154" s="274">
        <v>0</v>
      </c>
      <c r="F154" s="274">
        <v>0</v>
      </c>
      <c r="G154" s="274">
        <v>0</v>
      </c>
      <c r="H154" s="274"/>
      <c r="I154" s="291">
        <v>0</v>
      </c>
    </row>
    <row r="155" spans="1:9" ht="8.25">
      <c r="A155" s="292" t="s">
        <v>463</v>
      </c>
      <c r="B155" s="275">
        <v>0</v>
      </c>
      <c r="C155" s="275">
        <v>0</v>
      </c>
      <c r="D155" s="275">
        <v>0</v>
      </c>
      <c r="E155" s="275">
        <v>0</v>
      </c>
      <c r="F155" s="275">
        <v>0</v>
      </c>
      <c r="G155" s="275">
        <v>0</v>
      </c>
      <c r="H155" s="275"/>
      <c r="I155" s="293">
        <v>0</v>
      </c>
    </row>
    <row r="156" spans="1:9" ht="12" customHeight="1">
      <c r="A156" s="292" t="s">
        <v>464</v>
      </c>
      <c r="B156" s="275">
        <v>0</v>
      </c>
      <c r="C156" s="275">
        <v>0</v>
      </c>
      <c r="D156" s="275">
        <v>0</v>
      </c>
      <c r="E156" s="275">
        <v>0</v>
      </c>
      <c r="F156" s="275">
        <v>0</v>
      </c>
      <c r="G156" s="275">
        <v>0</v>
      </c>
      <c r="H156" s="275"/>
      <c r="I156" s="293">
        <v>0</v>
      </c>
    </row>
    <row r="157" spans="1:9" ht="13.5" customHeight="1">
      <c r="A157" s="292" t="s">
        <v>465</v>
      </c>
      <c r="B157" s="275">
        <v>0</v>
      </c>
      <c r="C157" s="275">
        <v>0</v>
      </c>
      <c r="D157" s="275">
        <v>0</v>
      </c>
      <c r="E157" s="275">
        <v>0</v>
      </c>
      <c r="F157" s="275">
        <v>0</v>
      </c>
      <c r="G157" s="275">
        <v>0</v>
      </c>
      <c r="H157" s="275"/>
      <c r="I157" s="293">
        <v>0</v>
      </c>
    </row>
    <row r="158" spans="1:9" ht="8.25">
      <c r="A158" s="292" t="s">
        <v>466</v>
      </c>
      <c r="B158" s="275">
        <v>0</v>
      </c>
      <c r="C158" s="275">
        <v>0</v>
      </c>
      <c r="D158" s="275">
        <v>0</v>
      </c>
      <c r="E158" s="275">
        <v>0</v>
      </c>
      <c r="F158" s="275">
        <v>0</v>
      </c>
      <c r="G158" s="275">
        <v>0</v>
      </c>
      <c r="H158" s="275"/>
      <c r="I158" s="293">
        <v>0</v>
      </c>
    </row>
    <row r="159" spans="1:9" ht="9" thickBot="1">
      <c r="A159" s="294" t="s">
        <v>7</v>
      </c>
      <c r="B159" s="295">
        <v>0</v>
      </c>
      <c r="C159" s="295">
        <v>0</v>
      </c>
      <c r="D159" s="295">
        <v>0</v>
      </c>
      <c r="E159" s="295">
        <v>0</v>
      </c>
      <c r="F159" s="295">
        <v>0</v>
      </c>
      <c r="G159" s="295">
        <v>0</v>
      </c>
      <c r="H159" s="295"/>
      <c r="I159" s="296">
        <v>0</v>
      </c>
    </row>
    <row r="160" spans="1:9" ht="13.5" customHeight="1" thickBot="1">
      <c r="A160" s="377"/>
      <c r="B160" s="358"/>
      <c r="C160" s="358"/>
      <c r="D160" s="358"/>
      <c r="E160" s="358"/>
      <c r="F160" s="358"/>
      <c r="G160" s="358"/>
      <c r="H160" s="358"/>
      <c r="I160" s="358"/>
    </row>
    <row r="161" ht="27" customHeight="1">
      <c r="A161" s="148" t="s">
        <v>18</v>
      </c>
    </row>
    <row r="162" ht="27" customHeight="1">
      <c r="A162" s="147"/>
    </row>
  </sheetData>
  <sheetProtection/>
  <mergeCells count="28">
    <mergeCell ref="A13:I13"/>
    <mergeCell ref="A1:I1"/>
    <mergeCell ref="A2:I2"/>
    <mergeCell ref="A3:A6"/>
    <mergeCell ref="B3:C3"/>
    <mergeCell ref="D3:F3"/>
    <mergeCell ref="D4:E5"/>
    <mergeCell ref="A20:I20"/>
    <mergeCell ref="A27:I27"/>
    <mergeCell ref="A34:I34"/>
    <mergeCell ref="A41:I41"/>
    <mergeCell ref="A48:I48"/>
    <mergeCell ref="A76:I76"/>
    <mergeCell ref="A69:I69"/>
    <mergeCell ref="A55:I55"/>
    <mergeCell ref="A62:I62"/>
    <mergeCell ref="A83:I83"/>
    <mergeCell ref="A90:I90"/>
    <mergeCell ref="A97:I97"/>
    <mergeCell ref="A104:I104"/>
    <mergeCell ref="A111:I111"/>
    <mergeCell ref="A118:I118"/>
    <mergeCell ref="A160:I160"/>
    <mergeCell ref="A125:I125"/>
    <mergeCell ref="A132:I132"/>
    <mergeCell ref="A139:I139"/>
    <mergeCell ref="A146:I146"/>
    <mergeCell ref="A153:I153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17.02.2017&amp;C&amp;"Arial,Normal"&amp;9TÜRKİYE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6">
      <selection activeCell="K9" sqref="K9"/>
    </sheetView>
  </sheetViews>
  <sheetFormatPr defaultColWidth="9.140625" defaultRowHeight="15"/>
  <cols>
    <col min="1" max="1" width="19.28125" style="0" bestFit="1" customWidth="1"/>
    <col min="2" max="2" width="7.00390625" style="0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390" t="s">
        <v>491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</row>
    <row r="3" spans="1:11" ht="15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8.75" customHeight="1">
      <c r="A4" s="384" t="s">
        <v>265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</row>
    <row r="5" spans="2:11" ht="16.5" customHeight="1" thickBot="1">
      <c r="B5" s="18"/>
      <c r="C5" s="229"/>
      <c r="D5" s="18"/>
      <c r="E5" s="18"/>
      <c r="F5" s="18"/>
      <c r="G5" s="18"/>
      <c r="H5" s="18"/>
      <c r="I5" s="18"/>
      <c r="J5" s="18"/>
      <c r="K5" s="18"/>
    </row>
    <row r="6" spans="1:11" ht="15.75" customHeight="1" thickBot="1">
      <c r="A6" s="391" t="s">
        <v>411</v>
      </c>
      <c r="B6" s="393" t="s">
        <v>31</v>
      </c>
      <c r="C6" s="394"/>
      <c r="D6" s="395" t="s">
        <v>32</v>
      </c>
      <c r="E6" s="394"/>
      <c r="F6" s="395" t="s">
        <v>33</v>
      </c>
      <c r="G6" s="394"/>
      <c r="H6" s="395" t="s">
        <v>34</v>
      </c>
      <c r="I6" s="394"/>
      <c r="J6" s="395" t="s">
        <v>35</v>
      </c>
      <c r="K6" s="394"/>
    </row>
    <row r="7" spans="1:11" ht="15.75" customHeight="1" thickBot="1">
      <c r="A7" s="392"/>
      <c r="B7" s="19" t="s">
        <v>8</v>
      </c>
      <c r="C7" s="20" t="s">
        <v>17</v>
      </c>
      <c r="D7" s="19" t="s">
        <v>8</v>
      </c>
      <c r="E7" s="20" t="s">
        <v>17</v>
      </c>
      <c r="F7" s="19" t="s">
        <v>8</v>
      </c>
      <c r="G7" s="20" t="s">
        <v>17</v>
      </c>
      <c r="H7" s="19" t="s">
        <v>8</v>
      </c>
      <c r="I7" s="20" t="s">
        <v>17</v>
      </c>
      <c r="J7" s="19" t="s">
        <v>8</v>
      </c>
      <c r="K7" s="20" t="s">
        <v>17</v>
      </c>
    </row>
    <row r="8" spans="1:11" ht="15.75" thickBot="1">
      <c r="A8" s="157" t="s">
        <v>36</v>
      </c>
      <c r="B8" s="227">
        <f>SUM(B9,B10,B11,B12,B13,B14,B15,B16,B17,B18,B19,B20,B21,B22,B23,B24,B25,B26,B27,B28,B29)</f>
        <v>6275</v>
      </c>
      <c r="C8" s="228">
        <f>SUM(C9,C10,C11,C12,C13,C14,C15,C16,C17,C18,C19,C20,C21,C22,C23,C24,C25,C26,C27,C28,C29)</f>
        <v>2142</v>
      </c>
      <c r="D8" s="228">
        <f>SUM(D9,D10,D11,D12,D13,D14,D15,D16,D17,D18,D19,D20,D21,D22,D23,D24,D25,D26,D27,D28,D29)</f>
        <v>2332</v>
      </c>
      <c r="E8" s="228">
        <f>SUM(E9:E29)</f>
        <v>1030</v>
      </c>
      <c r="F8" s="228">
        <f>SUM(F9,F10,F11,F12,F13,F14,F15,F16,F17,F18,F19,F20,F21,F22,F23,F24,F25,F26,F27,F28,F30)</f>
        <v>679</v>
      </c>
      <c r="G8" s="228">
        <f>SUM(G9,G10,G11,G12,G13,G14,G15,G16,G17,G18,G19,G20,G21,G22,G23,G24,G25,G26,G27,G28,G30)</f>
        <v>152</v>
      </c>
      <c r="H8" s="228">
        <f>SUM(H9,H10,H11,H12,H13,H14,H15,H16,H17,H18,H19,H20,H21,H22,H23,H24,H25,H26,H27,H28,H30)</f>
        <v>421</v>
      </c>
      <c r="I8" s="228">
        <f>SUM(I9,I10,I11,I12,I13,I14,I15,I16,I17,I18,I19,I20,I21,I22,I23,I24,I25,I26,I27,I28,I30)</f>
        <v>116</v>
      </c>
      <c r="J8" s="228">
        <f>SUM(J9:J29)</f>
        <v>2843</v>
      </c>
      <c r="K8" s="228">
        <f>SUM(K9:K29)</f>
        <v>844</v>
      </c>
    </row>
    <row r="9" spans="1:11" ht="26.25" customHeight="1">
      <c r="A9" s="200" t="s">
        <v>37</v>
      </c>
      <c r="B9" s="209">
        <v>78</v>
      </c>
      <c r="C9" s="210">
        <v>69</v>
      </c>
      <c r="D9" s="201">
        <v>4</v>
      </c>
      <c r="E9" s="210">
        <v>1</v>
      </c>
      <c r="F9" s="201">
        <v>11</v>
      </c>
      <c r="G9" s="210">
        <v>0</v>
      </c>
      <c r="H9" s="201">
        <v>6</v>
      </c>
      <c r="I9" s="210">
        <v>0</v>
      </c>
      <c r="J9" s="201">
        <f aca="true" t="shared" si="0" ref="J9:J28">B9-(D9+F9+H9)</f>
        <v>57</v>
      </c>
      <c r="K9" s="202">
        <f aca="true" t="shared" si="1" ref="K9:K28">C9-(E9+G9+I9)</f>
        <v>68</v>
      </c>
    </row>
    <row r="10" spans="1:11" ht="26.25" customHeight="1">
      <c r="A10" s="203" t="s">
        <v>38</v>
      </c>
      <c r="B10" s="211">
        <v>33</v>
      </c>
      <c r="C10" s="212">
        <v>8</v>
      </c>
      <c r="D10" s="204">
        <v>9</v>
      </c>
      <c r="E10" s="212">
        <v>4</v>
      </c>
      <c r="F10" s="204">
        <v>6</v>
      </c>
      <c r="G10" s="212">
        <v>0</v>
      </c>
      <c r="H10" s="204">
        <v>5</v>
      </c>
      <c r="I10" s="212">
        <v>0</v>
      </c>
      <c r="J10" s="204">
        <f t="shared" si="0"/>
        <v>13</v>
      </c>
      <c r="K10" s="205">
        <f t="shared" si="1"/>
        <v>4</v>
      </c>
    </row>
    <row r="11" spans="1:11" ht="15">
      <c r="A11" s="203" t="s">
        <v>39</v>
      </c>
      <c r="B11" s="211">
        <v>928</v>
      </c>
      <c r="C11" s="212">
        <v>288</v>
      </c>
      <c r="D11" s="204">
        <v>358</v>
      </c>
      <c r="E11" s="212">
        <v>175</v>
      </c>
      <c r="F11" s="204">
        <v>90</v>
      </c>
      <c r="G11" s="212">
        <v>7</v>
      </c>
      <c r="H11" s="204">
        <v>62</v>
      </c>
      <c r="I11" s="212">
        <v>16</v>
      </c>
      <c r="J11" s="204">
        <f t="shared" si="0"/>
        <v>418</v>
      </c>
      <c r="K11" s="205">
        <f t="shared" si="1"/>
        <v>90</v>
      </c>
    </row>
    <row r="12" spans="1:11" ht="36.75" customHeight="1">
      <c r="A12" s="203" t="s">
        <v>40</v>
      </c>
      <c r="B12" s="211">
        <v>48</v>
      </c>
      <c r="C12" s="212">
        <v>63</v>
      </c>
      <c r="D12" s="204">
        <v>15</v>
      </c>
      <c r="E12" s="212">
        <v>24</v>
      </c>
      <c r="F12" s="204">
        <v>4</v>
      </c>
      <c r="G12" s="212">
        <v>7</v>
      </c>
      <c r="H12" s="204">
        <v>5</v>
      </c>
      <c r="I12" s="212">
        <v>2</v>
      </c>
      <c r="J12" s="204">
        <f t="shared" si="0"/>
        <v>24</v>
      </c>
      <c r="K12" s="205">
        <f t="shared" si="1"/>
        <v>30</v>
      </c>
    </row>
    <row r="13" spans="1:11" ht="39.75" customHeight="1">
      <c r="A13" s="203" t="s">
        <v>41</v>
      </c>
      <c r="B13" s="211">
        <v>12</v>
      </c>
      <c r="C13" s="212">
        <v>4</v>
      </c>
      <c r="D13" s="204">
        <v>2</v>
      </c>
      <c r="E13" s="212">
        <v>2</v>
      </c>
      <c r="F13" s="204">
        <v>1</v>
      </c>
      <c r="G13" s="212">
        <v>1</v>
      </c>
      <c r="H13" s="204">
        <v>1</v>
      </c>
      <c r="I13" s="212">
        <v>0</v>
      </c>
      <c r="J13" s="204">
        <f t="shared" si="0"/>
        <v>8</v>
      </c>
      <c r="K13" s="205">
        <f t="shared" si="1"/>
        <v>1</v>
      </c>
    </row>
    <row r="14" spans="1:11" ht="15">
      <c r="A14" s="203" t="s">
        <v>42</v>
      </c>
      <c r="B14" s="211">
        <v>1085</v>
      </c>
      <c r="C14" s="212">
        <v>394</v>
      </c>
      <c r="D14" s="204">
        <v>296</v>
      </c>
      <c r="E14" s="212">
        <v>101</v>
      </c>
      <c r="F14" s="204">
        <v>134</v>
      </c>
      <c r="G14" s="212">
        <v>40</v>
      </c>
      <c r="H14" s="204">
        <v>92</v>
      </c>
      <c r="I14" s="212">
        <v>30</v>
      </c>
      <c r="J14" s="204">
        <f t="shared" si="0"/>
        <v>563</v>
      </c>
      <c r="K14" s="205">
        <f t="shared" si="1"/>
        <v>223</v>
      </c>
    </row>
    <row r="15" spans="1:11" ht="47.25" customHeight="1">
      <c r="A15" s="203" t="s">
        <v>43</v>
      </c>
      <c r="B15" s="204">
        <v>2029</v>
      </c>
      <c r="C15" s="212">
        <v>675</v>
      </c>
      <c r="D15" s="204">
        <v>794</v>
      </c>
      <c r="E15" s="212">
        <v>360</v>
      </c>
      <c r="F15" s="204">
        <v>175</v>
      </c>
      <c r="G15" s="212">
        <v>41</v>
      </c>
      <c r="H15" s="204">
        <v>109</v>
      </c>
      <c r="I15" s="212">
        <v>35</v>
      </c>
      <c r="J15" s="204">
        <f t="shared" si="0"/>
        <v>951</v>
      </c>
      <c r="K15" s="205">
        <f t="shared" si="1"/>
        <v>239</v>
      </c>
    </row>
    <row r="16" spans="1:11" ht="18" customHeight="1">
      <c r="A16" s="203" t="s">
        <v>44</v>
      </c>
      <c r="B16" s="211">
        <v>215</v>
      </c>
      <c r="C16" s="212">
        <v>93</v>
      </c>
      <c r="D16" s="204">
        <v>87</v>
      </c>
      <c r="E16" s="212">
        <v>40</v>
      </c>
      <c r="F16" s="204">
        <v>12</v>
      </c>
      <c r="G16" s="212">
        <v>4</v>
      </c>
      <c r="H16" s="204">
        <v>13</v>
      </c>
      <c r="I16" s="212">
        <v>5</v>
      </c>
      <c r="J16" s="204">
        <f t="shared" si="0"/>
        <v>103</v>
      </c>
      <c r="K16" s="205">
        <f t="shared" si="1"/>
        <v>44</v>
      </c>
    </row>
    <row r="17" spans="1:11" ht="26.25" customHeight="1">
      <c r="A17" s="203" t="s">
        <v>45</v>
      </c>
      <c r="B17" s="211">
        <v>324</v>
      </c>
      <c r="C17" s="212">
        <v>71</v>
      </c>
      <c r="D17" s="204">
        <v>108</v>
      </c>
      <c r="E17" s="212">
        <v>39</v>
      </c>
      <c r="F17" s="204">
        <v>46</v>
      </c>
      <c r="G17" s="212">
        <v>6</v>
      </c>
      <c r="H17" s="204">
        <v>27</v>
      </c>
      <c r="I17" s="212">
        <v>2</v>
      </c>
      <c r="J17" s="204">
        <f t="shared" si="0"/>
        <v>143</v>
      </c>
      <c r="K17" s="205">
        <f t="shared" si="1"/>
        <v>24</v>
      </c>
    </row>
    <row r="18" spans="1:11" ht="15">
      <c r="A18" s="203" t="s">
        <v>46</v>
      </c>
      <c r="B18" s="211">
        <v>192</v>
      </c>
      <c r="C18" s="212">
        <v>79</v>
      </c>
      <c r="D18" s="204">
        <v>119</v>
      </c>
      <c r="E18" s="212">
        <v>57</v>
      </c>
      <c r="F18" s="204">
        <v>31</v>
      </c>
      <c r="G18" s="212">
        <v>10</v>
      </c>
      <c r="H18" s="204">
        <v>11</v>
      </c>
      <c r="I18" s="212">
        <v>3</v>
      </c>
      <c r="J18" s="204">
        <f t="shared" si="0"/>
        <v>31</v>
      </c>
      <c r="K18" s="205">
        <f t="shared" si="1"/>
        <v>9</v>
      </c>
    </row>
    <row r="19" spans="1:11" ht="25.5" customHeight="1">
      <c r="A19" s="203" t="s">
        <v>47</v>
      </c>
      <c r="B19" s="211">
        <v>58</v>
      </c>
      <c r="C19" s="212">
        <v>47</v>
      </c>
      <c r="D19" s="204">
        <v>18</v>
      </c>
      <c r="E19" s="212">
        <v>31</v>
      </c>
      <c r="F19" s="204">
        <v>4</v>
      </c>
      <c r="G19" s="212">
        <v>5</v>
      </c>
      <c r="H19" s="204">
        <v>2</v>
      </c>
      <c r="I19" s="212">
        <v>1</v>
      </c>
      <c r="J19" s="204">
        <f t="shared" si="0"/>
        <v>34</v>
      </c>
      <c r="K19" s="205">
        <f t="shared" si="1"/>
        <v>10</v>
      </c>
    </row>
    <row r="20" spans="1:11" ht="23.25">
      <c r="A20" s="203" t="s">
        <v>48</v>
      </c>
      <c r="B20" s="211">
        <v>123</v>
      </c>
      <c r="C20" s="212">
        <v>31</v>
      </c>
      <c r="D20" s="204">
        <v>58</v>
      </c>
      <c r="E20" s="212">
        <v>16</v>
      </c>
      <c r="F20" s="204">
        <v>19</v>
      </c>
      <c r="G20" s="212">
        <v>4</v>
      </c>
      <c r="H20" s="204">
        <v>7</v>
      </c>
      <c r="I20" s="212">
        <v>1</v>
      </c>
      <c r="J20" s="204">
        <f t="shared" si="0"/>
        <v>39</v>
      </c>
      <c r="K20" s="205">
        <f t="shared" si="1"/>
        <v>10</v>
      </c>
    </row>
    <row r="21" spans="1:11" ht="26.25" customHeight="1">
      <c r="A21" s="203" t="s">
        <v>49</v>
      </c>
      <c r="B21" s="211">
        <v>525</v>
      </c>
      <c r="C21" s="212">
        <v>146</v>
      </c>
      <c r="D21" s="204">
        <v>219</v>
      </c>
      <c r="E21" s="212">
        <v>93</v>
      </c>
      <c r="F21" s="204">
        <v>72</v>
      </c>
      <c r="G21" s="212">
        <v>10</v>
      </c>
      <c r="H21" s="204">
        <v>41</v>
      </c>
      <c r="I21" s="212">
        <v>10</v>
      </c>
      <c r="J21" s="204">
        <f t="shared" si="0"/>
        <v>193</v>
      </c>
      <c r="K21" s="205">
        <f t="shared" si="1"/>
        <v>33</v>
      </c>
    </row>
    <row r="22" spans="1:11" ht="25.5" customHeight="1">
      <c r="A22" s="203" t="s">
        <v>50</v>
      </c>
      <c r="B22" s="211">
        <v>276</v>
      </c>
      <c r="C22" s="212">
        <v>54</v>
      </c>
      <c r="D22" s="204">
        <v>94</v>
      </c>
      <c r="E22" s="212">
        <v>32</v>
      </c>
      <c r="F22" s="204">
        <v>32</v>
      </c>
      <c r="G22" s="212">
        <v>5</v>
      </c>
      <c r="H22" s="204">
        <v>16</v>
      </c>
      <c r="I22" s="212">
        <v>2</v>
      </c>
      <c r="J22" s="204">
        <f t="shared" si="0"/>
        <v>134</v>
      </c>
      <c r="K22" s="205">
        <f t="shared" si="1"/>
        <v>15</v>
      </c>
    </row>
    <row r="23" spans="1:11" ht="34.5">
      <c r="A23" s="203" t="s">
        <v>51</v>
      </c>
      <c r="B23" s="211">
        <v>8</v>
      </c>
      <c r="C23" s="212">
        <v>5</v>
      </c>
      <c r="D23" s="204">
        <v>3</v>
      </c>
      <c r="E23" s="204">
        <v>4</v>
      </c>
      <c r="F23" s="204">
        <v>0</v>
      </c>
      <c r="G23" s="204">
        <v>1</v>
      </c>
      <c r="H23" s="212">
        <v>0</v>
      </c>
      <c r="I23" s="212">
        <v>0</v>
      </c>
      <c r="J23" s="204">
        <f t="shared" si="0"/>
        <v>5</v>
      </c>
      <c r="K23" s="205">
        <f t="shared" si="1"/>
        <v>0</v>
      </c>
    </row>
    <row r="24" spans="1:11" ht="15">
      <c r="A24" s="203" t="s">
        <v>52</v>
      </c>
      <c r="B24" s="211">
        <v>102</v>
      </c>
      <c r="C24" s="212">
        <v>41</v>
      </c>
      <c r="D24" s="204">
        <v>35</v>
      </c>
      <c r="E24" s="212">
        <v>14</v>
      </c>
      <c r="F24" s="204">
        <v>16</v>
      </c>
      <c r="G24" s="212">
        <v>5</v>
      </c>
      <c r="H24" s="204">
        <v>11</v>
      </c>
      <c r="I24" s="212">
        <v>3</v>
      </c>
      <c r="J24" s="204">
        <f t="shared" si="0"/>
        <v>40</v>
      </c>
      <c r="K24" s="205">
        <f t="shared" si="1"/>
        <v>19</v>
      </c>
    </row>
    <row r="25" spans="1:11" ht="25.5" customHeight="1">
      <c r="A25" s="203" t="s">
        <v>53</v>
      </c>
      <c r="B25" s="211">
        <v>134</v>
      </c>
      <c r="C25" s="212">
        <v>43</v>
      </c>
      <c r="D25" s="204">
        <v>64</v>
      </c>
      <c r="E25" s="212">
        <v>16</v>
      </c>
      <c r="F25" s="204">
        <v>14</v>
      </c>
      <c r="G25" s="212">
        <v>4</v>
      </c>
      <c r="H25" s="204">
        <v>4</v>
      </c>
      <c r="I25" s="212">
        <v>5</v>
      </c>
      <c r="J25" s="204">
        <f t="shared" si="0"/>
        <v>52</v>
      </c>
      <c r="K25" s="205">
        <f t="shared" si="1"/>
        <v>18</v>
      </c>
    </row>
    <row r="26" spans="1:11" ht="29.25" customHeight="1">
      <c r="A26" s="203" t="s">
        <v>54</v>
      </c>
      <c r="B26" s="211">
        <v>39</v>
      </c>
      <c r="C26" s="212">
        <v>15</v>
      </c>
      <c r="D26" s="204">
        <v>16</v>
      </c>
      <c r="E26" s="212">
        <v>10</v>
      </c>
      <c r="F26" s="204">
        <v>3</v>
      </c>
      <c r="G26" s="212">
        <v>0</v>
      </c>
      <c r="H26" s="212">
        <v>4</v>
      </c>
      <c r="I26" s="212">
        <v>1</v>
      </c>
      <c r="J26" s="204">
        <f t="shared" si="0"/>
        <v>16</v>
      </c>
      <c r="K26" s="205">
        <f t="shared" si="1"/>
        <v>4</v>
      </c>
    </row>
    <row r="27" spans="1:11" ht="23.25">
      <c r="A27" s="203" t="s">
        <v>55</v>
      </c>
      <c r="B27" s="211">
        <v>66</v>
      </c>
      <c r="C27" s="212">
        <v>16</v>
      </c>
      <c r="D27" s="204">
        <v>33</v>
      </c>
      <c r="E27" s="212">
        <v>11</v>
      </c>
      <c r="F27" s="204">
        <v>9</v>
      </c>
      <c r="G27" s="212">
        <v>2</v>
      </c>
      <c r="H27" s="204">
        <v>5</v>
      </c>
      <c r="I27" s="212">
        <v>0</v>
      </c>
      <c r="J27" s="204">
        <f t="shared" si="0"/>
        <v>19</v>
      </c>
      <c r="K27" s="205">
        <f t="shared" si="1"/>
        <v>3</v>
      </c>
    </row>
    <row r="28" spans="1:11" ht="92.25" customHeight="1">
      <c r="A28" s="203" t="s">
        <v>56</v>
      </c>
      <c r="B28" s="211">
        <v>0</v>
      </c>
      <c r="C28" s="212">
        <v>0</v>
      </c>
      <c r="D28" s="212">
        <v>0</v>
      </c>
      <c r="E28" s="212">
        <v>0</v>
      </c>
      <c r="F28" s="212">
        <v>0</v>
      </c>
      <c r="G28" s="212">
        <v>0</v>
      </c>
      <c r="H28" s="212">
        <v>0</v>
      </c>
      <c r="I28" s="212">
        <v>0</v>
      </c>
      <c r="J28" s="204">
        <f t="shared" si="0"/>
        <v>0</v>
      </c>
      <c r="K28" s="205">
        <f t="shared" si="1"/>
        <v>0</v>
      </c>
    </row>
    <row r="29" spans="1:11" ht="46.5" thickBot="1">
      <c r="A29" s="206" t="s">
        <v>57</v>
      </c>
      <c r="B29" s="213">
        <v>0</v>
      </c>
      <c r="C29" s="214">
        <v>0</v>
      </c>
      <c r="D29" s="214">
        <v>0</v>
      </c>
      <c r="E29" s="214">
        <v>0</v>
      </c>
      <c r="F29" s="214">
        <v>0</v>
      </c>
      <c r="G29" s="214">
        <v>0</v>
      </c>
      <c r="H29" s="214">
        <v>0</v>
      </c>
      <c r="I29" s="214">
        <v>0</v>
      </c>
      <c r="J29" s="207">
        <v>0</v>
      </c>
      <c r="K29" s="208">
        <v>0</v>
      </c>
    </row>
    <row r="30" spans="1:11" ht="15">
      <c r="A30" s="21" t="s">
        <v>18</v>
      </c>
      <c r="B30" s="2"/>
      <c r="C30" s="22"/>
      <c r="D30" s="23"/>
      <c r="E30" s="23"/>
      <c r="F30" s="23"/>
      <c r="G30" s="23"/>
      <c r="H30" s="23"/>
      <c r="I30" s="23"/>
      <c r="J30" s="23"/>
      <c r="K30" s="23"/>
    </row>
    <row r="31" spans="6:9" ht="15" customHeight="1">
      <c r="F31" s="3"/>
      <c r="G31" s="3"/>
      <c r="H31" s="3"/>
      <c r="I31" s="3"/>
    </row>
    <row r="32" spans="1:9" ht="15">
      <c r="A32" s="21"/>
      <c r="B32" s="2"/>
      <c r="C32" s="2"/>
      <c r="F32" s="3"/>
      <c r="G32" s="3"/>
      <c r="H32" s="3"/>
      <c r="I32" s="3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&amp;L17.02.2017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4">
      <selection activeCell="A27" sqref="A27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1" ht="15">
      <c r="L1" s="156"/>
    </row>
    <row r="2" spans="1:11" ht="16.5" thickBot="1">
      <c r="A2" s="390" t="s">
        <v>491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</row>
    <row r="3" spans="2:11" ht="15.75">
      <c r="B3" s="24"/>
      <c r="C3" s="25"/>
      <c r="D3" s="25"/>
      <c r="E3" s="25"/>
      <c r="F3" s="25"/>
      <c r="G3" s="25"/>
      <c r="H3" s="25"/>
      <c r="I3" s="25"/>
      <c r="J3" s="25"/>
      <c r="K3" s="25"/>
    </row>
    <row r="4" spans="1:11" ht="15.75" customHeight="1">
      <c r="A4" s="384" t="s">
        <v>58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</row>
    <row r="5" spans="2:11" ht="16.5" customHeight="1" thickBot="1">
      <c r="B5" s="18"/>
      <c r="C5" s="18"/>
      <c r="D5" s="18"/>
      <c r="E5" s="229"/>
      <c r="F5" s="18"/>
      <c r="G5" s="18"/>
      <c r="H5" s="18"/>
      <c r="I5" s="18"/>
      <c r="J5" s="18"/>
      <c r="K5" s="18"/>
    </row>
    <row r="6" spans="1:11" ht="27" customHeight="1" thickBot="1">
      <c r="A6" s="391" t="s">
        <v>412</v>
      </c>
      <c r="B6" s="393" t="s">
        <v>31</v>
      </c>
      <c r="C6" s="394"/>
      <c r="D6" s="395" t="s">
        <v>32</v>
      </c>
      <c r="E6" s="394"/>
      <c r="F6" s="395" t="s">
        <v>33</v>
      </c>
      <c r="G6" s="394"/>
      <c r="H6" s="395" t="s">
        <v>34</v>
      </c>
      <c r="I6" s="394"/>
      <c r="J6" s="395" t="s">
        <v>35</v>
      </c>
      <c r="K6" s="397"/>
    </row>
    <row r="7" spans="1:11" ht="15" customHeight="1" thickBot="1">
      <c r="A7" s="392"/>
      <c r="B7" s="19" t="s">
        <v>8</v>
      </c>
      <c r="C7" s="20" t="s">
        <v>17</v>
      </c>
      <c r="D7" s="19" t="s">
        <v>8</v>
      </c>
      <c r="E7" s="20" t="s">
        <v>17</v>
      </c>
      <c r="F7" s="19" t="s">
        <v>8</v>
      </c>
      <c r="G7" s="20" t="s">
        <v>17</v>
      </c>
      <c r="H7" s="19" t="s">
        <v>8</v>
      </c>
      <c r="I7" s="20" t="s">
        <v>17</v>
      </c>
      <c r="J7" s="19" t="s">
        <v>8</v>
      </c>
      <c r="K7" s="20" t="s">
        <v>17</v>
      </c>
    </row>
    <row r="8" spans="1:11" ht="15.75" thickBot="1">
      <c r="A8" s="26" t="s">
        <v>36</v>
      </c>
      <c r="B8" s="76">
        <f>SUM(B9,B10,B11,B12,B13,B14,B15,B16,B17,B18,B19,B20,B21,B22,B23,B24,B25,B26,B27,B28,B29)</f>
        <v>5176</v>
      </c>
      <c r="C8" s="76">
        <f>SUM(C9,C10,C11,C12,C13,C14,C15,C16,C17,C18,C19,C20,C21,C22,C23,C24,C25,C26,C27,C28,C29)</f>
        <v>2847</v>
      </c>
      <c r="D8" s="27">
        <f aca="true" t="shared" si="0" ref="D8:K8">SUM(D9,D10,D11,D12,D13,D14,D15,D16,D17,D18,D19,D20,D21,D22,D23,D24,D25,D26,D27,D28,D29)</f>
        <v>2200</v>
      </c>
      <c r="E8" s="27">
        <f t="shared" si="0"/>
        <v>1005</v>
      </c>
      <c r="F8" s="27">
        <f t="shared" si="0"/>
        <v>236</v>
      </c>
      <c r="G8" s="27">
        <f t="shared" si="0"/>
        <v>307</v>
      </c>
      <c r="H8" s="27">
        <f t="shared" si="0"/>
        <v>239</v>
      </c>
      <c r="I8" s="27">
        <f t="shared" si="0"/>
        <v>106</v>
      </c>
      <c r="J8" s="107">
        <f>SUM(J9,J10,J11,J12,J13,J14,J15,J16,J17,J18,J19,J20,J21,J22,J23,J24,J25,J26,J27,J28,J29)</f>
        <v>2501</v>
      </c>
      <c r="K8" s="107">
        <f t="shared" si="0"/>
        <v>1429</v>
      </c>
    </row>
    <row r="9" spans="1:11" ht="29.25" customHeight="1">
      <c r="A9" s="301" t="s">
        <v>37</v>
      </c>
      <c r="B9" s="302">
        <v>42</v>
      </c>
      <c r="C9" s="302">
        <v>50</v>
      </c>
      <c r="D9" s="303">
        <v>0</v>
      </c>
      <c r="E9" s="303">
        <v>0</v>
      </c>
      <c r="F9" s="303">
        <v>0</v>
      </c>
      <c r="G9" s="303">
        <v>5</v>
      </c>
      <c r="H9" s="303">
        <v>1</v>
      </c>
      <c r="I9" s="303">
        <v>0</v>
      </c>
      <c r="J9" s="210">
        <f>B9-(D9+F9+H9)</f>
        <v>41</v>
      </c>
      <c r="K9" s="285">
        <f>C9-(E9+G9+I9)</f>
        <v>45</v>
      </c>
    </row>
    <row r="10" spans="1:11" ht="23.25">
      <c r="A10" s="304" t="s">
        <v>38</v>
      </c>
      <c r="B10" s="302">
        <v>6</v>
      </c>
      <c r="C10" s="302">
        <v>5</v>
      </c>
      <c r="D10" s="302">
        <v>0</v>
      </c>
      <c r="E10" s="302">
        <v>0</v>
      </c>
      <c r="F10" s="302">
        <v>0</v>
      </c>
      <c r="G10" s="302">
        <v>0</v>
      </c>
      <c r="H10" s="302">
        <v>0</v>
      </c>
      <c r="I10" s="302">
        <v>0</v>
      </c>
      <c r="J10" s="212">
        <f>B10-(D10+F10+H10)</f>
        <v>6</v>
      </c>
      <c r="K10" s="286">
        <f>C10-(E10+G10+I10)</f>
        <v>5</v>
      </c>
    </row>
    <row r="11" spans="1:11" ht="15">
      <c r="A11" s="304" t="s">
        <v>39</v>
      </c>
      <c r="B11" s="302">
        <v>778</v>
      </c>
      <c r="C11" s="302">
        <v>290</v>
      </c>
      <c r="D11" s="302">
        <v>462</v>
      </c>
      <c r="E11" s="302">
        <v>143</v>
      </c>
      <c r="F11" s="302">
        <v>19</v>
      </c>
      <c r="G11" s="302">
        <v>20</v>
      </c>
      <c r="H11" s="302">
        <v>23</v>
      </c>
      <c r="I11" s="302">
        <v>7</v>
      </c>
      <c r="J11" s="212">
        <f aca="true" t="shared" si="1" ref="J11:J27">B11-(D11+F11+H11)</f>
        <v>274</v>
      </c>
      <c r="K11" s="286">
        <f aca="true" t="shared" si="2" ref="K11:K27">C11-(E11+G11+I11)</f>
        <v>120</v>
      </c>
    </row>
    <row r="12" spans="1:11" ht="36.75" customHeight="1">
      <c r="A12" s="304" t="s">
        <v>40</v>
      </c>
      <c r="B12" s="302">
        <v>17</v>
      </c>
      <c r="C12" s="302">
        <v>4</v>
      </c>
      <c r="D12" s="302">
        <v>1</v>
      </c>
      <c r="E12" s="302">
        <v>0</v>
      </c>
      <c r="F12" s="302">
        <v>2</v>
      </c>
      <c r="G12" s="302">
        <v>2</v>
      </c>
      <c r="H12" s="302">
        <v>0</v>
      </c>
      <c r="I12" s="302">
        <v>0</v>
      </c>
      <c r="J12" s="212">
        <f t="shared" si="1"/>
        <v>14</v>
      </c>
      <c r="K12" s="286">
        <f t="shared" si="2"/>
        <v>2</v>
      </c>
    </row>
    <row r="13" spans="1:11" ht="38.25" customHeight="1">
      <c r="A13" s="304" t="s">
        <v>41</v>
      </c>
      <c r="B13" s="302">
        <v>11</v>
      </c>
      <c r="C13" s="302">
        <v>2</v>
      </c>
      <c r="D13" s="302">
        <v>3</v>
      </c>
      <c r="E13" s="302">
        <v>1</v>
      </c>
      <c r="F13" s="302">
        <v>0</v>
      </c>
      <c r="G13" s="302">
        <v>0</v>
      </c>
      <c r="H13" s="302">
        <v>0</v>
      </c>
      <c r="I13" s="302">
        <v>0</v>
      </c>
      <c r="J13" s="212">
        <f t="shared" si="1"/>
        <v>8</v>
      </c>
      <c r="K13" s="286">
        <f t="shared" si="2"/>
        <v>1</v>
      </c>
    </row>
    <row r="14" spans="1:11" ht="15">
      <c r="A14" s="304" t="s">
        <v>42</v>
      </c>
      <c r="B14" s="302">
        <v>1048</v>
      </c>
      <c r="C14" s="302">
        <v>520</v>
      </c>
      <c r="D14" s="302">
        <v>286</v>
      </c>
      <c r="E14" s="302">
        <v>195</v>
      </c>
      <c r="F14" s="302">
        <v>64</v>
      </c>
      <c r="G14" s="302">
        <v>59</v>
      </c>
      <c r="H14" s="302">
        <v>77</v>
      </c>
      <c r="I14" s="302">
        <v>30</v>
      </c>
      <c r="J14" s="212">
        <f t="shared" si="1"/>
        <v>621</v>
      </c>
      <c r="K14" s="286">
        <f t="shared" si="2"/>
        <v>236</v>
      </c>
    </row>
    <row r="15" spans="1:11" ht="47.25" customHeight="1">
      <c r="A15" s="304" t="s">
        <v>43</v>
      </c>
      <c r="B15" s="302">
        <v>1963</v>
      </c>
      <c r="C15" s="302">
        <v>1238</v>
      </c>
      <c r="D15" s="302">
        <v>869</v>
      </c>
      <c r="E15" s="302">
        <v>354</v>
      </c>
      <c r="F15" s="302">
        <v>78</v>
      </c>
      <c r="G15" s="302">
        <v>119</v>
      </c>
      <c r="H15" s="302">
        <v>69</v>
      </c>
      <c r="I15" s="302">
        <v>38</v>
      </c>
      <c r="J15" s="212">
        <f t="shared" si="1"/>
        <v>947</v>
      </c>
      <c r="K15" s="286">
        <f t="shared" si="2"/>
        <v>727</v>
      </c>
    </row>
    <row r="16" spans="1:11" ht="19.5" customHeight="1">
      <c r="A16" s="304" t="s">
        <v>44</v>
      </c>
      <c r="B16" s="302">
        <v>216</v>
      </c>
      <c r="C16" s="302">
        <v>146</v>
      </c>
      <c r="D16" s="302">
        <v>126</v>
      </c>
      <c r="E16" s="302">
        <v>100</v>
      </c>
      <c r="F16" s="302">
        <v>4</v>
      </c>
      <c r="G16" s="302">
        <v>6</v>
      </c>
      <c r="H16" s="302">
        <v>3</v>
      </c>
      <c r="I16" s="302">
        <v>2</v>
      </c>
      <c r="J16" s="212">
        <f t="shared" si="1"/>
        <v>83</v>
      </c>
      <c r="K16" s="286">
        <f t="shared" si="2"/>
        <v>38</v>
      </c>
    </row>
    <row r="17" spans="1:11" ht="26.25" customHeight="1">
      <c r="A17" s="304" t="s">
        <v>45</v>
      </c>
      <c r="B17" s="302">
        <v>276</v>
      </c>
      <c r="C17" s="302">
        <v>185</v>
      </c>
      <c r="D17" s="302">
        <v>124</v>
      </c>
      <c r="E17" s="302">
        <v>72</v>
      </c>
      <c r="F17" s="302">
        <v>14</v>
      </c>
      <c r="G17" s="302">
        <v>28</v>
      </c>
      <c r="H17" s="302">
        <v>10</v>
      </c>
      <c r="I17" s="302">
        <v>2</v>
      </c>
      <c r="J17" s="212">
        <f t="shared" si="1"/>
        <v>128</v>
      </c>
      <c r="K17" s="286">
        <f t="shared" si="2"/>
        <v>83</v>
      </c>
    </row>
    <row r="18" spans="1:11" ht="15">
      <c r="A18" s="304" t="s">
        <v>46</v>
      </c>
      <c r="B18" s="302">
        <v>82</v>
      </c>
      <c r="C18" s="302">
        <v>38</v>
      </c>
      <c r="D18" s="302">
        <v>54</v>
      </c>
      <c r="E18" s="302">
        <v>14</v>
      </c>
      <c r="F18" s="302">
        <v>4</v>
      </c>
      <c r="G18" s="302">
        <v>8</v>
      </c>
      <c r="H18" s="302">
        <v>6</v>
      </c>
      <c r="I18" s="302">
        <v>3</v>
      </c>
      <c r="J18" s="212">
        <f t="shared" si="1"/>
        <v>18</v>
      </c>
      <c r="K18" s="286">
        <f t="shared" si="2"/>
        <v>13</v>
      </c>
    </row>
    <row r="19" spans="1:11" ht="27.75" customHeight="1">
      <c r="A19" s="304" t="s">
        <v>47</v>
      </c>
      <c r="B19" s="302">
        <v>48</v>
      </c>
      <c r="C19" s="302">
        <v>27</v>
      </c>
      <c r="D19" s="302">
        <v>8</v>
      </c>
      <c r="E19" s="302">
        <v>6</v>
      </c>
      <c r="F19" s="302">
        <v>2</v>
      </c>
      <c r="G19" s="302">
        <v>2</v>
      </c>
      <c r="H19" s="302">
        <v>4</v>
      </c>
      <c r="I19" s="302">
        <v>4</v>
      </c>
      <c r="J19" s="212">
        <f t="shared" si="1"/>
        <v>34</v>
      </c>
      <c r="K19" s="286">
        <f t="shared" si="2"/>
        <v>15</v>
      </c>
    </row>
    <row r="20" spans="1:11" ht="25.5" customHeight="1">
      <c r="A20" s="304" t="s">
        <v>48</v>
      </c>
      <c r="B20" s="302">
        <v>98</v>
      </c>
      <c r="C20" s="302">
        <v>56</v>
      </c>
      <c r="D20" s="302">
        <v>49</v>
      </c>
      <c r="E20" s="302">
        <v>18</v>
      </c>
      <c r="F20" s="302">
        <v>7</v>
      </c>
      <c r="G20" s="302">
        <v>12</v>
      </c>
      <c r="H20" s="302">
        <v>8</v>
      </c>
      <c r="I20" s="302">
        <v>2</v>
      </c>
      <c r="J20" s="212">
        <f t="shared" si="1"/>
        <v>34</v>
      </c>
      <c r="K20" s="286">
        <f t="shared" si="2"/>
        <v>24</v>
      </c>
    </row>
    <row r="21" spans="1:11" ht="26.25" customHeight="1">
      <c r="A21" s="304" t="s">
        <v>49</v>
      </c>
      <c r="B21" s="302">
        <v>285</v>
      </c>
      <c r="C21" s="302">
        <v>129</v>
      </c>
      <c r="D21" s="302">
        <v>95</v>
      </c>
      <c r="E21" s="302">
        <v>45</v>
      </c>
      <c r="F21" s="302">
        <v>19</v>
      </c>
      <c r="G21" s="302">
        <v>16</v>
      </c>
      <c r="H21" s="302">
        <v>15</v>
      </c>
      <c r="I21" s="302">
        <v>10</v>
      </c>
      <c r="J21" s="212">
        <f t="shared" si="1"/>
        <v>156</v>
      </c>
      <c r="K21" s="286">
        <f t="shared" si="2"/>
        <v>58</v>
      </c>
    </row>
    <row r="22" spans="1:11" ht="28.5" customHeight="1">
      <c r="A22" s="304" t="s">
        <v>50</v>
      </c>
      <c r="B22" s="302">
        <v>108</v>
      </c>
      <c r="C22" s="302">
        <v>46</v>
      </c>
      <c r="D22" s="302">
        <v>45</v>
      </c>
      <c r="E22" s="302">
        <v>19</v>
      </c>
      <c r="F22" s="302">
        <v>5</v>
      </c>
      <c r="G22" s="302">
        <v>5</v>
      </c>
      <c r="H22" s="302">
        <v>9</v>
      </c>
      <c r="I22" s="302">
        <v>3</v>
      </c>
      <c r="J22" s="212">
        <f t="shared" si="1"/>
        <v>49</v>
      </c>
      <c r="K22" s="286">
        <f t="shared" si="2"/>
        <v>19</v>
      </c>
    </row>
    <row r="23" spans="1:11" ht="34.5">
      <c r="A23" s="304" t="s">
        <v>51</v>
      </c>
      <c r="B23" s="302">
        <v>5</v>
      </c>
      <c r="C23" s="302">
        <v>0</v>
      </c>
      <c r="D23" s="302">
        <v>2</v>
      </c>
      <c r="E23" s="302">
        <v>0</v>
      </c>
      <c r="F23" s="302">
        <v>0</v>
      </c>
      <c r="G23" s="302">
        <v>0</v>
      </c>
      <c r="H23" s="302">
        <v>0</v>
      </c>
      <c r="I23" s="302">
        <v>0</v>
      </c>
      <c r="J23" s="212">
        <f t="shared" si="1"/>
        <v>3</v>
      </c>
      <c r="K23" s="286">
        <f t="shared" si="2"/>
        <v>0</v>
      </c>
    </row>
    <row r="24" spans="1:11" ht="15">
      <c r="A24" s="304" t="s">
        <v>52</v>
      </c>
      <c r="B24" s="302">
        <v>84</v>
      </c>
      <c r="C24" s="302">
        <v>29</v>
      </c>
      <c r="D24" s="302">
        <v>25</v>
      </c>
      <c r="E24" s="302">
        <v>8</v>
      </c>
      <c r="F24" s="302">
        <v>6</v>
      </c>
      <c r="G24" s="302">
        <v>3</v>
      </c>
      <c r="H24" s="302">
        <v>4</v>
      </c>
      <c r="I24" s="302">
        <v>2</v>
      </c>
      <c r="J24" s="212">
        <f t="shared" si="1"/>
        <v>49</v>
      </c>
      <c r="K24" s="286">
        <f t="shared" si="2"/>
        <v>16</v>
      </c>
    </row>
    <row r="25" spans="1:11" ht="25.5" customHeight="1">
      <c r="A25" s="304" t="s">
        <v>53</v>
      </c>
      <c r="B25" s="302">
        <v>20</v>
      </c>
      <c r="C25" s="302">
        <v>14</v>
      </c>
      <c r="D25" s="302">
        <v>7</v>
      </c>
      <c r="E25" s="302">
        <v>2</v>
      </c>
      <c r="F25" s="302">
        <v>2</v>
      </c>
      <c r="G25" s="302">
        <v>4</v>
      </c>
      <c r="H25" s="302">
        <v>2</v>
      </c>
      <c r="I25" s="302">
        <v>0</v>
      </c>
      <c r="J25" s="212">
        <f t="shared" si="1"/>
        <v>9</v>
      </c>
      <c r="K25" s="286">
        <f t="shared" si="2"/>
        <v>8</v>
      </c>
    </row>
    <row r="26" spans="1:11" ht="30.75" customHeight="1">
      <c r="A26" s="304" t="s">
        <v>54</v>
      </c>
      <c r="B26" s="302">
        <v>21</v>
      </c>
      <c r="C26" s="302">
        <v>25</v>
      </c>
      <c r="D26" s="302">
        <v>13</v>
      </c>
      <c r="E26" s="302">
        <v>13</v>
      </c>
      <c r="F26" s="302">
        <v>1</v>
      </c>
      <c r="G26" s="302">
        <v>1</v>
      </c>
      <c r="H26" s="302">
        <v>5</v>
      </c>
      <c r="I26" s="302">
        <v>2</v>
      </c>
      <c r="J26" s="212">
        <f t="shared" si="1"/>
        <v>2</v>
      </c>
      <c r="K26" s="286">
        <f t="shared" si="2"/>
        <v>9</v>
      </c>
    </row>
    <row r="27" spans="1:11" ht="21" customHeight="1">
      <c r="A27" s="304" t="s">
        <v>55</v>
      </c>
      <c r="B27" s="302">
        <v>68</v>
      </c>
      <c r="C27" s="302">
        <v>43</v>
      </c>
      <c r="D27" s="302">
        <v>31</v>
      </c>
      <c r="E27" s="302">
        <v>15</v>
      </c>
      <c r="F27" s="302">
        <v>9</v>
      </c>
      <c r="G27" s="302">
        <v>17</v>
      </c>
      <c r="H27" s="302">
        <v>3</v>
      </c>
      <c r="I27" s="302">
        <v>1</v>
      </c>
      <c r="J27" s="212">
        <f t="shared" si="1"/>
        <v>25</v>
      </c>
      <c r="K27" s="286">
        <f t="shared" si="2"/>
        <v>10</v>
      </c>
    </row>
    <row r="28" spans="1:11" ht="79.5" customHeight="1">
      <c r="A28" s="304" t="s">
        <v>56</v>
      </c>
      <c r="B28" s="302">
        <v>0</v>
      </c>
      <c r="C28" s="302">
        <v>0</v>
      </c>
      <c r="D28" s="302">
        <v>0</v>
      </c>
      <c r="E28" s="302">
        <v>0</v>
      </c>
      <c r="F28" s="302">
        <v>0</v>
      </c>
      <c r="G28" s="302">
        <v>0</v>
      </c>
      <c r="H28" s="302">
        <v>0</v>
      </c>
      <c r="I28" s="302">
        <v>0</v>
      </c>
      <c r="J28" s="212">
        <f>B28-(D28+F28+H28)</f>
        <v>0</v>
      </c>
      <c r="K28" s="286">
        <f>C28-(E28+G28+I28)</f>
        <v>0</v>
      </c>
    </row>
    <row r="29" spans="1:11" ht="36" customHeight="1" thickBot="1">
      <c r="A29" s="305" t="s">
        <v>57</v>
      </c>
      <c r="B29" s="306">
        <v>0</v>
      </c>
      <c r="C29" s="306">
        <v>0</v>
      </c>
      <c r="D29" s="306">
        <v>0</v>
      </c>
      <c r="E29" s="306">
        <v>0</v>
      </c>
      <c r="F29" s="306">
        <v>0</v>
      </c>
      <c r="G29" s="306">
        <v>0</v>
      </c>
      <c r="H29" s="306">
        <v>0</v>
      </c>
      <c r="I29" s="306">
        <v>0</v>
      </c>
      <c r="J29" s="214">
        <v>0</v>
      </c>
      <c r="K29" s="287">
        <v>0</v>
      </c>
    </row>
    <row r="30" spans="1:11" ht="15">
      <c r="A30" s="396" t="s">
        <v>18</v>
      </c>
      <c r="B30" s="396"/>
      <c r="C30" s="396"/>
      <c r="D30" s="23"/>
      <c r="E30" s="23"/>
      <c r="F30" s="23"/>
      <c r="G30" s="23"/>
      <c r="H30" s="23"/>
      <c r="I30" s="23"/>
      <c r="J30" s="23"/>
      <c r="K30" s="23"/>
    </row>
    <row r="31" ht="15" customHeight="1">
      <c r="A31" s="28"/>
    </row>
    <row r="32" ht="15">
      <c r="A32" s="28"/>
    </row>
    <row r="33" ht="15">
      <c r="A33" s="28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&amp;L17.02.2017&amp;CTÜRKİYE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G8" sqref="G8"/>
    </sheetView>
  </sheetViews>
  <sheetFormatPr defaultColWidth="9.140625" defaultRowHeight="15"/>
  <cols>
    <col min="7" max="7" width="9.140625" style="335" customWidth="1"/>
    <col min="9" max="9" width="13.421875" style="0" customWidth="1"/>
    <col min="154" max="154" width="3.140625" style="0" customWidth="1"/>
  </cols>
  <sheetData>
    <row r="1" spans="1:10" ht="18.75" customHeight="1" thickBot="1">
      <c r="A1" s="390" t="s">
        <v>491</v>
      </c>
      <c r="B1" s="390"/>
      <c r="C1" s="390"/>
      <c r="D1" s="390"/>
      <c r="E1" s="390"/>
      <c r="F1" s="390"/>
      <c r="G1" s="390"/>
      <c r="H1" s="390"/>
      <c r="I1" s="390"/>
      <c r="J1" s="156"/>
    </row>
    <row r="3" spans="1:9" ht="15.75">
      <c r="A3" s="384" t="s">
        <v>492</v>
      </c>
      <c r="B3" s="384"/>
      <c r="C3" s="384"/>
      <c r="D3" s="384"/>
      <c r="E3" s="384"/>
      <c r="F3" s="384"/>
      <c r="G3" s="384"/>
      <c r="H3" s="384"/>
      <c r="I3" s="384"/>
    </row>
    <row r="4" spans="1:9" ht="15.75" customHeight="1">
      <c r="A4" s="412" t="s">
        <v>59</v>
      </c>
      <c r="B4" s="412"/>
      <c r="C4" s="412"/>
      <c r="D4" s="412"/>
      <c r="E4" s="412"/>
      <c r="F4" s="412"/>
      <c r="G4" s="412"/>
      <c r="H4" s="412"/>
      <c r="I4" s="412"/>
    </row>
    <row r="5" spans="2:8" ht="18.75">
      <c r="B5" s="156"/>
      <c r="D5" s="29"/>
      <c r="E5" s="29"/>
      <c r="F5" s="29"/>
      <c r="G5" s="331"/>
      <c r="H5" s="29"/>
    </row>
    <row r="6" spans="4:8" ht="22.5" customHeight="1" thickBot="1">
      <c r="D6" s="407" t="s">
        <v>60</v>
      </c>
      <c r="E6" s="407"/>
      <c r="F6" s="230" t="s">
        <v>9</v>
      </c>
      <c r="G6" s="332" t="s">
        <v>61</v>
      </c>
      <c r="H6" s="156"/>
    </row>
    <row r="7" spans="4:7" ht="15">
      <c r="D7" s="405" t="s">
        <v>62</v>
      </c>
      <c r="E7" s="413"/>
      <c r="F7" s="282">
        <v>722</v>
      </c>
      <c r="G7" s="333">
        <v>70.51</v>
      </c>
    </row>
    <row r="8" spans="4:7" ht="13.5" customHeight="1">
      <c r="D8" s="408" t="s">
        <v>63</v>
      </c>
      <c r="E8" s="409"/>
      <c r="F8" s="282">
        <v>15</v>
      </c>
      <c r="G8" s="333">
        <v>1.46</v>
      </c>
    </row>
    <row r="9" spans="4:7" ht="13.5" customHeight="1">
      <c r="D9" s="408" t="s">
        <v>64</v>
      </c>
      <c r="E9" s="409"/>
      <c r="F9" s="282">
        <v>62</v>
      </c>
      <c r="G9" s="333">
        <v>6.05</v>
      </c>
    </row>
    <row r="10" spans="4:7" ht="15.75" customHeight="1">
      <c r="D10" s="408" t="s">
        <v>65</v>
      </c>
      <c r="E10" s="409"/>
      <c r="F10" s="282">
        <v>34</v>
      </c>
      <c r="G10" s="333">
        <v>3.32</v>
      </c>
    </row>
    <row r="11" spans="4:7" ht="14.25" customHeight="1">
      <c r="D11" s="408" t="s">
        <v>66</v>
      </c>
      <c r="E11" s="409"/>
      <c r="F11" s="282">
        <v>17</v>
      </c>
      <c r="G11" s="333">
        <v>1.66</v>
      </c>
    </row>
    <row r="12" spans="4:7" ht="15" customHeight="1">
      <c r="D12" s="408" t="s">
        <v>67</v>
      </c>
      <c r="E12" s="409"/>
      <c r="F12" s="283">
        <v>18</v>
      </c>
      <c r="G12" s="333">
        <v>1.76</v>
      </c>
    </row>
    <row r="13" spans="4:7" ht="14.25" customHeight="1">
      <c r="D13" s="408" t="s">
        <v>68</v>
      </c>
      <c r="E13" s="409"/>
      <c r="F13" s="282">
        <v>41</v>
      </c>
      <c r="G13" s="333">
        <v>4</v>
      </c>
    </row>
    <row r="14" spans="4:7" ht="16.5" customHeight="1">
      <c r="D14" s="408" t="s">
        <v>69</v>
      </c>
      <c r="E14" s="409"/>
      <c r="F14" s="283">
        <v>9</v>
      </c>
      <c r="G14" s="333">
        <v>0.88</v>
      </c>
    </row>
    <row r="15" spans="4:7" ht="16.5" customHeight="1">
      <c r="D15" s="408" t="s">
        <v>70</v>
      </c>
      <c r="E15" s="409"/>
      <c r="F15" s="283">
        <v>49</v>
      </c>
      <c r="G15" s="333">
        <v>4.79</v>
      </c>
    </row>
    <row r="16" spans="4:7" ht="15.75" customHeight="1">
      <c r="D16" s="408" t="s">
        <v>71</v>
      </c>
      <c r="E16" s="409"/>
      <c r="F16" s="282">
        <v>9</v>
      </c>
      <c r="G16" s="333">
        <v>0.88</v>
      </c>
    </row>
    <row r="17" spans="4:7" ht="15.75" customHeight="1">
      <c r="D17" s="408" t="s">
        <v>72</v>
      </c>
      <c r="E17" s="409"/>
      <c r="F17" s="283">
        <v>11</v>
      </c>
      <c r="G17" s="333">
        <v>1.07</v>
      </c>
    </row>
    <row r="18" spans="4:7" ht="17.25" customHeight="1">
      <c r="D18" s="408" t="s">
        <v>73</v>
      </c>
      <c r="E18" s="409"/>
      <c r="F18" s="283">
        <v>5</v>
      </c>
      <c r="G18" s="333">
        <v>0.49</v>
      </c>
    </row>
    <row r="19" spans="4:7" ht="17.25" customHeight="1">
      <c r="D19" s="408" t="s">
        <v>74</v>
      </c>
      <c r="E19" s="409"/>
      <c r="F19" s="283">
        <v>12</v>
      </c>
      <c r="G19" s="333">
        <v>1.17</v>
      </c>
    </row>
    <row r="20" spans="4:7" ht="15.75" customHeight="1" thickBot="1">
      <c r="D20" s="410" t="s">
        <v>75</v>
      </c>
      <c r="E20" s="411"/>
      <c r="F20" s="282">
        <v>20</v>
      </c>
      <c r="G20" s="333">
        <v>1.95</v>
      </c>
    </row>
    <row r="21" spans="4:7" s="156" customFormat="1" ht="15">
      <c r="D21" s="398" t="s">
        <v>30</v>
      </c>
      <c r="E21" s="398"/>
      <c r="F21" s="288">
        <f>SUM(F7:F20)</f>
        <v>1024</v>
      </c>
      <c r="G21" s="334">
        <f>F21/1024*100</f>
        <v>100</v>
      </c>
    </row>
    <row r="22" ht="15.75" customHeight="1"/>
    <row r="23" spans="1:9" ht="15">
      <c r="A23" s="412" t="s">
        <v>76</v>
      </c>
      <c r="B23" s="412"/>
      <c r="C23" s="412"/>
      <c r="D23" s="412"/>
      <c r="E23" s="412"/>
      <c r="F23" s="412"/>
      <c r="G23" s="412"/>
      <c r="H23" s="412"/>
      <c r="I23" s="412"/>
    </row>
    <row r="24" ht="15.75" customHeight="1"/>
    <row r="25" spans="4:7" ht="30" customHeight="1" thickBot="1">
      <c r="D25" s="407" t="s">
        <v>60</v>
      </c>
      <c r="E25" s="407"/>
      <c r="F25" s="231" t="s">
        <v>9</v>
      </c>
      <c r="G25" s="332" t="s">
        <v>61</v>
      </c>
    </row>
    <row r="26" spans="4:7" ht="15" customHeight="1">
      <c r="D26" s="405">
        <v>10000</v>
      </c>
      <c r="E26" s="406"/>
      <c r="F26" s="282">
        <v>1229</v>
      </c>
      <c r="G26" s="333">
        <v>23.7</v>
      </c>
    </row>
    <row r="27" spans="4:7" ht="15">
      <c r="D27" s="399" t="s">
        <v>77</v>
      </c>
      <c r="E27" s="400"/>
      <c r="F27" s="282">
        <v>473</v>
      </c>
      <c r="G27" s="333">
        <v>9.12</v>
      </c>
    </row>
    <row r="28" spans="4:7" ht="15">
      <c r="D28" s="399" t="s">
        <v>78</v>
      </c>
      <c r="E28" s="400"/>
      <c r="F28" s="282">
        <v>139</v>
      </c>
      <c r="G28" s="333">
        <v>2.68</v>
      </c>
    </row>
    <row r="29" spans="4:7" ht="15">
      <c r="D29" s="399" t="s">
        <v>79</v>
      </c>
      <c r="E29" s="400"/>
      <c r="F29" s="282">
        <v>123</v>
      </c>
      <c r="G29" s="333">
        <v>2.37</v>
      </c>
    </row>
    <row r="30" spans="4:7" ht="15">
      <c r="D30" s="399" t="s">
        <v>80</v>
      </c>
      <c r="E30" s="400"/>
      <c r="F30" s="282">
        <v>855</v>
      </c>
      <c r="G30" s="333">
        <v>16.49</v>
      </c>
    </row>
    <row r="31" spans="4:7" ht="15">
      <c r="D31" s="399" t="s">
        <v>81</v>
      </c>
      <c r="E31" s="400"/>
      <c r="F31" s="283">
        <v>70</v>
      </c>
      <c r="G31" s="333">
        <v>1.35</v>
      </c>
    </row>
    <row r="32" spans="4:7" ht="15">
      <c r="D32" s="399" t="s">
        <v>82</v>
      </c>
      <c r="E32" s="400"/>
      <c r="F32" s="282">
        <v>1180</v>
      </c>
      <c r="G32" s="333">
        <v>22.76</v>
      </c>
    </row>
    <row r="33" spans="4:7" ht="15">
      <c r="D33" s="399" t="s">
        <v>83</v>
      </c>
      <c r="E33" s="400"/>
      <c r="F33" s="283">
        <v>30</v>
      </c>
      <c r="G33" s="333">
        <v>0.58</v>
      </c>
    </row>
    <row r="34" spans="4:7" ht="15">
      <c r="D34" s="399" t="s">
        <v>84</v>
      </c>
      <c r="E34" s="400"/>
      <c r="F34" s="283">
        <v>82</v>
      </c>
      <c r="G34" s="333">
        <v>1.58</v>
      </c>
    </row>
    <row r="35" spans="4:7" ht="15">
      <c r="D35" s="399" t="s">
        <v>64</v>
      </c>
      <c r="E35" s="400"/>
      <c r="F35" s="282">
        <v>335</v>
      </c>
      <c r="G35" s="333">
        <v>6.46</v>
      </c>
    </row>
    <row r="36" spans="4:7" ht="15">
      <c r="D36" s="399" t="s">
        <v>65</v>
      </c>
      <c r="E36" s="400"/>
      <c r="F36" s="283">
        <v>81</v>
      </c>
      <c r="G36" s="333">
        <v>1.56</v>
      </c>
    </row>
    <row r="37" spans="4:7" ht="15">
      <c r="D37" s="399" t="s">
        <v>66</v>
      </c>
      <c r="E37" s="400"/>
      <c r="F37" s="283">
        <v>102</v>
      </c>
      <c r="G37" s="333">
        <v>1.97</v>
      </c>
    </row>
    <row r="38" spans="4:7" ht="15">
      <c r="D38" s="399" t="s">
        <v>67</v>
      </c>
      <c r="E38" s="400"/>
      <c r="F38" s="283">
        <v>118</v>
      </c>
      <c r="G38" s="333">
        <v>2.28</v>
      </c>
    </row>
    <row r="39" spans="4:7" ht="15">
      <c r="D39" s="399" t="s">
        <v>68</v>
      </c>
      <c r="E39" s="400"/>
      <c r="F39" s="282">
        <v>189</v>
      </c>
      <c r="G39" s="333">
        <v>3.65</v>
      </c>
    </row>
    <row r="40" spans="4:7" ht="15">
      <c r="D40" s="399" t="s">
        <v>85</v>
      </c>
      <c r="E40" s="400"/>
      <c r="F40" s="283">
        <v>20</v>
      </c>
      <c r="G40" s="333">
        <v>0.39</v>
      </c>
    </row>
    <row r="41" spans="4:7" ht="15">
      <c r="D41" s="399" t="s">
        <v>86</v>
      </c>
      <c r="E41" s="400"/>
      <c r="F41" s="283">
        <v>6</v>
      </c>
      <c r="G41" s="333">
        <v>0.12</v>
      </c>
    </row>
    <row r="42" spans="4:7" ht="15">
      <c r="D42" s="403" t="s">
        <v>87</v>
      </c>
      <c r="E42" s="404"/>
      <c r="F42" s="283">
        <v>18</v>
      </c>
      <c r="G42" s="333">
        <v>0.35</v>
      </c>
    </row>
    <row r="43" spans="4:7" ht="15">
      <c r="D43" s="399" t="s">
        <v>88</v>
      </c>
      <c r="E43" s="400"/>
      <c r="F43" s="283">
        <v>87</v>
      </c>
      <c r="G43" s="333">
        <v>1.68</v>
      </c>
    </row>
    <row r="44" spans="4:7" ht="15">
      <c r="D44" s="399" t="s">
        <v>71</v>
      </c>
      <c r="E44" s="400"/>
      <c r="F44" s="283">
        <v>24</v>
      </c>
      <c r="G44" s="333">
        <v>0.46</v>
      </c>
    </row>
    <row r="45" spans="4:7" ht="15">
      <c r="D45" s="399" t="s">
        <v>72</v>
      </c>
      <c r="E45" s="400"/>
      <c r="F45" s="283">
        <v>18</v>
      </c>
      <c r="G45" s="333">
        <v>0.35</v>
      </c>
    </row>
    <row r="46" spans="4:7" ht="15.75" thickBot="1">
      <c r="D46" s="401" t="s">
        <v>89</v>
      </c>
      <c r="E46" s="402"/>
      <c r="F46" s="283">
        <v>6</v>
      </c>
      <c r="G46" s="333">
        <v>0.12</v>
      </c>
    </row>
    <row r="47" spans="4:7" s="156" customFormat="1" ht="15">
      <c r="D47" s="398" t="s">
        <v>30</v>
      </c>
      <c r="E47" s="398"/>
      <c r="F47" s="277">
        <f>SUM(F26:F46)</f>
        <v>5185</v>
      </c>
      <c r="G47" s="334">
        <f>F47/5185*100</f>
        <v>100</v>
      </c>
    </row>
    <row r="48" spans="4:8" ht="15">
      <c r="D48" s="2" t="s">
        <v>90</v>
      </c>
      <c r="E48" s="2"/>
      <c r="F48" s="2"/>
      <c r="G48" s="336"/>
      <c r="H48" s="2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&amp;L17.02.2017&amp;CTÜRKİYE ODALAR ve BORSALAR BİRLİĞİ 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H1" s="156"/>
    </row>
    <row r="2" spans="1:8" ht="17.25" customHeight="1" thickBot="1">
      <c r="A2" s="390" t="s">
        <v>491</v>
      </c>
      <c r="B2" s="390"/>
      <c r="C2" s="390"/>
      <c r="D2" s="390"/>
      <c r="E2" s="390"/>
      <c r="F2" s="390"/>
      <c r="G2" s="390"/>
      <c r="H2" s="390"/>
    </row>
    <row r="3" spans="1:8" ht="15" customHeight="1">
      <c r="A3" s="30"/>
      <c r="B3" s="30"/>
      <c r="C3" s="30"/>
      <c r="D3" s="30"/>
      <c r="E3" s="30"/>
      <c r="F3" s="30"/>
      <c r="G3" s="30"/>
      <c r="H3" s="30"/>
    </row>
    <row r="4" spans="1:8" ht="15">
      <c r="A4" t="s">
        <v>467</v>
      </c>
      <c r="B4" s="3"/>
      <c r="C4" s="3"/>
      <c r="D4" s="3" t="s">
        <v>467</v>
      </c>
      <c r="E4" s="3"/>
      <c r="F4" s="3"/>
      <c r="G4" s="3"/>
      <c r="H4" s="3"/>
    </row>
    <row r="5" spans="2:8" ht="15.75">
      <c r="B5" s="417" t="s">
        <v>91</v>
      </c>
      <c r="C5" s="417"/>
      <c r="D5" s="417"/>
      <c r="E5" s="417"/>
      <c r="F5" s="417"/>
      <c r="G5" s="298"/>
      <c r="H5" s="83"/>
    </row>
    <row r="6" spans="2:8" ht="18.75">
      <c r="B6" s="31"/>
      <c r="C6" s="32"/>
      <c r="D6" s="32"/>
      <c r="E6" s="32"/>
      <c r="F6" s="32"/>
      <c r="G6" s="32"/>
      <c r="H6" s="32"/>
    </row>
    <row r="7" spans="2:8" ht="15">
      <c r="B7" s="3"/>
      <c r="C7" s="3"/>
      <c r="D7" s="31"/>
      <c r="E7" s="31"/>
      <c r="F7" s="31"/>
      <c r="G7" s="3"/>
      <c r="H7" s="3"/>
    </row>
    <row r="8" spans="2:8" ht="24.75" customHeight="1">
      <c r="B8" s="415"/>
      <c r="C8" s="416" t="s">
        <v>288</v>
      </c>
      <c r="D8" s="416"/>
      <c r="E8" s="416" t="s">
        <v>289</v>
      </c>
      <c r="F8" s="416"/>
      <c r="G8" s="158"/>
      <c r="H8" s="3"/>
    </row>
    <row r="9" spans="2:8" ht="24.75" customHeight="1">
      <c r="B9" s="415"/>
      <c r="C9" s="416"/>
      <c r="D9" s="416"/>
      <c r="E9" s="416"/>
      <c r="F9" s="416"/>
      <c r="G9" s="3"/>
      <c r="H9" s="3"/>
    </row>
    <row r="10" spans="2:8" ht="24.75" customHeight="1">
      <c r="B10" s="232" t="s">
        <v>290</v>
      </c>
      <c r="C10" s="232" t="s">
        <v>9</v>
      </c>
      <c r="D10" s="232" t="s">
        <v>92</v>
      </c>
      <c r="E10" s="232" t="s">
        <v>9</v>
      </c>
      <c r="F10" s="232" t="s">
        <v>92</v>
      </c>
      <c r="G10" s="82"/>
      <c r="H10" s="3"/>
    </row>
    <row r="11" spans="2:8" ht="24.75" customHeight="1">
      <c r="B11" s="289">
        <v>1</v>
      </c>
      <c r="C11" s="142">
        <v>597</v>
      </c>
      <c r="D11" s="337">
        <v>58.3</v>
      </c>
      <c r="E11" s="142">
        <v>3330</v>
      </c>
      <c r="F11" s="337">
        <v>64.22</v>
      </c>
      <c r="G11" s="3"/>
      <c r="H11" s="3"/>
    </row>
    <row r="12" spans="2:8" ht="24.75" customHeight="1">
      <c r="B12" s="289">
        <v>2</v>
      </c>
      <c r="C12" s="142">
        <v>254</v>
      </c>
      <c r="D12" s="337">
        <v>24.8</v>
      </c>
      <c r="E12" s="142">
        <v>1352</v>
      </c>
      <c r="F12" s="337">
        <v>26.08</v>
      </c>
      <c r="G12" s="3"/>
      <c r="H12" s="3"/>
    </row>
    <row r="13" spans="2:8" ht="24.75" customHeight="1">
      <c r="B13" s="289">
        <v>3</v>
      </c>
      <c r="C13" s="142">
        <v>100</v>
      </c>
      <c r="D13" s="337">
        <v>9.77</v>
      </c>
      <c r="E13" s="141">
        <v>348</v>
      </c>
      <c r="F13" s="337">
        <v>6.71</v>
      </c>
      <c r="G13" s="3"/>
      <c r="H13" s="3"/>
    </row>
    <row r="14" spans="2:8" ht="24.75" customHeight="1">
      <c r="B14" s="289">
        <v>4</v>
      </c>
      <c r="C14" s="142">
        <v>37</v>
      </c>
      <c r="D14" s="337">
        <v>3.61</v>
      </c>
      <c r="E14" s="141">
        <v>107</v>
      </c>
      <c r="F14" s="337">
        <v>2.06</v>
      </c>
      <c r="G14" s="3"/>
      <c r="H14" s="3"/>
    </row>
    <row r="15" spans="2:8" ht="24.75" customHeight="1">
      <c r="B15" s="289">
        <v>5</v>
      </c>
      <c r="C15" s="142">
        <v>20</v>
      </c>
      <c r="D15" s="337">
        <v>1.95</v>
      </c>
      <c r="E15" s="141">
        <v>29</v>
      </c>
      <c r="F15" s="337">
        <v>0.56</v>
      </c>
      <c r="G15" s="3"/>
      <c r="H15" s="3"/>
    </row>
    <row r="16" spans="2:8" ht="24.75" customHeight="1">
      <c r="B16" s="289">
        <v>6</v>
      </c>
      <c r="C16" s="142">
        <v>6</v>
      </c>
      <c r="D16" s="337">
        <v>0.59</v>
      </c>
      <c r="E16" s="141">
        <v>4</v>
      </c>
      <c r="F16" s="337">
        <v>0.08</v>
      </c>
      <c r="G16" s="3"/>
      <c r="H16" s="3"/>
    </row>
    <row r="17" spans="2:8" ht="23.25" customHeight="1">
      <c r="B17" s="289">
        <v>7</v>
      </c>
      <c r="C17" s="142">
        <v>2</v>
      </c>
      <c r="D17" s="337">
        <v>0.2</v>
      </c>
      <c r="E17" s="141">
        <v>6</v>
      </c>
      <c r="F17" s="337">
        <v>0.12</v>
      </c>
      <c r="G17" s="3"/>
      <c r="H17" s="3"/>
    </row>
    <row r="18" spans="2:8" ht="25.5" customHeight="1">
      <c r="B18" s="289">
        <v>8</v>
      </c>
      <c r="C18" s="142">
        <v>2</v>
      </c>
      <c r="D18" s="337">
        <v>0.2</v>
      </c>
      <c r="E18" s="141">
        <v>4</v>
      </c>
      <c r="F18" s="337">
        <v>0.08</v>
      </c>
      <c r="G18" s="3"/>
      <c r="H18" s="3"/>
    </row>
    <row r="19" spans="1:8" ht="22.5" customHeight="1">
      <c r="A19" s="82"/>
      <c r="B19" s="289">
        <v>9</v>
      </c>
      <c r="C19" s="142">
        <v>1</v>
      </c>
      <c r="D19" s="337">
        <v>0.1</v>
      </c>
      <c r="E19" s="141">
        <v>2</v>
      </c>
      <c r="F19" s="337">
        <v>0.04</v>
      </c>
      <c r="G19" s="82"/>
      <c r="H19" s="3"/>
    </row>
    <row r="20" spans="2:8" ht="23.25" customHeight="1">
      <c r="B20" s="289">
        <v>10</v>
      </c>
      <c r="C20" s="142">
        <v>3</v>
      </c>
      <c r="D20" s="337">
        <v>0.29</v>
      </c>
      <c r="E20" s="141">
        <v>1</v>
      </c>
      <c r="F20" s="337">
        <v>0.02</v>
      </c>
      <c r="G20" s="3"/>
      <c r="H20" s="3"/>
    </row>
    <row r="21" spans="2:8" ht="24.75" customHeight="1">
      <c r="B21" s="289" t="s">
        <v>93</v>
      </c>
      <c r="C21" s="142">
        <v>2</v>
      </c>
      <c r="D21" s="337">
        <v>0</v>
      </c>
      <c r="E21" s="141">
        <v>2</v>
      </c>
      <c r="F21" s="337">
        <v>0</v>
      </c>
      <c r="G21" s="3"/>
      <c r="H21" s="3"/>
    </row>
    <row r="22" spans="2:8" ht="24.75" customHeight="1">
      <c r="B22" s="265" t="s">
        <v>30</v>
      </c>
      <c r="C22" s="267">
        <f>SUM(C11:C21)</f>
        <v>1024</v>
      </c>
      <c r="D22" s="266">
        <v>100</v>
      </c>
      <c r="E22" s="267">
        <f>SUM(E11:E21)</f>
        <v>5185</v>
      </c>
      <c r="F22" s="266">
        <v>100</v>
      </c>
      <c r="G22" s="3"/>
      <c r="H22" s="3"/>
    </row>
    <row r="23" spans="2:8" ht="18.75" customHeight="1">
      <c r="B23" s="414" t="s">
        <v>18</v>
      </c>
      <c r="C23" s="414"/>
      <c r="D23" s="414"/>
      <c r="E23" s="414"/>
      <c r="F23" s="414"/>
      <c r="G23" s="3"/>
      <c r="H23" s="3"/>
    </row>
    <row r="24" spans="2:8" ht="19.5" customHeight="1">
      <c r="B24" t="s">
        <v>291</v>
      </c>
      <c r="C24" s="3"/>
      <c r="D24" s="3"/>
      <c r="E24" s="3"/>
      <c r="F24" s="3"/>
      <c r="G24" s="3"/>
      <c r="H24" s="3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&amp;L17.02.2017&amp;CTÜRKİYE ODALAR ve BORSALAR BİRLİĞİ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G8" sqref="G8"/>
    </sheetView>
  </sheetViews>
  <sheetFormatPr defaultColWidth="9.140625" defaultRowHeight="15"/>
  <sheetData>
    <row r="1" spans="1:10" ht="15">
      <c r="A1" s="156"/>
      <c r="J1" s="156"/>
    </row>
    <row r="2" spans="1:11" ht="16.5" thickBot="1">
      <c r="A2" s="390" t="s">
        <v>493</v>
      </c>
      <c r="B2" s="390"/>
      <c r="C2" s="390"/>
      <c r="D2" s="390"/>
      <c r="E2" s="390"/>
      <c r="F2" s="390"/>
      <c r="G2" s="390"/>
      <c r="H2" s="390"/>
      <c r="I2" s="390"/>
      <c r="J2" s="390"/>
      <c r="K2" s="156"/>
    </row>
    <row r="5" spans="1:10" ht="18.75" customHeight="1">
      <c r="A5" s="384" t="s">
        <v>94</v>
      </c>
      <c r="B5" s="384"/>
      <c r="C5" s="384"/>
      <c r="D5" s="384"/>
      <c r="E5" s="384"/>
      <c r="F5" s="384"/>
      <c r="G5" s="384"/>
      <c r="H5" s="384"/>
      <c r="I5" s="384"/>
      <c r="J5" s="384"/>
    </row>
    <row r="6" spans="3:10" ht="15.75">
      <c r="C6" s="192"/>
      <c r="D6" s="35"/>
      <c r="E6" s="35"/>
      <c r="F6" s="35"/>
      <c r="G6" s="35"/>
      <c r="H6" s="35"/>
      <c r="I6" s="35"/>
      <c r="J6" s="35"/>
    </row>
    <row r="7" spans="3:10" ht="15.75">
      <c r="C7" s="1"/>
      <c r="D7" s="35"/>
      <c r="E7" s="35"/>
      <c r="F7" s="35"/>
      <c r="G7" s="35"/>
      <c r="H7" s="35"/>
      <c r="I7" s="35"/>
      <c r="J7" s="35"/>
    </row>
    <row r="8" ht="15.75" thickBot="1"/>
    <row r="9" spans="2:11" ht="24.75" customHeight="1">
      <c r="B9" s="109"/>
      <c r="C9" s="427" t="s">
        <v>95</v>
      </c>
      <c r="D9" s="428"/>
      <c r="E9" s="427" t="s">
        <v>96</v>
      </c>
      <c r="F9" s="428"/>
      <c r="G9" s="427" t="s">
        <v>97</v>
      </c>
      <c r="H9" s="428"/>
      <c r="I9" s="427" t="s">
        <v>98</v>
      </c>
      <c r="J9" s="429"/>
      <c r="K9" s="156"/>
    </row>
    <row r="10" spans="2:10" ht="24.75" customHeight="1">
      <c r="B10" s="110" t="s">
        <v>99</v>
      </c>
      <c r="C10" s="418">
        <v>1746</v>
      </c>
      <c r="D10" s="419"/>
      <c r="E10" s="418">
        <v>1508</v>
      </c>
      <c r="F10" s="419"/>
      <c r="G10" s="424">
        <v>16</v>
      </c>
      <c r="H10" s="426"/>
      <c r="I10" s="424">
        <v>50</v>
      </c>
      <c r="J10" s="425"/>
    </row>
    <row r="11" spans="2:10" ht="24.75" customHeight="1">
      <c r="B11" s="111" t="s">
        <v>100</v>
      </c>
      <c r="C11" s="418"/>
      <c r="D11" s="419"/>
      <c r="E11" s="418"/>
      <c r="F11" s="419"/>
      <c r="G11" s="424"/>
      <c r="H11" s="426"/>
      <c r="I11" s="424"/>
      <c r="J11" s="425"/>
    </row>
    <row r="12" spans="2:10" ht="24.75" customHeight="1">
      <c r="B12" s="110" t="s">
        <v>101</v>
      </c>
      <c r="C12" s="418"/>
      <c r="D12" s="419"/>
      <c r="E12" s="418"/>
      <c r="F12" s="419"/>
      <c r="G12" s="418"/>
      <c r="H12" s="419"/>
      <c r="I12" s="418"/>
      <c r="J12" s="420"/>
    </row>
    <row r="13" spans="2:10" ht="24.75" customHeight="1">
      <c r="B13" s="111" t="s">
        <v>102</v>
      </c>
      <c r="C13" s="418"/>
      <c r="D13" s="419"/>
      <c r="E13" s="418"/>
      <c r="F13" s="419"/>
      <c r="G13" s="418"/>
      <c r="H13" s="419"/>
      <c r="I13" s="418"/>
      <c r="J13" s="420"/>
    </row>
    <row r="14" spans="2:10" ht="24.75" customHeight="1">
      <c r="B14" s="112" t="s">
        <v>103</v>
      </c>
      <c r="C14" s="418"/>
      <c r="D14" s="419"/>
      <c r="E14" s="418"/>
      <c r="F14" s="419"/>
      <c r="G14" s="418"/>
      <c r="H14" s="419"/>
      <c r="I14" s="418"/>
      <c r="J14" s="420"/>
    </row>
    <row r="15" spans="2:10" ht="24.75" customHeight="1">
      <c r="B15" s="113" t="s">
        <v>104</v>
      </c>
      <c r="C15" s="418"/>
      <c r="D15" s="419"/>
      <c r="E15" s="418"/>
      <c r="F15" s="419"/>
      <c r="G15" s="418"/>
      <c r="H15" s="419"/>
      <c r="I15" s="418"/>
      <c r="J15" s="420"/>
    </row>
    <row r="16" spans="2:10" ht="24.75" customHeight="1">
      <c r="B16" s="112" t="s">
        <v>105</v>
      </c>
      <c r="C16" s="418"/>
      <c r="D16" s="419"/>
      <c r="E16" s="418"/>
      <c r="F16" s="419"/>
      <c r="G16" s="418"/>
      <c r="H16" s="419"/>
      <c r="I16" s="418"/>
      <c r="J16" s="420"/>
    </row>
    <row r="17" spans="2:10" ht="24.75" customHeight="1">
      <c r="B17" s="113" t="s">
        <v>472</v>
      </c>
      <c r="C17" s="418"/>
      <c r="D17" s="419"/>
      <c r="E17" s="418"/>
      <c r="F17" s="419"/>
      <c r="G17" s="418"/>
      <c r="H17" s="419"/>
      <c r="I17" s="418"/>
      <c r="J17" s="420"/>
    </row>
    <row r="18" spans="2:10" ht="24.75" customHeight="1">
      <c r="B18" s="112" t="s">
        <v>476</v>
      </c>
      <c r="C18" s="418"/>
      <c r="D18" s="419"/>
      <c r="E18" s="418"/>
      <c r="F18" s="419"/>
      <c r="G18" s="418"/>
      <c r="H18" s="419"/>
      <c r="I18" s="418"/>
      <c r="J18" s="420"/>
    </row>
    <row r="19" spans="2:10" ht="24.75" customHeight="1">
      <c r="B19" s="113" t="s">
        <v>477</v>
      </c>
      <c r="C19" s="418"/>
      <c r="D19" s="419"/>
      <c r="E19" s="418"/>
      <c r="F19" s="419"/>
      <c r="G19" s="418"/>
      <c r="H19" s="419"/>
      <c r="I19" s="418"/>
      <c r="J19" s="420"/>
    </row>
    <row r="20" spans="2:10" ht="24.75" customHeight="1">
      <c r="B20" s="112" t="s">
        <v>485</v>
      </c>
      <c r="C20" s="418"/>
      <c r="D20" s="419"/>
      <c r="E20" s="418"/>
      <c r="F20" s="419"/>
      <c r="G20" s="418"/>
      <c r="H20" s="419"/>
      <c r="I20" s="418"/>
      <c r="J20" s="420"/>
    </row>
    <row r="21" spans="2:10" ht="24.75" customHeight="1">
      <c r="B21" s="113" t="s">
        <v>243</v>
      </c>
      <c r="C21" s="418"/>
      <c r="D21" s="419"/>
      <c r="E21" s="418"/>
      <c r="F21" s="419"/>
      <c r="G21" s="418"/>
      <c r="H21" s="419"/>
      <c r="I21" s="418"/>
      <c r="J21" s="420"/>
    </row>
    <row r="22" spans="2:10" ht="24.75" customHeight="1" thickBot="1">
      <c r="B22" s="114" t="s">
        <v>30</v>
      </c>
      <c r="C22" s="421">
        <f>SUM(C10:D21)</f>
        <v>1746</v>
      </c>
      <c r="D22" s="422"/>
      <c r="E22" s="421">
        <f>SUM(E10:F21)</f>
        <v>1508</v>
      </c>
      <c r="F22" s="422"/>
      <c r="G22" s="421">
        <f>SUM(G10:H21)</f>
        <v>16</v>
      </c>
      <c r="H22" s="422"/>
      <c r="I22" s="421">
        <f>SUM(I10:J21)</f>
        <v>50</v>
      </c>
      <c r="J22" s="423"/>
    </row>
    <row r="24" spans="2:5" ht="15">
      <c r="B24" s="2" t="s">
        <v>18</v>
      </c>
      <c r="C24" s="2"/>
      <c r="D24" s="2"/>
      <c r="E24" s="2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&amp;L17.02.2017&amp;CTÜRKİYE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2017-02-16T13:58:15Z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