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İLLER'!$51:$53</definedName>
    <definedName name="_xlnm.Print_Titles" localSheetId="17">'YABANCI SERMAYE ve ÜLKELER'!$49:$51</definedName>
  </definedNames>
  <calcPr fullCalcOnLoad="1"/>
</workbook>
</file>

<file path=xl/sharedStrings.xml><?xml version="1.0" encoding="utf-8"?>
<sst xmlns="http://schemas.openxmlformats.org/spreadsheetml/2006/main" count="1195" uniqueCount="481">
  <si>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</si>
  <si>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</si>
  <si>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</si>
  <si>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</si>
  <si>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</si>
  <si>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</si>
  <si>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</si>
  <si>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</si>
  <si>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</si>
  <si>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</si>
  <si>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</si>
  <si>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</si>
  <si>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</si>
  <si>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</si>
  <si>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</si>
  <si>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</si>
  <si>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</si>
  <si>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</si>
  <si>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</si>
  <si>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</si>
  <si>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</si>
  <si>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</si>
  <si>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</si>
  <si>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</si>
  <si>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</si>
  <si>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</si>
  <si>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</si>
  <si>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</si>
  <si>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</si>
  <si>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</si>
  <si>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</si>
  <si>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</si>
  <si>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</si>
  <si>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</si>
  <si>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</si>
  <si>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</si>
  <si>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</si>
  <si>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</si>
  <si>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</si>
  <si>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</si>
  <si>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</si>
  <si>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</si>
  <si>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</si>
  <si>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</si>
  <si>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</si>
  <si>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</si>
  <si>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</si>
  <si>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</si>
  <si>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</si>
  <si>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</si>
  <si>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</si>
  <si>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</si>
  <si>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</si>
  <si>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</si>
  <si>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</si>
  <si>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</si>
  <si>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</si>
  <si>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</si>
  <si>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</si>
  <si>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</si>
  <si>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</si>
  <si>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</si>
  <si>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</si>
  <si>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</si>
  <si>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</si>
  <si>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</si>
  <si>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</si>
  <si>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</si>
  <si>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</si>
  <si>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</si>
  <si>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</si>
  <si>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</si>
  <si>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</si>
  <si>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</si>
  <si>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</si>
  <si>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</si>
  <si>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</si>
  <si>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</si>
  <si>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</si>
  <si>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</si>
  <si>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</si>
  <si>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</si>
  <si>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</si>
  <si>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</si>
  <si>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</si>
  <si>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</si>
  <si>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</si>
  <si>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</si>
  <si>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</si>
  <si>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</si>
  <si>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</si>
  <si>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</si>
  <si>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</si>
  <si>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</si>
  <si>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</si>
  <si>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</si>
  <si>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</si>
  <si>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</si>
  <si>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</si>
  <si>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</si>
  <si>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</si>
  <si>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</si>
  <si>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</si>
  <si>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</si>
  <si>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</si>
  <si>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</si>
  <si>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</si>
  <si>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</si>
  <si>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</si>
  <si>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</si>
  <si>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</si>
  <si>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</si>
  <si>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</si>
  <si>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</si>
  <si>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</si>
  <si>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</si>
  <si>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</si>
  <si>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</si>
  <si>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</si>
  <si>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</si>
  <si>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</si>
  <si>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</si>
  <si>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</si>
  <si>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</si>
  <si>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</si>
  <si>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</si>
  <si>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</si>
  <si>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</si>
  <si>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</si>
  <si>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</si>
  <si>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</si>
  <si>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</si>
  <si>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</si>
  <si>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</si>
  <si>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</si>
  <si>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</si>
  <si>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</si>
  <si>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</si>
  <si>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</si>
  <si>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</si>
  <si>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</si>
  <si>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</si>
  <si>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</si>
  <si>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</si>
  <si>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</si>
  <si>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</si>
  <si>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</si>
  <si>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</si>
  <si>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</si>
  <si>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</si>
  <si>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</si>
  <si>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</si>
  <si>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</si>
  <si>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</si>
  <si>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</si>
  <si>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</si>
  <si>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</si>
  <si>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</si>
  <si>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</si>
  <si>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</si>
  <si>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</si>
  <si>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</si>
  <si>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</si>
  <si>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</si>
  <si>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</si>
  <si>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</si>
  <si>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</si>
  <si>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</si>
  <si>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</si>
  <si>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</si>
  <si>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</si>
  <si>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</si>
  <si>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</si>
  <si>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</si>
  <si>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</si>
  <si>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</si>
  <si>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</si>
  <si>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</si>
  <si>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</si>
  <si>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</si>
  <si>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</si>
  <si>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</si>
  <si>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</si>
  <si>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</si>
  <si>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</si>
  <si>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</si>
  <si>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</si>
  <si>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</si>
  <si>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</si>
  <si>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</si>
  <si>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</si>
  <si>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</si>
  <si>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</si>
  <si>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</si>
  <si>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</si>
  <si>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</si>
  <si>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</si>
  <si>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</si>
  <si>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</si>
  <si>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</si>
  <si>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</si>
  <si>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</si>
  <si>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</si>
  <si>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</si>
  <si>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</si>
  <si>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</si>
  <si>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</si>
  <si>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</si>
  <si>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</si>
  <si>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</si>
  <si>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</si>
  <si>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</si>
  <si>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</si>
  <si>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</si>
  <si>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</si>
  <si>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</si>
  <si>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</si>
  <si>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</si>
  <si>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</si>
  <si>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</si>
  <si>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</si>
  <si>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</si>
  <si>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</si>
  <si>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</si>
  <si>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</si>
  <si>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</si>
  <si>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</si>
  <si>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</si>
  <si>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</si>
  <si>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</si>
  <si>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</si>
  <si>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</si>
  <si>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</si>
  <si>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</si>
  <si>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</si>
  <si>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</si>
  <si>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</si>
  <si>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</si>
  <si>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</si>
  <si>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</si>
  <si>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</si>
  <si>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</si>
  <si>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</si>
  <si>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</si>
  <si>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</si>
  <si>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</si>
  <si>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</si>
  <si>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</si>
  <si>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</si>
  <si>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</si>
  <si>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</si>
  <si>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</si>
  <si>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</si>
  <si>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</si>
  <si>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</si>
  <si>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</si>
  <si>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</si>
  <si>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</si>
  <si>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</si>
  <si>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</si>
  <si>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</si>
  <si>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</si>
  <si>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</si>
  <si>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</si>
  <si>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</si>
  <si>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</si>
  <si>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</si>
  <si>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</si>
  <si>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</si>
  <si>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</si>
  <si>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</si>
  <si>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</si>
  <si>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</si>
  <si>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</si>
  <si>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</si>
  <si>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</si>
  <si>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</si>
  <si>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</si>
  <si>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</si>
  <si>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</si>
  <si>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</si>
  <si>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</si>
  <si>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</si>
  <si>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</si>
  <si>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</si>
  <si>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</si>
  <si>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</si>
  <si>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</si>
  <si>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</si>
  <si>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</si>
  <si>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</si>
  <si>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</si>
  <si>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</si>
  <si>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</si>
  <si>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</si>
  <si>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</si>
  <si>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</si>
  <si>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</si>
  <si>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</si>
  <si>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</si>
  <si>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</si>
  <si>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</si>
  <si>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</si>
  <si>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</si>
  <si>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</si>
  <si>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</si>
  <si>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</si>
  <si>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</si>
  <si>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</si>
  <si>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</si>
  <si>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</si>
  <si>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</si>
  <si>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</si>
  <si>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</si>
  <si>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</si>
  <si>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Belirli bir mala tahsis edilmiş mağazalarda hırdavat, boya ve cam perakende ticareti</t>
  </si>
  <si>
    <t>Danimarka</t>
  </si>
  <si>
    <t>BAE</t>
  </si>
  <si>
    <t>Mısır</t>
  </si>
  <si>
    <t>Belirli bir mala tahsis edilmiş mağazalarda otomotiv yakıtının perakende ticareti</t>
  </si>
  <si>
    <t>İsveç</t>
  </si>
  <si>
    <t>Özbekistan</t>
  </si>
  <si>
    <t>Belirli bir mala tahsis edilmemiş mağazalardaki toptan ticaret</t>
  </si>
  <si>
    <t>Gayrimenkul acenteleri</t>
  </si>
  <si>
    <t>MERSİN</t>
  </si>
  <si>
    <t>Kanada</t>
  </si>
  <si>
    <t>Güney Kore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</si>
  <si>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</si>
  <si>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</si>
  <si>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</si>
  <si>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</si>
  <si>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</si>
  <si>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</si>
  <si>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</si>
  <si>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</si>
  <si>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</si>
  <si>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</si>
  <si>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</si>
  <si>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</si>
  <si>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</si>
  <si>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</si>
  <si>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</si>
  <si>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</si>
  <si>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</si>
  <si>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</si>
  <si>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</si>
  <si>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</si>
  <si>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</si>
  <si>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</si>
  <si>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Sudan</t>
  </si>
  <si>
    <t>Temin Tevzi Kooperatifi</t>
  </si>
  <si>
    <t>Üretim ve Pazarlama Kooperatifi</t>
  </si>
  <si>
    <t>Avusturya</t>
  </si>
  <si>
    <t>Lüksemburg</t>
  </si>
  <si>
    <t>Kuzey Kıbrıs Türk Cum.</t>
  </si>
  <si>
    <t>Gürcistan</t>
  </si>
  <si>
    <t>Lübnan</t>
  </si>
  <si>
    <t>Yemen Arap Cum.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</si>
  <si>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</si>
  <si>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</si>
  <si>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</si>
  <si>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</si>
  <si>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</si>
  <si>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</si>
  <si>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</si>
  <si>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</si>
  <si>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</si>
  <si>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</si>
  <si>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46.71 -Katı, sıvı ve gazlı yakıtlar ile bunlarla ilgili ürünlerin toptan ticareti</t>
  </si>
  <si>
    <t xml:space="preserve"> 49.41 -Karayolu ile yük taşımacılığı</t>
  </si>
  <si>
    <t xml:space="preserve"> 07.29 -Diğer demir dışı metal cevherleri madenciliği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</si>
  <si>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</si>
  <si>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</si>
  <si>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</si>
  <si>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</si>
  <si>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</si>
  <si>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</si>
  <si>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 xml:space="preserve"> 55.10 -Oteller ve benzeri konaklama yerleri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</si>
  <si>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</si>
  <si>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</si>
  <si>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</si>
  <si>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</si>
  <si>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</si>
  <si>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</si>
  <si>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Rusya Fedarasyonu</t>
  </si>
  <si>
    <t>Moldovya</t>
  </si>
  <si>
    <t>Pakistan</t>
  </si>
  <si>
    <t>Polonya</t>
  </si>
  <si>
    <t xml:space="preserve"> 50.20 -Deniz ve kıyı sularında yük taşımacılığı</t>
  </si>
  <si>
    <t xml:space="preserve"> 64.20 -Holding şirketlerinin faaliyetleri</t>
  </si>
  <si>
    <t xml:space="preserve"> 14.13 -Diğer dış giyim eşyaları imalatı</t>
  </si>
  <si>
    <t xml:space="preserve"> 46.72 -Madenler ve maden cevherlerinin toptan ticareti</t>
  </si>
  <si>
    <t>Diğer dış giyim eşyaları imalatı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</si>
  <si>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</si>
  <si>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</si>
  <si>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</si>
  <si>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</si>
  <si>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</si>
  <si>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</si>
  <si>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</si>
  <si>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>Hastane hizmetleri</t>
  </si>
  <si>
    <t>Bosna Hersek</t>
  </si>
  <si>
    <t>Sırbistan</t>
  </si>
  <si>
    <t>Yeni Zelanda</t>
  </si>
  <si>
    <t>Romanya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</si>
  <si>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</si>
  <si>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</si>
  <si>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</si>
  <si>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</si>
  <si>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>TEMMUZ 2013</t>
  </si>
  <si>
    <t xml:space="preserve"> 16 AĞUSTOS 2013</t>
  </si>
  <si>
    <t>2013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</si>
  <si>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TEMMUZ  AYINA AİT KURULAN ve KAPANAN ŞİRKET İSTATİSTİKLERİ</t>
    </r>
  </si>
  <si>
    <t xml:space="preserve"> 2013  TEMMUZ AYINA AİT KURULAN ve KAPANAN ŞİRKET İSTATİSTİKLERİ</t>
  </si>
  <si>
    <t>2013 TEMMUZ AYINA AİT KURULAN ve KAPANAN ŞİRKET İSTATİSTİKLERİ</t>
  </si>
  <si>
    <t xml:space="preserve"> 2013 TEMMUZ AYINA AİT KURULAN ve KAPANAN ŞİRKET İSTATİSTİKLERİ</t>
  </si>
  <si>
    <t>OCAK-TEMMUZ 2013</t>
  </si>
  <si>
    <t>2013 Ocak-Temmuz Ayları Arası Kurulan ŞirketlerinSermaye Dağılımları</t>
  </si>
  <si>
    <t xml:space="preserve">2013 TEMMUZ AYINA AİT KURULAN VE KAPANAN ŞİRKET İSTATİSTİKLERİ </t>
  </si>
  <si>
    <t>2013 TEMMUZ (BİR AYLIK)</t>
  </si>
  <si>
    <t>2012  TEMMUZ (BİR AYLIK)</t>
  </si>
  <si>
    <t>2013 OCAK-TEMMUZ (YEDİ AYLIK)</t>
  </si>
  <si>
    <t>2012 OCAK-TEMMUZ (YEDİ AYLIK)</t>
  </si>
  <si>
    <t xml:space="preserve"> 2013 Yılı İlk 7 Ayda  Kurulan Kooperatiflerin Genel Görünümü </t>
  </si>
  <si>
    <t xml:space="preserve">        Temmuz Ayında Kurulan Yabancı Sermayeli Şirketlerin Genel Görünümü</t>
  </si>
  <si>
    <t>2013 Yılı Ocak-Temmuz Ayları Arası Kurulan Yabancı Sermayeli Şirketlerin         Genel Görünümü</t>
  </si>
  <si>
    <t>2013 Yılı Ocak-Temmuz Ayları Arası Kurulan Yabancı Sermayeli Şirketlerin                                             İllere Göre Dağılımı</t>
  </si>
  <si>
    <t xml:space="preserve">        Temmuz Ayında Kurulan Yabancı Sermayeli Şirketlerin Ülkelere Göre Dağılımı</t>
  </si>
  <si>
    <t>2013 Yılı Ocak-Temmuz Ayları Arası En Çok Yabancı Sermayeli Şirket Kuruluşu Olan  İlk 20 Faaliyet</t>
  </si>
  <si>
    <t>-</t>
  </si>
  <si>
    <t>Posta yoluyla veya internet üzerinden yapılan perakende ticaret</t>
  </si>
  <si>
    <t>Elektronik ve telekomünikasyon ekipmanlarının ve parçalarının toptan ticareti</t>
  </si>
  <si>
    <t>Mimarlık faaliyetleri</t>
  </si>
  <si>
    <t>Ocak-Temmuz Döneminde En Çok Şirket Kapanışı Olan İlk 10 Faaliyet</t>
  </si>
  <si>
    <t>Belirli bir mala tahsis edilmiş mağazalarda diğer yeni malların perakende ticareti</t>
  </si>
  <si>
    <t>Sağlık Hizmetleri Kooperatifi</t>
  </si>
  <si>
    <t>Finlandiya</t>
  </si>
  <si>
    <t>Singapur</t>
  </si>
  <si>
    <t>Bahreyn</t>
  </si>
  <si>
    <t>İsrail</t>
  </si>
  <si>
    <t>Kırgızistan</t>
  </si>
  <si>
    <t>Katar</t>
  </si>
  <si>
    <t>Nijerya</t>
  </si>
  <si>
    <t>Senegal</t>
  </si>
  <si>
    <t>San Marino</t>
  </si>
  <si>
    <t>Bruney</t>
  </si>
  <si>
    <t>Hırvatistan</t>
  </si>
  <si>
    <t>Slovenya</t>
  </si>
  <si>
    <t xml:space="preserve"> 15.20 -Ayakkabı, bot, terlik vb. imalatı</t>
  </si>
  <si>
    <t>23-25</t>
  </si>
  <si>
    <t>26-28</t>
  </si>
  <si>
    <t>29-30</t>
  </si>
  <si>
    <t xml:space="preserve"> Temmuz Ayında Kurulan Kooperatiflerin Genel Görünümü </t>
  </si>
  <si>
    <t>47.11</t>
  </si>
  <si>
    <t>56.10</t>
  </si>
  <si>
    <t>49.39</t>
  </si>
  <si>
    <t>47.78</t>
  </si>
  <si>
    <t>47.71</t>
  </si>
  <si>
    <t>68.31</t>
  </si>
  <si>
    <t>47.52</t>
  </si>
  <si>
    <t>47.77</t>
  </si>
  <si>
    <t>Belirli bir mala tahsis edilmiş mağazalarda saat ve mücevher perakende ticareti</t>
  </si>
  <si>
    <t>66.22</t>
  </si>
  <si>
    <t>Sigorta acentelerinin ve brokerların faaliyetleri</t>
  </si>
  <si>
    <t>71.12</t>
  </si>
  <si>
    <t>47.51</t>
  </si>
  <si>
    <t>14.13</t>
  </si>
  <si>
    <t>49.41</t>
  </si>
  <si>
    <t>46.19</t>
  </si>
  <si>
    <t>46.73</t>
  </si>
  <si>
    <t>35.11</t>
  </si>
  <si>
    <t>79.11</t>
  </si>
  <si>
    <t>46.21</t>
  </si>
  <si>
    <t>86.10</t>
  </si>
  <si>
    <t>70.22</t>
  </si>
  <si>
    <t>55.10</t>
  </si>
  <si>
    <t>47.91</t>
  </si>
  <si>
    <t>46.90</t>
  </si>
  <si>
    <t>46.52</t>
  </si>
  <si>
    <t>47.30</t>
  </si>
  <si>
    <t>71.11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</si>
</sst>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rgb="FF187FDE"/>
      </bottom>
    </border>
    <border>
      <left style="medium"/>
      <right style="thin"/>
      <top style="thin">
        <color rgb="FF187FDE"/>
      </top>
      <bottom style="thin">
        <color rgb="FF187FDE"/>
      </bottom>
    </border>
    <border>
      <left style="medium"/>
      <right style="thin"/>
      <top style="thin">
        <color rgb="FF187FDE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2" xfId="0" applyFont="1" applyFill="1" applyBorder="1" applyAlignment="1">
      <alignment vertical="center"/>
    </xf>
    <xf numFmtId="0" fontId="80" fillId="35" borderId="62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63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/>
    </xf>
    <xf numFmtId="0" fontId="105" fillId="0" borderId="64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98" fillId="0" borderId="0" xfId="0" applyFont="1" applyBorder="1" applyAlignment="1">
      <alignment horizontal="center" wrapText="1"/>
    </xf>
    <xf numFmtId="0" fontId="0" fillId="33" borderId="44" xfId="0" applyFill="1" applyBorder="1" applyAlignment="1">
      <alignment vertical="center"/>
    </xf>
    <xf numFmtId="0" fontId="105" fillId="33" borderId="65" xfId="0" applyFont="1" applyFill="1" applyBorder="1" applyAlignment="1">
      <alignment horizontal="left" vertical="center" wrapText="1"/>
    </xf>
    <xf numFmtId="0" fontId="105" fillId="33" borderId="66" xfId="0" applyFont="1" applyFill="1" applyBorder="1" applyAlignment="1">
      <alignment horizontal="left" vertical="center" wrapText="1"/>
    </xf>
    <xf numFmtId="0" fontId="105" fillId="33" borderId="67" xfId="0" applyFont="1" applyFill="1" applyBorder="1" applyAlignment="1">
      <alignment horizontal="left" vertical="center" wrapText="1"/>
    </xf>
    <xf numFmtId="0" fontId="105" fillId="0" borderId="18" xfId="0" applyFont="1" applyBorder="1" applyAlignment="1">
      <alignment/>
    </xf>
    <xf numFmtId="0" fontId="105" fillId="0" borderId="19" xfId="0" applyFont="1" applyBorder="1" applyAlignment="1">
      <alignment/>
    </xf>
    <xf numFmtId="0" fontId="105" fillId="0" borderId="68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right" wrapText="1"/>
    </xf>
    <xf numFmtId="3" fontId="80" fillId="33" borderId="0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103" fillId="37" borderId="25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9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0" fillId="35" borderId="18" xfId="0" applyFont="1" applyFill="1" applyBorder="1" applyAlignment="1">
      <alignment/>
    </xf>
    <xf numFmtId="0" fontId="110" fillId="35" borderId="69" xfId="0" applyFont="1" applyFill="1" applyBorder="1" applyAlignment="1">
      <alignment/>
    </xf>
    <xf numFmtId="0" fontId="110" fillId="35" borderId="11" xfId="0" applyFont="1" applyFill="1" applyBorder="1" applyAlignment="1">
      <alignment/>
    </xf>
    <xf numFmtId="0" fontId="110" fillId="35" borderId="2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0" fontId="110" fillId="35" borderId="14" xfId="0" applyFont="1" applyFill="1" applyBorder="1" applyAlignment="1">
      <alignment/>
    </xf>
    <xf numFmtId="0" fontId="103" fillId="35" borderId="71" xfId="0" applyFont="1" applyFill="1" applyBorder="1" applyAlignment="1">
      <alignment horizontal="center"/>
    </xf>
    <xf numFmtId="0" fontId="103" fillId="35" borderId="72" xfId="0" applyFont="1" applyFill="1" applyBorder="1" applyAlignment="1">
      <alignment horizontal="center"/>
    </xf>
    <xf numFmtId="0" fontId="103" fillId="35" borderId="73" xfId="0" applyFont="1" applyFill="1" applyBorder="1" applyAlignment="1">
      <alignment horizontal="center"/>
    </xf>
    <xf numFmtId="0" fontId="103" fillId="35" borderId="74" xfId="0" applyFont="1" applyFill="1" applyBorder="1" applyAlignment="1">
      <alignment horizontal="center" wrapText="1"/>
    </xf>
    <xf numFmtId="0" fontId="103" fillId="35" borderId="75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6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77" xfId="0" applyNumberFormat="1" applyFont="1" applyFill="1" applyBorder="1" applyAlignment="1">
      <alignment wrapText="1"/>
    </xf>
    <xf numFmtId="3" fontId="87" fillId="37" borderId="17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7" xfId="0" applyNumberFormat="1" applyFont="1" applyBorder="1" applyAlignment="1">
      <alignment/>
    </xf>
    <xf numFmtId="3" fontId="87" fillId="37" borderId="78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0" fontId="98" fillId="0" borderId="22" xfId="0" applyFont="1" applyBorder="1" applyAlignment="1">
      <alignment horizontal="center"/>
    </xf>
    <xf numFmtId="0" fontId="92" fillId="34" borderId="79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8" xfId="0" applyFont="1" applyFill="1" applyBorder="1" applyAlignment="1">
      <alignment horizontal="center"/>
    </xf>
    <xf numFmtId="0" fontId="92" fillId="34" borderId="80" xfId="0" applyFont="1" applyFill="1" applyBorder="1" applyAlignment="1">
      <alignment horizontal="center"/>
    </xf>
    <xf numFmtId="0" fontId="111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6" xfId="0" applyNumberFormat="1" applyFont="1" applyFill="1" applyBorder="1" applyAlignment="1">
      <alignment horizontal="center"/>
    </xf>
    <xf numFmtId="49" fontId="92" fillId="34" borderId="78" xfId="0" applyNumberFormat="1" applyFont="1" applyFill="1" applyBorder="1" applyAlignment="1">
      <alignment horizontal="center"/>
    </xf>
    <xf numFmtId="0" fontId="92" fillId="34" borderId="76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80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100" fillId="0" borderId="0" xfId="0" applyFont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5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82" xfId="0" applyFont="1" applyFill="1" applyBorder="1" applyAlignment="1">
      <alignment horizontal="center" vertical="center"/>
    </xf>
    <xf numFmtId="0" fontId="80" fillId="35" borderId="83" xfId="0" applyFont="1" applyFill="1" applyBorder="1" applyAlignment="1">
      <alignment horizontal="center" vertical="center"/>
    </xf>
    <xf numFmtId="0" fontId="80" fillId="35" borderId="74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2" fontId="0" fillId="0" borderId="85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84" xfId="0" applyNumberFormat="1" applyBorder="1" applyAlignment="1">
      <alignment horizontal="center" vertical="center"/>
    </xf>
    <xf numFmtId="0" fontId="0" fillId="0" borderId="8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8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50" xfId="0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83" fillId="0" borderId="0" xfId="0" applyFont="1" applyAlignment="1">
      <alignment horizontal="left" vertical="center"/>
    </xf>
    <xf numFmtId="0" fontId="83" fillId="33" borderId="44" xfId="0" applyFont="1" applyFill="1" applyBorder="1" applyAlignment="1">
      <alignment horizontal="left" vertical="center"/>
    </xf>
    <xf numFmtId="0" fontId="100" fillId="0" borderId="0" xfId="0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86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87" xfId="0" applyFont="1" applyFill="1" applyBorder="1" applyAlignment="1">
      <alignment horizontal="center" vertical="center" textRotation="90"/>
    </xf>
    <xf numFmtId="0" fontId="113" fillId="36" borderId="88" xfId="0" applyFont="1" applyFill="1" applyBorder="1" applyAlignment="1">
      <alignment horizontal="center" vertical="center" textRotation="90"/>
    </xf>
    <xf numFmtId="0" fontId="113" fillId="36" borderId="89" xfId="0" applyFont="1" applyFill="1" applyBorder="1" applyAlignment="1">
      <alignment horizontal="center" vertical="center" textRotation="90"/>
    </xf>
    <xf numFmtId="0" fontId="56" fillId="36" borderId="90" xfId="0" applyFont="1" applyFill="1" applyBorder="1" applyAlignment="1">
      <alignment horizontal="center" vertical="center" textRotation="90"/>
    </xf>
    <xf numFmtId="0" fontId="56" fillId="36" borderId="91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92" xfId="0" applyFont="1" applyFill="1" applyBorder="1" applyAlignment="1">
      <alignment horizontal="center" vertical="center" textRotation="90"/>
    </xf>
    <xf numFmtId="0" fontId="46" fillId="36" borderId="93" xfId="0" applyFont="1" applyFill="1" applyBorder="1" applyAlignment="1">
      <alignment horizontal="center" vertical="center"/>
    </xf>
    <xf numFmtId="0" fontId="46" fillId="36" borderId="94" xfId="0" applyFont="1" applyFill="1" applyBorder="1" applyAlignment="1">
      <alignment horizontal="center" vertical="center"/>
    </xf>
    <xf numFmtId="0" fontId="46" fillId="36" borderId="95" xfId="0" applyFont="1" applyFill="1" applyBorder="1" applyAlignment="1">
      <alignment horizontal="center" vertical="center"/>
    </xf>
    <xf numFmtId="0" fontId="56" fillId="36" borderId="96" xfId="0" applyFont="1" applyFill="1" applyBorder="1" applyAlignment="1">
      <alignment horizontal="center" vertical="center" textRotation="90"/>
    </xf>
    <xf numFmtId="0" fontId="56" fillId="36" borderId="97" xfId="0" applyFont="1" applyFill="1" applyBorder="1" applyAlignment="1">
      <alignment horizontal="center" vertical="center" textRotation="90"/>
    </xf>
    <xf numFmtId="0" fontId="56" fillId="36" borderId="98" xfId="0" applyFont="1" applyFill="1" applyBorder="1" applyAlignment="1">
      <alignment horizontal="center" vertical="center" textRotation="90" wrapText="1"/>
    </xf>
    <xf numFmtId="0" fontId="83" fillId="36" borderId="99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/>
    </xf>
    <xf numFmtId="0" fontId="56" fillId="36" borderId="88" xfId="0" applyFont="1" applyFill="1" applyBorder="1" applyAlignment="1">
      <alignment horizontal="center" vertical="center" textRotation="90"/>
    </xf>
    <xf numFmtId="0" fontId="56" fillId="36" borderId="89" xfId="0" applyFont="1" applyFill="1" applyBorder="1" applyAlignment="1">
      <alignment horizontal="center" vertical="center" textRotation="90"/>
    </xf>
    <xf numFmtId="0" fontId="56" fillId="36" borderId="86" xfId="0" applyFont="1" applyFill="1" applyBorder="1" applyAlignment="1">
      <alignment horizontal="center" vertical="center" textRotation="90" wrapText="1"/>
    </xf>
    <xf numFmtId="0" fontId="83" fillId="36" borderId="100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101" xfId="0" applyFont="1" applyFill="1" applyBorder="1" applyAlignment="1">
      <alignment horizontal="center" vertical="center"/>
    </xf>
    <xf numFmtId="0" fontId="49" fillId="35" borderId="102" xfId="0" applyFont="1" applyFill="1" applyBorder="1" applyAlignment="1">
      <alignment horizontal="center" vertical="center"/>
    </xf>
    <xf numFmtId="0" fontId="49" fillId="35" borderId="103" xfId="0" applyFont="1" applyFill="1" applyBorder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6" fillId="36" borderId="107" xfId="0" applyFont="1" applyFill="1" applyBorder="1" applyAlignment="1">
      <alignment horizontal="center" vertical="center"/>
    </xf>
    <xf numFmtId="0" fontId="46" fillId="36" borderId="108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4" fillId="0" borderId="0" xfId="0" applyFont="1" applyBorder="1" applyAlignment="1">
      <alignment horizontal="center" vertical="top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4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87" xfId="0" applyFont="1" applyFill="1" applyBorder="1" applyAlignment="1">
      <alignment horizontal="center" vertical="center" wrapText="1"/>
    </xf>
    <xf numFmtId="0" fontId="80" fillId="35" borderId="97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center" wrapText="1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4" fillId="0" borderId="22" xfId="0" applyFont="1" applyBorder="1" applyAlignment="1">
      <alignment horizontal="left"/>
    </xf>
    <xf numFmtId="0" fontId="80" fillId="35" borderId="10" xfId="0" applyFont="1" applyFill="1" applyBorder="1" applyAlignment="1">
      <alignment horizontal="right" wrapText="1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1" descr="http://10.10.20.33/istatistik/grafikler/multi_bar1.php?data0=,47,58,573,59,15,658,1134,172,220,114,61,75,372,171,11,104,80,32,26,0,0&amp;data1=,22,9,545,2,13,874,1557,368,364,76,35,104,174,91,2,66,15,42,74,0,0&amp;data2=,13,,,,,51,3,13,,,,,,,,,1,,1,,&amp;labels2=,A,B,C,D,E,F,G,H,I,J,K,L,M,N,O,P,Q,R,S,T,U&amp;baslik=2013%20TEMMUZ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441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47,58,573,59,15,658,1134,172,220,114,61,75,372,171,11,104,80,32,26,0,0&amp;data1=,22,9,545,2,13,874,1557,368,364,76,35,104,174,91,2,66,15,42,74,0,0&amp;data2=,13,,,,,51,3,13,,,,,,,,,1,,1,,&amp;labels2=,A,B,C,D,E,F,G,H,I,J,K,L,M,N,O,P,Q,R,S,T,U&amp;baslik=2013%20TEMMUZ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9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29" t="s">
        <v>259</v>
      </c>
      <c r="B4" s="329"/>
      <c r="C4" s="329"/>
      <c r="D4" s="329"/>
      <c r="E4" s="329"/>
      <c r="F4" s="329"/>
      <c r="G4" s="329"/>
      <c r="H4" s="329"/>
      <c r="I4" s="329"/>
    </row>
    <row r="18" spans="1:9" ht="20.25">
      <c r="A18" s="330" t="s">
        <v>260</v>
      </c>
      <c r="B18" s="330"/>
      <c r="C18" s="330"/>
      <c r="D18" s="330"/>
      <c r="E18" s="330"/>
      <c r="F18" s="330"/>
      <c r="G18" s="330"/>
      <c r="H18" s="330"/>
      <c r="I18" s="330"/>
    </row>
    <row r="19" spans="1:9" ht="20.25">
      <c r="A19" s="330"/>
      <c r="B19" s="330"/>
      <c r="C19" s="330"/>
      <c r="D19" s="330"/>
      <c r="E19" s="330"/>
      <c r="F19" s="330"/>
      <c r="G19" s="330"/>
      <c r="H19" s="330"/>
      <c r="I19" s="330"/>
    </row>
    <row r="20" spans="1:9" ht="20.25">
      <c r="A20" s="331" t="s">
        <v>409</v>
      </c>
      <c r="B20" s="331"/>
      <c r="C20" s="331"/>
      <c r="D20" s="331"/>
      <c r="E20" s="331"/>
      <c r="F20" s="331"/>
      <c r="G20" s="331"/>
      <c r="H20" s="331"/>
      <c r="I20" s="331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33" t="s">
        <v>378</v>
      </c>
      <c r="C22" s="333"/>
      <c r="D22" s="333"/>
      <c r="E22" s="333"/>
      <c r="F22" s="333"/>
      <c r="G22" s="333"/>
      <c r="H22" s="333"/>
      <c r="I22" s="333"/>
    </row>
    <row r="23" spans="1:9" ht="15.75">
      <c r="A23" s="152"/>
      <c r="B23" s="333"/>
      <c r="C23" s="333"/>
      <c r="D23" s="333"/>
      <c r="E23" s="333"/>
      <c r="F23" s="333"/>
      <c r="G23" s="333"/>
      <c r="H23" s="333"/>
      <c r="I23" s="333"/>
    </row>
    <row r="24" spans="1:9" ht="18">
      <c r="A24" s="152"/>
      <c r="B24" s="291"/>
      <c r="C24" s="291"/>
      <c r="D24" s="291"/>
      <c r="E24" s="291"/>
      <c r="F24" s="291"/>
      <c r="G24" s="291"/>
      <c r="H24" s="291"/>
      <c r="I24" s="291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32"/>
      <c r="D27" s="332"/>
      <c r="E27" s="332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27" t="s">
        <v>261</v>
      </c>
      <c r="B36" s="327"/>
      <c r="C36" s="327"/>
      <c r="D36" s="327"/>
      <c r="E36" s="327"/>
      <c r="F36" s="327"/>
      <c r="G36" s="327"/>
      <c r="H36" s="327"/>
      <c r="I36" s="327"/>
    </row>
    <row r="37" spans="1:9" ht="15.75">
      <c r="A37" s="327" t="s">
        <v>262</v>
      </c>
      <c r="B37" s="327"/>
      <c r="C37" s="327"/>
      <c r="D37" s="327"/>
      <c r="E37" s="327"/>
      <c r="F37" s="327"/>
      <c r="G37" s="327"/>
      <c r="H37" s="327"/>
      <c r="I37" s="327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28" t="s">
        <v>410</v>
      </c>
      <c r="B40" s="328"/>
      <c r="C40" s="328"/>
      <c r="D40" s="328"/>
      <c r="E40" s="328"/>
      <c r="F40" s="328"/>
      <c r="G40" s="328"/>
      <c r="H40" s="328"/>
      <c r="I40" s="328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7" sqref="I17:J17"/>
    </sheetView>
  </sheetViews>
  <sheetFormatPr defaultColWidth="9.140625" defaultRowHeight="15"/>
  <sheetData>
    <row r="2" spans="1:10" ht="16.5" thickBot="1">
      <c r="A2" s="373" t="s">
        <v>415</v>
      </c>
      <c r="B2" s="373"/>
      <c r="C2" s="373"/>
      <c r="D2" s="373"/>
      <c r="E2" s="373"/>
      <c r="F2" s="373"/>
      <c r="G2" s="373"/>
      <c r="H2" s="373"/>
      <c r="I2" s="373"/>
      <c r="J2" s="373"/>
    </row>
    <row r="5" spans="1:10" ht="18.75" customHeight="1">
      <c r="A5" s="367" t="s">
        <v>124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4"/>
      <c r="C9" s="409" t="s">
        <v>125</v>
      </c>
      <c r="D9" s="410"/>
      <c r="E9" s="409" t="s">
        <v>126</v>
      </c>
      <c r="F9" s="410"/>
      <c r="G9" s="409" t="s">
        <v>127</v>
      </c>
      <c r="H9" s="410"/>
      <c r="I9" s="409" t="s">
        <v>128</v>
      </c>
      <c r="J9" s="411"/>
    </row>
    <row r="10" spans="2:10" ht="24.75" customHeight="1">
      <c r="B10" s="255" t="s">
        <v>129</v>
      </c>
      <c r="C10" s="400">
        <v>2286</v>
      </c>
      <c r="D10" s="401"/>
      <c r="E10" s="400">
        <v>1335</v>
      </c>
      <c r="F10" s="401"/>
      <c r="G10" s="406">
        <v>126</v>
      </c>
      <c r="H10" s="408"/>
      <c r="I10" s="406">
        <v>7</v>
      </c>
      <c r="J10" s="407"/>
    </row>
    <row r="11" spans="2:10" ht="24.75" customHeight="1">
      <c r="B11" s="256" t="s">
        <v>130</v>
      </c>
      <c r="C11" s="400">
        <v>2071</v>
      </c>
      <c r="D11" s="401"/>
      <c r="E11" s="400">
        <v>1089</v>
      </c>
      <c r="F11" s="401"/>
      <c r="G11" s="406">
        <v>47</v>
      </c>
      <c r="H11" s="408"/>
      <c r="I11" s="406">
        <v>4</v>
      </c>
      <c r="J11" s="407"/>
    </row>
    <row r="12" spans="2:10" ht="24.75" customHeight="1">
      <c r="B12" s="255" t="s">
        <v>131</v>
      </c>
      <c r="C12" s="400">
        <v>2162</v>
      </c>
      <c r="D12" s="401"/>
      <c r="E12" s="400">
        <v>1008</v>
      </c>
      <c r="F12" s="401"/>
      <c r="G12" s="400">
        <v>49</v>
      </c>
      <c r="H12" s="401"/>
      <c r="I12" s="400">
        <v>10</v>
      </c>
      <c r="J12" s="402"/>
    </row>
    <row r="13" spans="2:10" ht="24.75" customHeight="1">
      <c r="B13" s="256" t="s">
        <v>132</v>
      </c>
      <c r="C13" s="400">
        <v>2507</v>
      </c>
      <c r="D13" s="401"/>
      <c r="E13" s="400">
        <v>932</v>
      </c>
      <c r="F13" s="401"/>
      <c r="G13" s="400">
        <v>60</v>
      </c>
      <c r="H13" s="401"/>
      <c r="I13" s="400">
        <v>3</v>
      </c>
      <c r="J13" s="402"/>
    </row>
    <row r="14" spans="2:10" ht="24.75" customHeight="1">
      <c r="B14" s="257" t="s">
        <v>133</v>
      </c>
      <c r="C14" s="400">
        <v>2622</v>
      </c>
      <c r="D14" s="401"/>
      <c r="E14" s="400">
        <v>1063</v>
      </c>
      <c r="F14" s="401"/>
      <c r="G14" s="400">
        <v>106</v>
      </c>
      <c r="H14" s="401"/>
      <c r="I14" s="400">
        <v>5</v>
      </c>
      <c r="J14" s="402"/>
    </row>
    <row r="15" spans="2:10" ht="24.75" customHeight="1">
      <c r="B15" s="258" t="s">
        <v>134</v>
      </c>
      <c r="C15" s="400">
        <v>2173</v>
      </c>
      <c r="D15" s="401"/>
      <c r="E15" s="400">
        <v>1066</v>
      </c>
      <c r="F15" s="401"/>
      <c r="G15" s="400">
        <v>123</v>
      </c>
      <c r="H15" s="401"/>
      <c r="I15" s="400">
        <v>10</v>
      </c>
      <c r="J15" s="402"/>
    </row>
    <row r="16" spans="2:10" ht="24.75" customHeight="1">
      <c r="B16" s="257" t="s">
        <v>135</v>
      </c>
      <c r="C16" s="400">
        <v>2165</v>
      </c>
      <c r="D16" s="401"/>
      <c r="E16" s="400">
        <v>1207</v>
      </c>
      <c r="F16" s="401"/>
      <c r="G16" s="400">
        <v>121</v>
      </c>
      <c r="H16" s="401"/>
      <c r="I16" s="400">
        <v>25</v>
      </c>
      <c r="J16" s="402"/>
    </row>
    <row r="17" spans="2:10" ht="24.75" customHeight="1">
      <c r="B17" s="258" t="s">
        <v>282</v>
      </c>
      <c r="C17" s="400"/>
      <c r="D17" s="401"/>
      <c r="E17" s="400"/>
      <c r="F17" s="401"/>
      <c r="G17" s="400"/>
      <c r="H17" s="401"/>
      <c r="I17" s="400"/>
      <c r="J17" s="402"/>
    </row>
    <row r="18" spans="2:10" ht="24.75" customHeight="1">
      <c r="B18" s="257" t="s">
        <v>283</v>
      </c>
      <c r="C18" s="400"/>
      <c r="D18" s="401"/>
      <c r="E18" s="400"/>
      <c r="F18" s="401"/>
      <c r="G18" s="400"/>
      <c r="H18" s="401"/>
      <c r="I18" s="400"/>
      <c r="J18" s="402"/>
    </row>
    <row r="19" spans="2:10" ht="24.75" customHeight="1">
      <c r="B19" s="258" t="s">
        <v>285</v>
      </c>
      <c r="C19" s="400"/>
      <c r="D19" s="401"/>
      <c r="E19" s="400"/>
      <c r="F19" s="401"/>
      <c r="G19" s="400"/>
      <c r="H19" s="401"/>
      <c r="I19" s="400"/>
      <c r="J19" s="402"/>
    </row>
    <row r="20" spans="2:10" ht="24.75" customHeight="1">
      <c r="B20" s="257" t="s">
        <v>286</v>
      </c>
      <c r="C20" s="400"/>
      <c r="D20" s="401"/>
      <c r="E20" s="400"/>
      <c r="F20" s="401"/>
      <c r="G20" s="400"/>
      <c r="H20" s="401"/>
      <c r="I20" s="400"/>
      <c r="J20" s="402"/>
    </row>
    <row r="21" spans="2:10" ht="24.75" customHeight="1">
      <c r="B21" s="258" t="s">
        <v>287</v>
      </c>
      <c r="C21" s="400"/>
      <c r="D21" s="401"/>
      <c r="E21" s="400"/>
      <c r="F21" s="401"/>
      <c r="G21" s="400"/>
      <c r="H21" s="401"/>
      <c r="I21" s="400"/>
      <c r="J21" s="402"/>
    </row>
    <row r="22" spans="2:10" ht="24.75" customHeight="1" thickBot="1">
      <c r="B22" s="259" t="s">
        <v>32</v>
      </c>
      <c r="C22" s="403">
        <f>SUM(C10:D21)</f>
        <v>15986</v>
      </c>
      <c r="D22" s="404"/>
      <c r="E22" s="403">
        <f>SUM(E10:F21)</f>
        <v>7700</v>
      </c>
      <c r="F22" s="404"/>
      <c r="G22" s="403">
        <f>SUM(G10:H21)</f>
        <v>632</v>
      </c>
      <c r="H22" s="404"/>
      <c r="I22" s="403">
        <f>SUM(I10:J21)</f>
        <v>64</v>
      </c>
      <c r="J22" s="405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195" max="195" width="5.140625" style="0" customWidth="1"/>
  </cols>
  <sheetData>
    <row r="2" spans="1:10" ht="17.25" customHeight="1" thickBot="1">
      <c r="A2" s="373" t="s">
        <v>418</v>
      </c>
      <c r="B2" s="373"/>
      <c r="C2" s="373"/>
      <c r="D2" s="373"/>
      <c r="E2" s="373"/>
      <c r="F2" s="373"/>
      <c r="G2" s="373"/>
      <c r="H2" s="373"/>
      <c r="I2" s="373"/>
      <c r="J2" s="373"/>
    </row>
    <row r="4" spans="1:9" ht="16.5" customHeight="1">
      <c r="A4" s="367" t="s">
        <v>136</v>
      </c>
      <c r="B4" s="367"/>
      <c r="C4" s="367"/>
      <c r="D4" s="367"/>
      <c r="E4" s="367"/>
      <c r="F4" s="367"/>
      <c r="G4" s="367"/>
      <c r="H4" s="367"/>
      <c r="I4" s="367"/>
    </row>
    <row r="6" spans="3:7" ht="15">
      <c r="C6" s="395" t="s">
        <v>137</v>
      </c>
      <c r="D6" s="395"/>
      <c r="E6" s="395"/>
      <c r="F6" s="395"/>
      <c r="G6" s="395"/>
    </row>
    <row r="8" spans="1:9" ht="15" customHeight="1">
      <c r="A8" s="86" t="s">
        <v>138</v>
      </c>
      <c r="B8" s="425" t="s">
        <v>139</v>
      </c>
      <c r="C8" s="425"/>
      <c r="D8" s="425" t="s">
        <v>140</v>
      </c>
      <c r="E8" s="425"/>
      <c r="F8" s="425"/>
      <c r="G8" s="425"/>
      <c r="H8" s="86" t="s">
        <v>9</v>
      </c>
      <c r="I8" s="86" t="s">
        <v>141</v>
      </c>
    </row>
    <row r="9" spans="1:9" ht="28.5" customHeight="1">
      <c r="A9" s="92">
        <v>1</v>
      </c>
      <c r="B9" s="412" t="s">
        <v>142</v>
      </c>
      <c r="C9" s="413"/>
      <c r="D9" s="426" t="s">
        <v>143</v>
      </c>
      <c r="E9" s="427"/>
      <c r="F9" s="427"/>
      <c r="G9" s="428"/>
      <c r="H9" s="93">
        <v>77</v>
      </c>
      <c r="I9" s="174">
        <f>H9/720*100</f>
        <v>10.694444444444445</v>
      </c>
    </row>
    <row r="10" spans="1:9" ht="21" customHeight="1">
      <c r="A10" s="94">
        <v>2</v>
      </c>
      <c r="B10" s="412" t="s">
        <v>470</v>
      </c>
      <c r="C10" s="413"/>
      <c r="D10" s="424" t="s">
        <v>144</v>
      </c>
      <c r="E10" s="420"/>
      <c r="F10" s="420"/>
      <c r="G10" s="421"/>
      <c r="H10" s="93">
        <v>25</v>
      </c>
      <c r="I10" s="174">
        <f aca="true" t="shared" si="0" ref="I10:I18">H10/720*100</f>
        <v>3.4722222222222223</v>
      </c>
    </row>
    <row r="11" spans="1:9" ht="27" customHeight="1">
      <c r="A11" s="94">
        <v>3</v>
      </c>
      <c r="B11" s="412" t="s">
        <v>464</v>
      </c>
      <c r="C11" s="413"/>
      <c r="D11" s="426" t="s">
        <v>313</v>
      </c>
      <c r="E11" s="427"/>
      <c r="F11" s="427"/>
      <c r="G11" s="428"/>
      <c r="H11" s="93">
        <v>21</v>
      </c>
      <c r="I11" s="174">
        <f t="shared" si="0"/>
        <v>2.9166666666666665</v>
      </c>
    </row>
    <row r="12" spans="1:9" ht="15" customHeight="1">
      <c r="A12" s="92">
        <v>4</v>
      </c>
      <c r="B12" s="412" t="s">
        <v>475</v>
      </c>
      <c r="C12" s="413"/>
      <c r="D12" s="414" t="s">
        <v>146</v>
      </c>
      <c r="E12" s="420"/>
      <c r="F12" s="420"/>
      <c r="G12" s="421"/>
      <c r="H12" s="93">
        <v>20</v>
      </c>
      <c r="I12" s="174">
        <f t="shared" si="0"/>
        <v>2.7777777777777777</v>
      </c>
    </row>
    <row r="13" spans="1:9" ht="14.25" customHeight="1">
      <c r="A13" s="94">
        <v>5</v>
      </c>
      <c r="B13" s="412" t="s">
        <v>454</v>
      </c>
      <c r="C13" s="413"/>
      <c r="D13" s="414" t="s">
        <v>145</v>
      </c>
      <c r="E13" s="420"/>
      <c r="F13" s="420"/>
      <c r="G13" s="421"/>
      <c r="H13" s="93">
        <v>18</v>
      </c>
      <c r="I13" s="174">
        <f t="shared" si="0"/>
        <v>2.5</v>
      </c>
    </row>
    <row r="14" spans="1:9" ht="27" customHeight="1">
      <c r="A14" s="92">
        <v>6</v>
      </c>
      <c r="B14" s="412" t="s">
        <v>476</v>
      </c>
      <c r="C14" s="413"/>
      <c r="D14" s="414" t="s">
        <v>430</v>
      </c>
      <c r="E14" s="415"/>
      <c r="F14" s="415"/>
      <c r="G14" s="416"/>
      <c r="H14" s="93">
        <v>14</v>
      </c>
      <c r="I14" s="174">
        <f t="shared" si="0"/>
        <v>1.9444444444444444</v>
      </c>
    </row>
    <row r="15" spans="1:9" ht="15" customHeight="1">
      <c r="A15" s="94">
        <v>7</v>
      </c>
      <c r="B15" s="417" t="s">
        <v>458</v>
      </c>
      <c r="C15" s="418"/>
      <c r="D15" s="414" t="s">
        <v>323</v>
      </c>
      <c r="E15" s="415"/>
      <c r="F15" s="415"/>
      <c r="G15" s="416"/>
      <c r="H15" s="93">
        <v>14</v>
      </c>
      <c r="I15" s="174">
        <f t="shared" si="0"/>
        <v>1.9444444444444444</v>
      </c>
    </row>
    <row r="16" spans="1:9" ht="27" customHeight="1">
      <c r="A16" s="92">
        <v>8</v>
      </c>
      <c r="B16" s="412" t="s">
        <v>477</v>
      </c>
      <c r="C16" s="413"/>
      <c r="D16" s="414" t="s">
        <v>322</v>
      </c>
      <c r="E16" s="420"/>
      <c r="F16" s="420"/>
      <c r="G16" s="421"/>
      <c r="H16" s="93">
        <v>11</v>
      </c>
      <c r="I16" s="174">
        <f t="shared" si="0"/>
        <v>1.5277777777777777</v>
      </c>
    </row>
    <row r="17" spans="1:9" ht="26.25" customHeight="1">
      <c r="A17" s="94">
        <v>9</v>
      </c>
      <c r="B17" s="412" t="s">
        <v>474</v>
      </c>
      <c r="C17" s="413"/>
      <c r="D17" s="414" t="s">
        <v>312</v>
      </c>
      <c r="E17" s="415"/>
      <c r="F17" s="415"/>
      <c r="G17" s="416"/>
      <c r="H17" s="93">
        <v>11</v>
      </c>
      <c r="I17" s="174">
        <f t="shared" si="0"/>
        <v>1.5277777777777777</v>
      </c>
    </row>
    <row r="18" spans="1:9" ht="42" customHeight="1">
      <c r="A18" s="92">
        <v>10</v>
      </c>
      <c r="B18" s="412" t="s">
        <v>478</v>
      </c>
      <c r="C18" s="413"/>
      <c r="D18" s="414" t="s">
        <v>431</v>
      </c>
      <c r="E18" s="415"/>
      <c r="F18" s="415"/>
      <c r="G18" s="416"/>
      <c r="H18" s="93">
        <v>10</v>
      </c>
      <c r="I18" s="174">
        <f t="shared" si="0"/>
        <v>1.3888888888888888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95" t="s">
        <v>147</v>
      </c>
      <c r="D22" s="395"/>
      <c r="E22" s="395"/>
      <c r="F22" s="395"/>
      <c r="G22" s="395"/>
    </row>
    <row r="24" spans="1:9" ht="18" customHeight="1">
      <c r="A24" s="86" t="s">
        <v>138</v>
      </c>
      <c r="B24" s="425" t="s">
        <v>139</v>
      </c>
      <c r="C24" s="425"/>
      <c r="D24" s="425" t="s">
        <v>140</v>
      </c>
      <c r="E24" s="425"/>
      <c r="F24" s="425"/>
      <c r="G24" s="425"/>
      <c r="H24" s="86" t="s">
        <v>9</v>
      </c>
      <c r="I24" s="86" t="s">
        <v>141</v>
      </c>
    </row>
    <row r="25" spans="1:9" ht="28.5" customHeight="1">
      <c r="A25" s="92">
        <v>1</v>
      </c>
      <c r="B25" s="412" t="s">
        <v>142</v>
      </c>
      <c r="C25" s="413"/>
      <c r="D25" s="424" t="s">
        <v>143</v>
      </c>
      <c r="E25" s="420"/>
      <c r="F25" s="420"/>
      <c r="G25" s="421"/>
      <c r="H25" s="93">
        <v>390</v>
      </c>
      <c r="I25" s="174">
        <f>H25/3258*100</f>
        <v>11.970534069981584</v>
      </c>
    </row>
    <row r="26" spans="1:9" ht="30.75" customHeight="1">
      <c r="A26" s="94">
        <v>2</v>
      </c>
      <c r="B26" s="412" t="s">
        <v>464</v>
      </c>
      <c r="C26" s="413"/>
      <c r="D26" s="424" t="s">
        <v>313</v>
      </c>
      <c r="E26" s="420"/>
      <c r="F26" s="420"/>
      <c r="G26" s="421"/>
      <c r="H26" s="93">
        <v>134</v>
      </c>
      <c r="I26" s="174">
        <f aca="true" t="shared" si="1" ref="I26:I34">H26/3258*100</f>
        <v>4.112952731737262</v>
      </c>
    </row>
    <row r="27" spans="1:9" ht="29.25" customHeight="1">
      <c r="A27" s="92">
        <v>3</v>
      </c>
      <c r="B27" s="412" t="s">
        <v>454</v>
      </c>
      <c r="C27" s="413"/>
      <c r="D27" s="414" t="s">
        <v>145</v>
      </c>
      <c r="E27" s="420"/>
      <c r="F27" s="420"/>
      <c r="G27" s="421"/>
      <c r="H27" s="93">
        <v>101</v>
      </c>
      <c r="I27" s="174">
        <f t="shared" si="1"/>
        <v>3.100061387354205</v>
      </c>
    </row>
    <row r="28" spans="1:9" ht="29.25" customHeight="1">
      <c r="A28" s="94">
        <v>4</v>
      </c>
      <c r="B28" s="412" t="s">
        <v>477</v>
      </c>
      <c r="C28" s="413"/>
      <c r="D28" s="424" t="s">
        <v>322</v>
      </c>
      <c r="E28" s="420"/>
      <c r="F28" s="420"/>
      <c r="G28" s="421"/>
      <c r="H28" s="93">
        <v>59</v>
      </c>
      <c r="I28" s="174">
        <f t="shared" si="1"/>
        <v>1.8109269490484958</v>
      </c>
    </row>
    <row r="29" spans="1:9" ht="27" customHeight="1">
      <c r="A29" s="92">
        <v>5</v>
      </c>
      <c r="B29" s="412" t="s">
        <v>479</v>
      </c>
      <c r="C29" s="413"/>
      <c r="D29" s="414" t="s">
        <v>319</v>
      </c>
      <c r="E29" s="415"/>
      <c r="F29" s="415"/>
      <c r="G29" s="416"/>
      <c r="H29" s="93">
        <v>49</v>
      </c>
      <c r="I29" s="174">
        <f t="shared" si="1"/>
        <v>1.5039901780233271</v>
      </c>
    </row>
    <row r="30" spans="1:9" ht="24.75" customHeight="1">
      <c r="A30" s="94">
        <v>6</v>
      </c>
      <c r="B30" s="412" t="s">
        <v>469</v>
      </c>
      <c r="C30" s="413"/>
      <c r="D30" s="414" t="s">
        <v>150</v>
      </c>
      <c r="E30" s="415"/>
      <c r="F30" s="415"/>
      <c r="G30" s="416"/>
      <c r="H30" s="93">
        <v>48</v>
      </c>
      <c r="I30" s="174">
        <f t="shared" si="1"/>
        <v>1.4732965009208103</v>
      </c>
    </row>
    <row r="31" spans="1:9" ht="30.75" customHeight="1">
      <c r="A31" s="92">
        <v>7</v>
      </c>
      <c r="B31" s="412" t="s">
        <v>467</v>
      </c>
      <c r="C31" s="413"/>
      <c r="D31" s="414" t="s">
        <v>149</v>
      </c>
      <c r="E31" s="420"/>
      <c r="F31" s="420"/>
      <c r="G31" s="421"/>
      <c r="H31" s="93">
        <v>42</v>
      </c>
      <c r="I31" s="174">
        <f t="shared" si="1"/>
        <v>1.289134438305709</v>
      </c>
    </row>
    <row r="32" spans="1:9" ht="42" customHeight="1">
      <c r="A32" s="94">
        <v>8</v>
      </c>
      <c r="B32" s="412" t="s">
        <v>455</v>
      </c>
      <c r="C32" s="413"/>
      <c r="D32" s="414" t="s">
        <v>284</v>
      </c>
      <c r="E32" s="420"/>
      <c r="F32" s="420"/>
      <c r="G32" s="421"/>
      <c r="H32" s="93">
        <v>41</v>
      </c>
      <c r="I32" s="174">
        <f t="shared" si="1"/>
        <v>1.2584407612031923</v>
      </c>
    </row>
    <row r="33" spans="1:9" ht="18.75" customHeight="1">
      <c r="A33" s="92">
        <v>9</v>
      </c>
      <c r="B33" s="412" t="s">
        <v>480</v>
      </c>
      <c r="C33" s="419"/>
      <c r="D33" s="426" t="s">
        <v>432</v>
      </c>
      <c r="E33" s="427"/>
      <c r="F33" s="427"/>
      <c r="G33" s="428"/>
      <c r="H33" s="93">
        <v>40</v>
      </c>
      <c r="I33" s="174">
        <f t="shared" si="1"/>
        <v>1.2277470841006752</v>
      </c>
    </row>
    <row r="34" spans="1:9" ht="25.5" customHeight="1">
      <c r="A34" s="94">
        <v>10</v>
      </c>
      <c r="B34" s="412" t="s">
        <v>474</v>
      </c>
      <c r="C34" s="413"/>
      <c r="D34" s="414" t="s">
        <v>312</v>
      </c>
      <c r="E34" s="420"/>
      <c r="F34" s="420"/>
      <c r="G34" s="421"/>
      <c r="H34" s="93">
        <v>39</v>
      </c>
      <c r="I34" s="174">
        <f t="shared" si="1"/>
        <v>1.1970534069981584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95" t="s">
        <v>151</v>
      </c>
      <c r="D38" s="395"/>
      <c r="E38" s="395"/>
      <c r="F38" s="395"/>
      <c r="G38" s="395"/>
    </row>
    <row r="40" spans="1:9" ht="17.25" customHeight="1">
      <c r="A40" s="86" t="s">
        <v>138</v>
      </c>
      <c r="B40" s="425" t="s">
        <v>139</v>
      </c>
      <c r="C40" s="425"/>
      <c r="D40" s="425" t="s">
        <v>140</v>
      </c>
      <c r="E40" s="425"/>
      <c r="F40" s="425"/>
      <c r="G40" s="425"/>
      <c r="H40" s="86" t="s">
        <v>9</v>
      </c>
      <c r="I40" s="86" t="s">
        <v>141</v>
      </c>
    </row>
    <row r="41" spans="1:9" ht="29.25" customHeight="1">
      <c r="A41" s="92">
        <v>1</v>
      </c>
      <c r="B41" s="412" t="s">
        <v>142</v>
      </c>
      <c r="C41" s="413"/>
      <c r="D41" s="424" t="s">
        <v>143</v>
      </c>
      <c r="E41" s="420"/>
      <c r="F41" s="420"/>
      <c r="G41" s="421"/>
      <c r="H41" s="247">
        <v>714</v>
      </c>
      <c r="I41" s="174">
        <f>H41/4433*100</f>
        <v>16.1064741709903</v>
      </c>
    </row>
    <row r="42" spans="1:9" ht="30" customHeight="1">
      <c r="A42" s="94">
        <v>2</v>
      </c>
      <c r="B42" s="412" t="s">
        <v>454</v>
      </c>
      <c r="C42" s="413"/>
      <c r="D42" s="424" t="s">
        <v>145</v>
      </c>
      <c r="E42" s="420"/>
      <c r="F42" s="420"/>
      <c r="G42" s="421"/>
      <c r="H42" s="93">
        <v>268</v>
      </c>
      <c r="I42" s="174">
        <f aca="true" t="shared" si="2" ref="I42:I50">H42/4433*100</f>
        <v>6.045567335889917</v>
      </c>
    </row>
    <row r="43" spans="1:9" ht="30.75" customHeight="1">
      <c r="A43" s="92">
        <v>3</v>
      </c>
      <c r="B43" s="412" t="s">
        <v>455</v>
      </c>
      <c r="C43" s="413"/>
      <c r="D43" s="424" t="s">
        <v>284</v>
      </c>
      <c r="E43" s="420"/>
      <c r="F43" s="420"/>
      <c r="G43" s="421"/>
      <c r="H43" s="93">
        <v>237</v>
      </c>
      <c r="I43" s="174">
        <f t="shared" si="2"/>
        <v>5.346266636589217</v>
      </c>
    </row>
    <row r="44" spans="1:9" ht="45" customHeight="1">
      <c r="A44" s="94">
        <v>4</v>
      </c>
      <c r="B44" s="412" t="s">
        <v>453</v>
      </c>
      <c r="C44" s="413"/>
      <c r="D44" s="424" t="s">
        <v>148</v>
      </c>
      <c r="E44" s="420"/>
      <c r="F44" s="420"/>
      <c r="G44" s="421"/>
      <c r="H44" s="93">
        <v>177</v>
      </c>
      <c r="I44" s="174">
        <f t="shared" si="2"/>
        <v>3.992781412136251</v>
      </c>
    </row>
    <row r="45" spans="1:9" ht="29.25" customHeight="1">
      <c r="A45" s="92">
        <v>5</v>
      </c>
      <c r="B45" s="412" t="s">
        <v>458</v>
      </c>
      <c r="C45" s="413"/>
      <c r="D45" s="414" t="s">
        <v>323</v>
      </c>
      <c r="E45" s="420"/>
      <c r="F45" s="420"/>
      <c r="G45" s="421"/>
      <c r="H45" s="93">
        <v>92</v>
      </c>
      <c r="I45" s="174">
        <f t="shared" si="2"/>
        <v>2.075344010827882</v>
      </c>
    </row>
    <row r="46" spans="1:9" ht="25.5" customHeight="1">
      <c r="A46" s="94">
        <v>6</v>
      </c>
      <c r="B46" s="412" t="s">
        <v>457</v>
      </c>
      <c r="C46" s="413"/>
      <c r="D46" s="414" t="s">
        <v>152</v>
      </c>
      <c r="E46" s="420"/>
      <c r="F46" s="420"/>
      <c r="G46" s="421"/>
      <c r="H46" s="93">
        <v>90</v>
      </c>
      <c r="I46" s="174">
        <f t="shared" si="2"/>
        <v>2.0302278366794497</v>
      </c>
    </row>
    <row r="47" spans="1:9" ht="31.5" customHeight="1">
      <c r="A47" s="92">
        <v>7</v>
      </c>
      <c r="B47" s="412" t="s">
        <v>467</v>
      </c>
      <c r="C47" s="413"/>
      <c r="D47" s="414" t="s">
        <v>149</v>
      </c>
      <c r="E47" s="420"/>
      <c r="F47" s="420"/>
      <c r="G47" s="421"/>
      <c r="H47" s="93">
        <v>67</v>
      </c>
      <c r="I47" s="174">
        <f t="shared" si="2"/>
        <v>1.5113918339724792</v>
      </c>
    </row>
    <row r="48" spans="1:9" ht="30" customHeight="1">
      <c r="A48" s="94">
        <v>8</v>
      </c>
      <c r="B48" s="412" t="s">
        <v>459</v>
      </c>
      <c r="C48" s="413"/>
      <c r="D48" s="422" t="s">
        <v>315</v>
      </c>
      <c r="E48" s="422"/>
      <c r="F48" s="422"/>
      <c r="G48" s="423"/>
      <c r="H48" s="93">
        <v>62</v>
      </c>
      <c r="I48" s="174">
        <f t="shared" si="2"/>
        <v>1.3986013986013985</v>
      </c>
    </row>
    <row r="49" spans="1:9" ht="30" customHeight="1">
      <c r="A49" s="92">
        <v>9</v>
      </c>
      <c r="B49" s="412" t="s">
        <v>464</v>
      </c>
      <c r="C49" s="413"/>
      <c r="D49" s="422" t="s">
        <v>313</v>
      </c>
      <c r="E49" s="422"/>
      <c r="F49" s="422"/>
      <c r="G49" s="423"/>
      <c r="H49" s="93">
        <v>55</v>
      </c>
      <c r="I49" s="174">
        <f t="shared" si="2"/>
        <v>1.240694789081886</v>
      </c>
    </row>
    <row r="50" spans="1:9" ht="20.25" customHeight="1">
      <c r="A50" s="94">
        <v>10</v>
      </c>
      <c r="B50" s="412" t="s">
        <v>466</v>
      </c>
      <c r="C50" s="419"/>
      <c r="D50" s="414" t="s">
        <v>392</v>
      </c>
      <c r="E50" s="420"/>
      <c r="F50" s="420"/>
      <c r="G50" s="421"/>
      <c r="H50" s="93">
        <v>55</v>
      </c>
      <c r="I50" s="174">
        <f t="shared" si="2"/>
        <v>1.240694789081886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C22:G22"/>
    <mergeCell ref="B24:C24"/>
    <mergeCell ref="D24:G24"/>
    <mergeCell ref="D18:G18"/>
    <mergeCell ref="B26:C26"/>
    <mergeCell ref="D26:G26"/>
    <mergeCell ref="B27:C27"/>
    <mergeCell ref="D27:G27"/>
    <mergeCell ref="B29:C29"/>
    <mergeCell ref="D29:G29"/>
    <mergeCell ref="B30:C30"/>
    <mergeCell ref="D30:G30"/>
    <mergeCell ref="D28:G28"/>
    <mergeCell ref="D32:G32"/>
    <mergeCell ref="D31:G31"/>
    <mergeCell ref="B31:C31"/>
    <mergeCell ref="B42:C42"/>
    <mergeCell ref="D43:G43"/>
    <mergeCell ref="D44:G44"/>
    <mergeCell ref="B40:C40"/>
    <mergeCell ref="B32:C32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7.28125" style="301" customWidth="1"/>
    <col min="2" max="2" width="8.421875" style="301" customWidth="1"/>
    <col min="3" max="3" width="4.00390625" style="301" customWidth="1"/>
    <col min="4" max="6" width="9.140625" style="301" customWidth="1"/>
    <col min="7" max="7" width="11.28125" style="301" customWidth="1"/>
    <col min="8" max="8" width="7.57421875" style="301" customWidth="1"/>
    <col min="9" max="9" width="9.8515625" style="301" customWidth="1"/>
    <col min="10" max="10" width="8.00390625" style="301" customWidth="1"/>
    <col min="11" max="179" width="9.140625" style="301" customWidth="1"/>
    <col min="180" max="180" width="5.140625" style="301" customWidth="1"/>
    <col min="181" max="16384" width="9.140625" style="301" customWidth="1"/>
  </cols>
  <sheetData>
    <row r="1" spans="1:10" ht="17.25" customHeight="1" thickBot="1">
      <c r="A1" s="432" t="s">
        <v>418</v>
      </c>
      <c r="B1" s="373"/>
      <c r="C1" s="373"/>
      <c r="D1" s="373"/>
      <c r="E1" s="373"/>
      <c r="F1" s="373"/>
      <c r="G1" s="373"/>
      <c r="H1" s="373"/>
      <c r="I1" s="373"/>
      <c r="J1" s="78"/>
    </row>
    <row r="2" spans="1:9" ht="16.5" customHeight="1">
      <c r="A2" s="431" t="s">
        <v>433</v>
      </c>
      <c r="B2" s="367"/>
      <c r="C2" s="367"/>
      <c r="D2" s="367"/>
      <c r="E2" s="367"/>
      <c r="F2" s="367"/>
      <c r="G2" s="367"/>
      <c r="H2" s="367"/>
      <c r="I2" s="367"/>
    </row>
    <row r="3" spans="1:9" ht="16.5" customHeight="1">
      <c r="A3" s="317"/>
      <c r="B3" s="316"/>
      <c r="C3" s="316"/>
      <c r="D3" s="316"/>
      <c r="E3" s="316"/>
      <c r="F3" s="316"/>
      <c r="G3" s="316"/>
      <c r="H3" s="316"/>
      <c r="I3" s="316"/>
    </row>
    <row r="4" spans="3:7" ht="15">
      <c r="C4" s="395" t="s">
        <v>137</v>
      </c>
      <c r="D4" s="395"/>
      <c r="E4" s="395"/>
      <c r="F4" s="395"/>
      <c r="G4" s="395"/>
    </row>
    <row r="5" spans="1:9" ht="17.25" customHeight="1">
      <c r="A5" s="293" t="s">
        <v>138</v>
      </c>
      <c r="B5" s="425" t="s">
        <v>139</v>
      </c>
      <c r="C5" s="425"/>
      <c r="D5" s="425" t="s">
        <v>140</v>
      </c>
      <c r="E5" s="425"/>
      <c r="F5" s="425"/>
      <c r="G5" s="425"/>
      <c r="H5" s="293" t="s">
        <v>9</v>
      </c>
      <c r="I5" s="293" t="s">
        <v>141</v>
      </c>
    </row>
    <row r="6" spans="1:9" ht="28.5" customHeight="1">
      <c r="A6" s="92">
        <v>1</v>
      </c>
      <c r="B6" s="412" t="s">
        <v>142</v>
      </c>
      <c r="C6" s="413"/>
      <c r="D6" s="426" t="s">
        <v>143</v>
      </c>
      <c r="E6" s="427"/>
      <c r="F6" s="427"/>
      <c r="G6" s="428"/>
      <c r="H6" s="93">
        <v>84</v>
      </c>
      <c r="I6" s="174">
        <f>H6/1026*100</f>
        <v>8.187134502923977</v>
      </c>
    </row>
    <row r="7" spans="1:9" ht="15.75" customHeight="1">
      <c r="A7" s="94">
        <v>2</v>
      </c>
      <c r="B7" s="412" t="s">
        <v>470</v>
      </c>
      <c r="C7" s="413"/>
      <c r="D7" s="424" t="s">
        <v>144</v>
      </c>
      <c r="E7" s="420"/>
      <c r="F7" s="420"/>
      <c r="G7" s="421"/>
      <c r="H7" s="93">
        <v>40</v>
      </c>
      <c r="I7" s="174">
        <f aca="true" t="shared" si="0" ref="I7:I15">H7/1026*100</f>
        <v>3.898635477582846</v>
      </c>
    </row>
    <row r="8" spans="1:9" ht="15" customHeight="1">
      <c r="A8" s="94">
        <v>3</v>
      </c>
      <c r="B8" s="412" t="s">
        <v>471</v>
      </c>
      <c r="C8" s="413"/>
      <c r="D8" s="426" t="s">
        <v>314</v>
      </c>
      <c r="E8" s="427"/>
      <c r="F8" s="427"/>
      <c r="G8" s="428"/>
      <c r="H8" s="93">
        <v>23</v>
      </c>
      <c r="I8" s="174">
        <f t="shared" si="0"/>
        <v>2.241715399610136</v>
      </c>
    </row>
    <row r="9" spans="1:9" ht="44.25" customHeight="1">
      <c r="A9" s="92">
        <v>4</v>
      </c>
      <c r="B9" s="412" t="s">
        <v>453</v>
      </c>
      <c r="C9" s="413"/>
      <c r="D9" s="414" t="s">
        <v>148</v>
      </c>
      <c r="E9" s="420"/>
      <c r="F9" s="420"/>
      <c r="G9" s="421"/>
      <c r="H9" s="93">
        <v>18</v>
      </c>
      <c r="I9" s="174">
        <f t="shared" si="0"/>
        <v>1.7543859649122806</v>
      </c>
    </row>
    <row r="10" spans="1:9" ht="31.5" customHeight="1">
      <c r="A10" s="94">
        <v>5</v>
      </c>
      <c r="B10" s="412" t="s">
        <v>465</v>
      </c>
      <c r="C10" s="413"/>
      <c r="D10" s="414" t="s">
        <v>395</v>
      </c>
      <c r="E10" s="420"/>
      <c r="F10" s="420"/>
      <c r="G10" s="421"/>
      <c r="H10" s="93">
        <v>18</v>
      </c>
      <c r="I10" s="174">
        <f t="shared" si="0"/>
        <v>1.7543859649122806</v>
      </c>
    </row>
    <row r="11" spans="1:9" ht="15" customHeight="1">
      <c r="A11" s="92">
        <v>6</v>
      </c>
      <c r="B11" s="412" t="s">
        <v>466</v>
      </c>
      <c r="C11" s="413"/>
      <c r="D11" s="414" t="s">
        <v>392</v>
      </c>
      <c r="E11" s="415"/>
      <c r="F11" s="415"/>
      <c r="G11" s="416"/>
      <c r="H11" s="93">
        <v>17</v>
      </c>
      <c r="I11" s="174">
        <f t="shared" si="0"/>
        <v>1.6569200779727096</v>
      </c>
    </row>
    <row r="12" spans="1:9" ht="26.25" customHeight="1">
      <c r="A12" s="94">
        <v>7</v>
      </c>
      <c r="B12" s="412" t="s">
        <v>472</v>
      </c>
      <c r="C12" s="413"/>
      <c r="D12" s="414" t="s">
        <v>393</v>
      </c>
      <c r="E12" s="415"/>
      <c r="F12" s="415"/>
      <c r="G12" s="416"/>
      <c r="H12" s="93">
        <v>16</v>
      </c>
      <c r="I12" s="174">
        <f t="shared" si="0"/>
        <v>1.5594541910331383</v>
      </c>
    </row>
    <row r="13" spans="1:9" ht="12.75" customHeight="1">
      <c r="A13" s="92">
        <v>8</v>
      </c>
      <c r="B13" s="412" t="s">
        <v>473</v>
      </c>
      <c r="C13" s="413"/>
      <c r="D13" s="414" t="s">
        <v>400</v>
      </c>
      <c r="E13" s="420"/>
      <c r="F13" s="420"/>
      <c r="G13" s="421"/>
      <c r="H13" s="93">
        <v>15</v>
      </c>
      <c r="I13" s="174">
        <f t="shared" si="0"/>
        <v>1.461988304093567</v>
      </c>
    </row>
    <row r="14" spans="1:9" ht="28.5" customHeight="1">
      <c r="A14" s="94">
        <v>9</v>
      </c>
      <c r="B14" s="412" t="s">
        <v>469</v>
      </c>
      <c r="C14" s="413"/>
      <c r="D14" s="414" t="s">
        <v>150</v>
      </c>
      <c r="E14" s="415"/>
      <c r="F14" s="415"/>
      <c r="G14" s="416"/>
      <c r="H14" s="93">
        <v>14</v>
      </c>
      <c r="I14" s="174">
        <f t="shared" si="0"/>
        <v>1.364522417153996</v>
      </c>
    </row>
    <row r="15" spans="1:9" ht="14.25" customHeight="1">
      <c r="A15" s="92">
        <v>10</v>
      </c>
      <c r="B15" s="412" t="s">
        <v>474</v>
      </c>
      <c r="C15" s="413"/>
      <c r="D15" s="414" t="s">
        <v>312</v>
      </c>
      <c r="E15" s="415"/>
      <c r="F15" s="415"/>
      <c r="G15" s="416"/>
      <c r="H15" s="93">
        <v>14</v>
      </c>
      <c r="I15" s="174">
        <f t="shared" si="0"/>
        <v>1.364522417153996</v>
      </c>
    </row>
    <row r="16" spans="1:9" ht="14.25" customHeight="1">
      <c r="A16" s="325"/>
      <c r="B16" s="320"/>
      <c r="C16" s="320"/>
      <c r="D16" s="321"/>
      <c r="E16" s="321"/>
      <c r="F16" s="321"/>
      <c r="G16" s="321"/>
      <c r="H16" s="322"/>
      <c r="I16" s="323"/>
    </row>
    <row r="17" spans="1:9" ht="14.25" customHeight="1">
      <c r="A17" s="325"/>
      <c r="B17" s="320"/>
      <c r="C17" s="320"/>
      <c r="D17" s="321"/>
      <c r="E17" s="321"/>
      <c r="F17" s="321"/>
      <c r="G17" s="321"/>
      <c r="H17" s="322"/>
      <c r="I17" s="323"/>
    </row>
    <row r="18" spans="3:7" ht="15">
      <c r="C18" s="395" t="s">
        <v>147</v>
      </c>
      <c r="D18" s="395"/>
      <c r="E18" s="395"/>
      <c r="F18" s="395"/>
      <c r="G18" s="395"/>
    </row>
    <row r="19" spans="1:9" ht="18" customHeight="1">
      <c r="A19" s="293" t="s">
        <v>138</v>
      </c>
      <c r="B19" s="425" t="s">
        <v>139</v>
      </c>
      <c r="C19" s="425"/>
      <c r="D19" s="425" t="s">
        <v>140</v>
      </c>
      <c r="E19" s="425"/>
      <c r="F19" s="425"/>
      <c r="G19" s="425"/>
      <c r="H19" s="293" t="s">
        <v>9</v>
      </c>
      <c r="I19" s="293" t="s">
        <v>141</v>
      </c>
    </row>
    <row r="20" spans="1:9" ht="28.5" customHeight="1">
      <c r="A20" s="92">
        <v>1</v>
      </c>
      <c r="B20" s="412" t="s">
        <v>142</v>
      </c>
      <c r="C20" s="413"/>
      <c r="D20" s="424" t="s">
        <v>143</v>
      </c>
      <c r="E20" s="420"/>
      <c r="F20" s="420"/>
      <c r="G20" s="421"/>
      <c r="H20" s="93">
        <v>765</v>
      </c>
      <c r="I20" s="174">
        <f>H20/8302*100</f>
        <v>9.214647072994458</v>
      </c>
    </row>
    <row r="21" spans="1:9" ht="30.75" customHeight="1">
      <c r="A21" s="94">
        <v>2</v>
      </c>
      <c r="B21" s="412" t="s">
        <v>464</v>
      </c>
      <c r="C21" s="413"/>
      <c r="D21" s="414" t="s">
        <v>313</v>
      </c>
      <c r="E21" s="420"/>
      <c r="F21" s="420"/>
      <c r="G21" s="421"/>
      <c r="H21" s="93">
        <v>248</v>
      </c>
      <c r="I21" s="174">
        <f aca="true" t="shared" si="1" ref="I21:I29">H21/8302*100</f>
        <v>2.987231992291014</v>
      </c>
    </row>
    <row r="22" spans="1:9" ht="43.5" customHeight="1">
      <c r="A22" s="92">
        <v>3</v>
      </c>
      <c r="B22" s="412" t="s">
        <v>453</v>
      </c>
      <c r="C22" s="413"/>
      <c r="D22" s="414" t="s">
        <v>148</v>
      </c>
      <c r="E22" s="420"/>
      <c r="F22" s="420"/>
      <c r="G22" s="421"/>
      <c r="H22" s="93">
        <v>246</v>
      </c>
      <c r="I22" s="174">
        <f t="shared" si="1"/>
        <v>2.963141411708022</v>
      </c>
    </row>
    <row r="23" spans="1:9" ht="27.75" customHeight="1">
      <c r="A23" s="94">
        <v>4</v>
      </c>
      <c r="B23" s="412" t="s">
        <v>465</v>
      </c>
      <c r="C23" s="413"/>
      <c r="D23" s="424" t="s">
        <v>395</v>
      </c>
      <c r="E23" s="420"/>
      <c r="F23" s="420"/>
      <c r="G23" s="421"/>
      <c r="H23" s="93">
        <v>220</v>
      </c>
      <c r="I23" s="174">
        <f t="shared" si="1"/>
        <v>2.6499638641291257</v>
      </c>
    </row>
    <row r="24" spans="1:9" ht="15.75" customHeight="1">
      <c r="A24" s="92">
        <v>5</v>
      </c>
      <c r="B24" s="412" t="s">
        <v>466</v>
      </c>
      <c r="C24" s="413"/>
      <c r="D24" s="414" t="s">
        <v>392</v>
      </c>
      <c r="E24" s="415"/>
      <c r="F24" s="415"/>
      <c r="G24" s="416"/>
      <c r="H24" s="93">
        <v>181</v>
      </c>
      <c r="I24" s="174">
        <f t="shared" si="1"/>
        <v>2.1801975427607805</v>
      </c>
    </row>
    <row r="25" spans="1:9" ht="16.5" customHeight="1">
      <c r="A25" s="94">
        <v>6</v>
      </c>
      <c r="B25" s="412" t="s">
        <v>467</v>
      </c>
      <c r="C25" s="413"/>
      <c r="D25" s="414" t="s">
        <v>149</v>
      </c>
      <c r="E25" s="415"/>
      <c r="F25" s="415"/>
      <c r="G25" s="416"/>
      <c r="H25" s="93">
        <v>162</v>
      </c>
      <c r="I25" s="174">
        <f t="shared" si="1"/>
        <v>1.9513370272223562</v>
      </c>
    </row>
    <row r="26" spans="1:9" ht="17.25" customHeight="1">
      <c r="A26" s="92">
        <v>7</v>
      </c>
      <c r="B26" s="412" t="s">
        <v>468</v>
      </c>
      <c r="C26" s="413"/>
      <c r="D26" s="414" t="s">
        <v>394</v>
      </c>
      <c r="E26" s="420"/>
      <c r="F26" s="420"/>
      <c r="G26" s="421"/>
      <c r="H26" s="93">
        <v>159</v>
      </c>
      <c r="I26" s="174">
        <f t="shared" si="1"/>
        <v>1.9152011563478681</v>
      </c>
    </row>
    <row r="27" spans="1:9" ht="27" customHeight="1">
      <c r="A27" s="94">
        <v>8</v>
      </c>
      <c r="B27" s="412" t="s">
        <v>469</v>
      </c>
      <c r="C27" s="413"/>
      <c r="D27" s="414" t="s">
        <v>150</v>
      </c>
      <c r="E27" s="420"/>
      <c r="F27" s="420"/>
      <c r="G27" s="421"/>
      <c r="H27" s="93">
        <v>141</v>
      </c>
      <c r="I27" s="174">
        <f t="shared" si="1"/>
        <v>1.6983859311009395</v>
      </c>
    </row>
    <row r="28" spans="1:9" ht="30" customHeight="1">
      <c r="A28" s="92">
        <v>9</v>
      </c>
      <c r="B28" s="412" t="s">
        <v>457</v>
      </c>
      <c r="C28" s="419"/>
      <c r="D28" s="426" t="s">
        <v>152</v>
      </c>
      <c r="E28" s="427"/>
      <c r="F28" s="427"/>
      <c r="G28" s="428"/>
      <c r="H28" s="93">
        <v>131</v>
      </c>
      <c r="I28" s="174">
        <f t="shared" si="1"/>
        <v>1.5779330281859794</v>
      </c>
    </row>
    <row r="29" spans="1:9" ht="26.25" customHeight="1">
      <c r="A29" s="94">
        <v>10</v>
      </c>
      <c r="B29" s="412" t="s">
        <v>454</v>
      </c>
      <c r="C29" s="413"/>
      <c r="D29" s="414" t="s">
        <v>145</v>
      </c>
      <c r="E29" s="420"/>
      <c r="F29" s="420"/>
      <c r="G29" s="421"/>
      <c r="H29" s="93">
        <v>129</v>
      </c>
      <c r="I29" s="174">
        <f t="shared" si="1"/>
        <v>1.5538424476029873</v>
      </c>
    </row>
    <row r="30" spans="1:9" ht="24.75" customHeight="1">
      <c r="A30" s="325"/>
      <c r="B30" s="320"/>
      <c r="C30" s="320"/>
      <c r="D30" s="321"/>
      <c r="E30" s="324"/>
      <c r="F30" s="324"/>
      <c r="G30" s="324"/>
      <c r="H30" s="322"/>
      <c r="I30" s="323"/>
    </row>
    <row r="31" spans="1:9" ht="24.75" customHeight="1">
      <c r="A31" s="325"/>
      <c r="B31" s="320"/>
      <c r="C31" s="320"/>
      <c r="D31" s="321"/>
      <c r="E31" s="324"/>
      <c r="F31" s="324"/>
      <c r="G31" s="324"/>
      <c r="H31" s="322"/>
      <c r="I31" s="323"/>
    </row>
    <row r="32" spans="1:9" ht="24.75" customHeight="1">
      <c r="A32" s="325"/>
      <c r="B32" s="320"/>
      <c r="C32" s="320"/>
      <c r="D32" s="321"/>
      <c r="E32" s="324"/>
      <c r="F32" s="324"/>
      <c r="G32" s="324"/>
      <c r="H32" s="322"/>
      <c r="I32" s="323"/>
    </row>
    <row r="33" spans="1:9" ht="24.75" customHeight="1">
      <c r="A33" s="325"/>
      <c r="B33" s="320"/>
      <c r="C33" s="320"/>
      <c r="D33" s="321"/>
      <c r="E33" s="324"/>
      <c r="F33" s="324"/>
      <c r="G33" s="324"/>
      <c r="H33" s="322"/>
      <c r="I33" s="323"/>
    </row>
    <row r="34" spans="1:9" ht="24.75" customHeight="1">
      <c r="A34" s="325"/>
      <c r="B34" s="320"/>
      <c r="C34" s="320"/>
      <c r="D34" s="321"/>
      <c r="E34" s="324"/>
      <c r="F34" s="324"/>
      <c r="G34" s="324"/>
      <c r="H34" s="322"/>
      <c r="I34" s="323"/>
    </row>
    <row r="35" spans="1:3" ht="15">
      <c r="A35" s="3"/>
      <c r="B35" s="3"/>
      <c r="C35" s="3"/>
    </row>
    <row r="36" spans="3:7" ht="15">
      <c r="C36" s="395" t="s">
        <v>151</v>
      </c>
      <c r="D36" s="395"/>
      <c r="E36" s="395"/>
      <c r="F36" s="395"/>
      <c r="G36" s="395"/>
    </row>
    <row r="37" spans="1:9" ht="20.25" customHeight="1">
      <c r="A37" s="293" t="s">
        <v>138</v>
      </c>
      <c r="B37" s="425" t="s">
        <v>139</v>
      </c>
      <c r="C37" s="425"/>
      <c r="D37" s="425" t="s">
        <v>140</v>
      </c>
      <c r="E37" s="425"/>
      <c r="F37" s="425"/>
      <c r="G37" s="425"/>
      <c r="H37" s="293" t="s">
        <v>9</v>
      </c>
      <c r="I37" s="293" t="s">
        <v>141</v>
      </c>
    </row>
    <row r="38" spans="1:9" ht="42" customHeight="1">
      <c r="A38" s="92">
        <v>1</v>
      </c>
      <c r="B38" s="412" t="s">
        <v>453</v>
      </c>
      <c r="C38" s="413" t="s">
        <v>453</v>
      </c>
      <c r="D38" s="424" t="s">
        <v>148</v>
      </c>
      <c r="E38" s="420" t="s">
        <v>148</v>
      </c>
      <c r="F38" s="420" t="s">
        <v>148</v>
      </c>
      <c r="G38" s="421" t="s">
        <v>148</v>
      </c>
      <c r="H38" s="304">
        <v>2069</v>
      </c>
      <c r="I38" s="305">
        <f>H38/12664*100</f>
        <v>16.337650031585596</v>
      </c>
    </row>
    <row r="39" spans="1:9" ht="30" customHeight="1">
      <c r="A39" s="94">
        <v>2</v>
      </c>
      <c r="B39" s="412" t="s">
        <v>142</v>
      </c>
      <c r="C39" s="413" t="s">
        <v>142</v>
      </c>
      <c r="D39" s="424" t="s">
        <v>143</v>
      </c>
      <c r="E39" s="420" t="s">
        <v>143</v>
      </c>
      <c r="F39" s="420" t="s">
        <v>143</v>
      </c>
      <c r="G39" s="421" t="s">
        <v>143</v>
      </c>
      <c r="H39" s="304">
        <v>1435</v>
      </c>
      <c r="I39" s="305">
        <f aca="true" t="shared" si="2" ref="I39:I47">H39/12664*100</f>
        <v>11.33133291219204</v>
      </c>
    </row>
    <row r="40" spans="1:9" ht="27" customHeight="1">
      <c r="A40" s="92">
        <v>3</v>
      </c>
      <c r="B40" s="412" t="s">
        <v>454</v>
      </c>
      <c r="C40" s="413" t="s">
        <v>454</v>
      </c>
      <c r="D40" s="424" t="s">
        <v>145</v>
      </c>
      <c r="E40" s="420" t="s">
        <v>145</v>
      </c>
      <c r="F40" s="420" t="s">
        <v>145</v>
      </c>
      <c r="G40" s="421" t="s">
        <v>145</v>
      </c>
      <c r="H40" s="306">
        <v>587</v>
      </c>
      <c r="I40" s="305">
        <f t="shared" si="2"/>
        <v>4.6351863550221095</v>
      </c>
    </row>
    <row r="41" spans="1:9" ht="30" customHeight="1">
      <c r="A41" s="94">
        <v>4</v>
      </c>
      <c r="B41" s="412" t="s">
        <v>455</v>
      </c>
      <c r="C41" s="413" t="s">
        <v>455</v>
      </c>
      <c r="D41" s="424" t="s">
        <v>284</v>
      </c>
      <c r="E41" s="420" t="s">
        <v>284</v>
      </c>
      <c r="F41" s="420" t="s">
        <v>284</v>
      </c>
      <c r="G41" s="421" t="s">
        <v>284</v>
      </c>
      <c r="H41" s="306">
        <v>457</v>
      </c>
      <c r="I41" s="305">
        <f t="shared" si="2"/>
        <v>3.6086544535691725</v>
      </c>
    </row>
    <row r="42" spans="1:9" ht="34.5" customHeight="1">
      <c r="A42" s="92">
        <v>5</v>
      </c>
      <c r="B42" s="412" t="s">
        <v>456</v>
      </c>
      <c r="C42" s="413" t="s">
        <v>456</v>
      </c>
      <c r="D42" s="414" t="s">
        <v>434</v>
      </c>
      <c r="E42" s="420" t="s">
        <v>434</v>
      </c>
      <c r="F42" s="420" t="s">
        <v>434</v>
      </c>
      <c r="G42" s="421" t="s">
        <v>434</v>
      </c>
      <c r="H42" s="306">
        <v>346</v>
      </c>
      <c r="I42" s="305">
        <f t="shared" si="2"/>
        <v>2.732154137713203</v>
      </c>
    </row>
    <row r="43" spans="1:9" ht="33" customHeight="1">
      <c r="A43" s="94">
        <v>6</v>
      </c>
      <c r="B43" s="412" t="s">
        <v>457</v>
      </c>
      <c r="C43" s="413" t="s">
        <v>457</v>
      </c>
      <c r="D43" s="414" t="s">
        <v>152</v>
      </c>
      <c r="E43" s="420" t="s">
        <v>152</v>
      </c>
      <c r="F43" s="420" t="s">
        <v>152</v>
      </c>
      <c r="G43" s="421" t="s">
        <v>152</v>
      </c>
      <c r="H43" s="306">
        <v>273</v>
      </c>
      <c r="I43" s="305">
        <f t="shared" si="2"/>
        <v>2.155716993051169</v>
      </c>
    </row>
    <row r="44" spans="1:9" ht="22.5" customHeight="1">
      <c r="A44" s="92">
        <v>7</v>
      </c>
      <c r="B44" s="412" t="s">
        <v>458</v>
      </c>
      <c r="C44" s="413" t="s">
        <v>458</v>
      </c>
      <c r="D44" s="414" t="s">
        <v>323</v>
      </c>
      <c r="E44" s="420" t="s">
        <v>323</v>
      </c>
      <c r="F44" s="420" t="s">
        <v>323</v>
      </c>
      <c r="G44" s="421" t="s">
        <v>323</v>
      </c>
      <c r="H44" s="306">
        <v>183</v>
      </c>
      <c r="I44" s="305">
        <f t="shared" si="2"/>
        <v>1.445041061276058</v>
      </c>
    </row>
    <row r="45" spans="1:9" ht="30" customHeight="1">
      <c r="A45" s="94">
        <v>8</v>
      </c>
      <c r="B45" s="412" t="s">
        <v>459</v>
      </c>
      <c r="C45" s="413" t="s">
        <v>459</v>
      </c>
      <c r="D45" s="422" t="s">
        <v>315</v>
      </c>
      <c r="E45" s="422" t="s">
        <v>315</v>
      </c>
      <c r="F45" s="422" t="s">
        <v>315</v>
      </c>
      <c r="G45" s="423" t="s">
        <v>315</v>
      </c>
      <c r="H45" s="306">
        <v>180</v>
      </c>
      <c r="I45" s="305">
        <f t="shared" si="2"/>
        <v>1.4213518635502211</v>
      </c>
    </row>
    <row r="46" spans="1:9" ht="30" customHeight="1">
      <c r="A46" s="92">
        <v>9</v>
      </c>
      <c r="B46" s="412" t="s">
        <v>460</v>
      </c>
      <c r="C46" s="419" t="s">
        <v>460</v>
      </c>
      <c r="D46" s="414" t="s">
        <v>461</v>
      </c>
      <c r="E46" s="420" t="s">
        <v>461</v>
      </c>
      <c r="F46" s="420" t="s">
        <v>461</v>
      </c>
      <c r="G46" s="421" t="s">
        <v>461</v>
      </c>
      <c r="H46" s="306">
        <v>178</v>
      </c>
      <c r="I46" s="305">
        <f t="shared" si="2"/>
        <v>1.4055590650663297</v>
      </c>
    </row>
    <row r="47" spans="1:9" ht="27.75" customHeight="1">
      <c r="A47" s="94">
        <v>10</v>
      </c>
      <c r="B47" s="412" t="s">
        <v>462</v>
      </c>
      <c r="C47" s="419" t="s">
        <v>462</v>
      </c>
      <c r="D47" s="414" t="s">
        <v>463</v>
      </c>
      <c r="E47" s="420" t="s">
        <v>463</v>
      </c>
      <c r="F47" s="420" t="s">
        <v>463</v>
      </c>
      <c r="G47" s="421" t="s">
        <v>463</v>
      </c>
      <c r="H47" s="306">
        <v>173</v>
      </c>
      <c r="I47" s="305">
        <f t="shared" si="2"/>
        <v>1.3660770688566015</v>
      </c>
    </row>
    <row r="48" spans="1:9" ht="17.25" customHeight="1">
      <c r="A48" s="430"/>
      <c r="B48" s="430"/>
      <c r="C48" s="430"/>
      <c r="D48" s="430"/>
      <c r="E48" s="430"/>
      <c r="F48" s="430"/>
      <c r="G48" s="430"/>
      <c r="H48" s="308"/>
      <c r="I48" s="308"/>
    </row>
    <row r="49" spans="1:4" ht="15">
      <c r="A49" s="429" t="s">
        <v>18</v>
      </c>
      <c r="B49" s="429"/>
      <c r="C49" s="429"/>
      <c r="D49" s="429"/>
    </row>
  </sheetData>
  <sheetProtection/>
  <mergeCells count="73">
    <mergeCell ref="D46:G46"/>
    <mergeCell ref="B41:C41"/>
    <mergeCell ref="D39:G39"/>
    <mergeCell ref="B40:C40"/>
    <mergeCell ref="B47:C47"/>
    <mergeCell ref="D47:G47"/>
    <mergeCell ref="D42:G42"/>
    <mergeCell ref="B43:C43"/>
    <mergeCell ref="D43:G43"/>
    <mergeCell ref="D40:G40"/>
    <mergeCell ref="A1:I1"/>
    <mergeCell ref="B44:C44"/>
    <mergeCell ref="D44:G44"/>
    <mergeCell ref="B45:C45"/>
    <mergeCell ref="D45:G45"/>
    <mergeCell ref="B46:C46"/>
    <mergeCell ref="B37:C37"/>
    <mergeCell ref="D37:G37"/>
    <mergeCell ref="D41:G41"/>
    <mergeCell ref="B42:C42"/>
    <mergeCell ref="B38:C38"/>
    <mergeCell ref="D38:G38"/>
    <mergeCell ref="B39:C39"/>
    <mergeCell ref="B26:C26"/>
    <mergeCell ref="D26:G26"/>
    <mergeCell ref="B27:C27"/>
    <mergeCell ref="D27:G27"/>
    <mergeCell ref="B28:C28"/>
    <mergeCell ref="D28:G28"/>
    <mergeCell ref="B29:C29"/>
    <mergeCell ref="D29:G29"/>
    <mergeCell ref="C36:G36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14:C14"/>
    <mergeCell ref="D14:G14"/>
    <mergeCell ref="B15:C15"/>
    <mergeCell ref="D15:G15"/>
    <mergeCell ref="C18:G18"/>
    <mergeCell ref="B19:C19"/>
    <mergeCell ref="D19:G19"/>
    <mergeCell ref="B11:C11"/>
    <mergeCell ref="D11:G11"/>
    <mergeCell ref="B12:C12"/>
    <mergeCell ref="D12:G12"/>
    <mergeCell ref="B13:C13"/>
    <mergeCell ref="D13:G13"/>
    <mergeCell ref="D6:G6"/>
    <mergeCell ref="D8:G8"/>
    <mergeCell ref="B9:C9"/>
    <mergeCell ref="D9:G9"/>
    <mergeCell ref="B10:C10"/>
    <mergeCell ref="D10:G10"/>
    <mergeCell ref="A49:D49"/>
    <mergeCell ref="B7:C7"/>
    <mergeCell ref="D7:G7"/>
    <mergeCell ref="B8:C8"/>
    <mergeCell ref="A48:G48"/>
    <mergeCell ref="A2:I2"/>
    <mergeCell ref="C4:G4"/>
    <mergeCell ref="B5:C5"/>
    <mergeCell ref="D5:G5"/>
    <mergeCell ref="B6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T25" sqref="T25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56" t="s">
        <v>415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3" spans="1:17" ht="15.75">
      <c r="A3" s="457" t="s">
        <v>153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ht="15.75" thickBot="1">
      <c r="J4" s="95"/>
    </row>
    <row r="5" spans="1:17" s="97" customFormat="1" ht="17.25" customHeight="1" thickBot="1" thickTop="1">
      <c r="A5" s="458" t="s">
        <v>154</v>
      </c>
      <c r="B5" s="461" t="s">
        <v>419</v>
      </c>
      <c r="C5" s="462"/>
      <c r="D5" s="462"/>
      <c r="E5" s="462"/>
      <c r="F5" s="462"/>
      <c r="G5" s="462"/>
      <c r="H5" s="462"/>
      <c r="I5" s="463"/>
      <c r="J5" s="461" t="s">
        <v>420</v>
      </c>
      <c r="K5" s="462"/>
      <c r="L5" s="462"/>
      <c r="M5" s="462"/>
      <c r="N5" s="462"/>
      <c r="O5" s="462"/>
      <c r="P5" s="462"/>
      <c r="Q5" s="463"/>
    </row>
    <row r="6" spans="1:17" ht="15.75" customHeight="1" thickTop="1">
      <c r="A6" s="459"/>
      <c r="B6" s="464" t="s">
        <v>155</v>
      </c>
      <c r="C6" s="464"/>
      <c r="D6" s="464"/>
      <c r="E6" s="443" t="s">
        <v>156</v>
      </c>
      <c r="F6" s="445"/>
      <c r="G6" s="464" t="s">
        <v>157</v>
      </c>
      <c r="H6" s="464"/>
      <c r="I6" s="445"/>
      <c r="J6" s="464" t="s">
        <v>155</v>
      </c>
      <c r="K6" s="464"/>
      <c r="L6" s="464"/>
      <c r="M6" s="443" t="s">
        <v>156</v>
      </c>
      <c r="N6" s="465"/>
      <c r="O6" s="443" t="s">
        <v>157</v>
      </c>
      <c r="P6" s="444"/>
      <c r="Q6" s="445"/>
    </row>
    <row r="7" spans="1:17" ht="15" customHeight="1">
      <c r="A7" s="459"/>
      <c r="B7" s="442" t="s">
        <v>158</v>
      </c>
      <c r="C7" s="436" t="s">
        <v>159</v>
      </c>
      <c r="D7" s="448" t="s">
        <v>160</v>
      </c>
      <c r="E7" s="441" t="s">
        <v>158</v>
      </c>
      <c r="F7" s="450" t="s">
        <v>159</v>
      </c>
      <c r="G7" s="452" t="s">
        <v>158</v>
      </c>
      <c r="H7" s="436" t="s">
        <v>159</v>
      </c>
      <c r="I7" s="454" t="s">
        <v>160</v>
      </c>
      <c r="J7" s="441" t="s">
        <v>158</v>
      </c>
      <c r="K7" s="435" t="s">
        <v>159</v>
      </c>
      <c r="L7" s="433" t="s">
        <v>160</v>
      </c>
      <c r="M7" s="437" t="s">
        <v>158</v>
      </c>
      <c r="N7" s="439" t="s">
        <v>159</v>
      </c>
      <c r="O7" s="441" t="s">
        <v>158</v>
      </c>
      <c r="P7" s="435" t="s">
        <v>159</v>
      </c>
      <c r="Q7" s="433" t="s">
        <v>160</v>
      </c>
    </row>
    <row r="8" spans="1:17" ht="24.75" customHeight="1" thickBot="1">
      <c r="A8" s="460"/>
      <c r="B8" s="446"/>
      <c r="C8" s="447"/>
      <c r="D8" s="449"/>
      <c r="E8" s="442"/>
      <c r="F8" s="451"/>
      <c r="G8" s="453"/>
      <c r="H8" s="447"/>
      <c r="I8" s="455"/>
      <c r="J8" s="442"/>
      <c r="K8" s="436"/>
      <c r="L8" s="434"/>
      <c r="M8" s="438"/>
      <c r="N8" s="440"/>
      <c r="O8" s="442"/>
      <c r="P8" s="436"/>
      <c r="Q8" s="434"/>
    </row>
    <row r="9" spans="1:17" ht="16.5" thickTop="1">
      <c r="A9" s="98" t="s">
        <v>161</v>
      </c>
      <c r="B9" s="99">
        <v>76</v>
      </c>
      <c r="C9" s="100">
        <v>0</v>
      </c>
      <c r="D9" s="101">
        <v>33</v>
      </c>
      <c r="E9" s="99">
        <v>25</v>
      </c>
      <c r="F9" s="101">
        <v>2</v>
      </c>
      <c r="G9" s="99">
        <v>29</v>
      </c>
      <c r="H9" s="100">
        <v>2</v>
      </c>
      <c r="I9" s="101">
        <v>76</v>
      </c>
      <c r="J9" s="99">
        <v>42</v>
      </c>
      <c r="K9" s="100">
        <v>1</v>
      </c>
      <c r="L9" s="101">
        <v>70</v>
      </c>
      <c r="M9" s="99">
        <v>48</v>
      </c>
      <c r="N9" s="101">
        <v>15</v>
      </c>
      <c r="O9" s="99">
        <v>35</v>
      </c>
      <c r="P9" s="100">
        <v>3</v>
      </c>
      <c r="Q9" s="101">
        <v>68</v>
      </c>
    </row>
    <row r="10" spans="1:17" ht="15.75">
      <c r="A10" s="102" t="s">
        <v>162</v>
      </c>
      <c r="B10" s="103">
        <v>16</v>
      </c>
      <c r="C10" s="104">
        <v>0</v>
      </c>
      <c r="D10" s="105">
        <v>8</v>
      </c>
      <c r="E10" s="103">
        <v>2</v>
      </c>
      <c r="F10" s="105">
        <v>3</v>
      </c>
      <c r="G10" s="103">
        <v>3</v>
      </c>
      <c r="H10" s="104">
        <v>1</v>
      </c>
      <c r="I10" s="105">
        <v>13</v>
      </c>
      <c r="J10" s="103">
        <v>7</v>
      </c>
      <c r="K10" s="104">
        <v>0</v>
      </c>
      <c r="L10" s="105">
        <v>9</v>
      </c>
      <c r="M10" s="103">
        <v>3</v>
      </c>
      <c r="N10" s="105">
        <v>3</v>
      </c>
      <c r="O10" s="103">
        <v>3</v>
      </c>
      <c r="P10" s="104">
        <v>0</v>
      </c>
      <c r="Q10" s="105">
        <v>3</v>
      </c>
    </row>
    <row r="11" spans="1:17" ht="15.75">
      <c r="A11" s="98" t="s">
        <v>163</v>
      </c>
      <c r="B11" s="103">
        <v>13</v>
      </c>
      <c r="C11" s="104">
        <v>1</v>
      </c>
      <c r="D11" s="105">
        <v>23</v>
      </c>
      <c r="E11" s="103">
        <v>2</v>
      </c>
      <c r="F11" s="105">
        <v>4</v>
      </c>
      <c r="G11" s="103">
        <v>3</v>
      </c>
      <c r="H11" s="104">
        <v>3</v>
      </c>
      <c r="I11" s="105">
        <v>16</v>
      </c>
      <c r="J11" s="103">
        <v>19</v>
      </c>
      <c r="K11" s="104">
        <v>1</v>
      </c>
      <c r="L11" s="105">
        <v>17</v>
      </c>
      <c r="M11" s="103">
        <v>4</v>
      </c>
      <c r="N11" s="105">
        <v>6</v>
      </c>
      <c r="O11" s="103">
        <v>7</v>
      </c>
      <c r="P11" s="104">
        <v>1</v>
      </c>
      <c r="Q11" s="105">
        <v>16</v>
      </c>
    </row>
    <row r="12" spans="1:17" ht="15.75">
      <c r="A12" s="102" t="s">
        <v>164</v>
      </c>
      <c r="B12" s="103">
        <v>5</v>
      </c>
      <c r="C12" s="104">
        <v>0</v>
      </c>
      <c r="D12" s="105">
        <v>9</v>
      </c>
      <c r="E12" s="103">
        <v>2</v>
      </c>
      <c r="F12" s="105">
        <v>3</v>
      </c>
      <c r="G12" s="103">
        <v>1</v>
      </c>
      <c r="H12" s="104">
        <v>0</v>
      </c>
      <c r="I12" s="105">
        <v>3</v>
      </c>
      <c r="J12" s="103">
        <v>11</v>
      </c>
      <c r="K12" s="104">
        <v>0</v>
      </c>
      <c r="L12" s="105">
        <v>7</v>
      </c>
      <c r="M12" s="103">
        <v>0</v>
      </c>
      <c r="N12" s="105">
        <v>1</v>
      </c>
      <c r="O12" s="103">
        <v>3</v>
      </c>
      <c r="P12" s="104">
        <v>0</v>
      </c>
      <c r="Q12" s="105">
        <v>1</v>
      </c>
    </row>
    <row r="13" spans="1:17" ht="15.75">
      <c r="A13" s="98" t="s">
        <v>165</v>
      </c>
      <c r="B13" s="103">
        <v>9</v>
      </c>
      <c r="C13" s="104">
        <v>0</v>
      </c>
      <c r="D13" s="105">
        <v>8</v>
      </c>
      <c r="E13" s="103">
        <v>3</v>
      </c>
      <c r="F13" s="105">
        <v>1</v>
      </c>
      <c r="G13" s="103">
        <v>4</v>
      </c>
      <c r="H13" s="104">
        <v>1</v>
      </c>
      <c r="I13" s="105">
        <v>6</v>
      </c>
      <c r="J13" s="103">
        <v>10</v>
      </c>
      <c r="K13" s="104">
        <v>1</v>
      </c>
      <c r="L13" s="105">
        <v>8</v>
      </c>
      <c r="M13" s="103">
        <v>0</v>
      </c>
      <c r="N13" s="105">
        <v>3</v>
      </c>
      <c r="O13" s="103">
        <v>2</v>
      </c>
      <c r="P13" s="104">
        <v>0</v>
      </c>
      <c r="Q13" s="105">
        <v>5</v>
      </c>
    </row>
    <row r="14" spans="1:17" ht="15.75">
      <c r="A14" s="102" t="s">
        <v>166</v>
      </c>
      <c r="B14" s="103">
        <v>456</v>
      </c>
      <c r="C14" s="104">
        <v>7</v>
      </c>
      <c r="D14" s="105">
        <v>585</v>
      </c>
      <c r="E14" s="103">
        <v>90</v>
      </c>
      <c r="F14" s="105">
        <v>32</v>
      </c>
      <c r="G14" s="103">
        <v>149</v>
      </c>
      <c r="H14" s="104">
        <v>29</v>
      </c>
      <c r="I14" s="105">
        <v>269</v>
      </c>
      <c r="J14" s="103">
        <v>305</v>
      </c>
      <c r="K14" s="104">
        <v>14</v>
      </c>
      <c r="L14" s="105">
        <v>679</v>
      </c>
      <c r="M14" s="103">
        <v>141</v>
      </c>
      <c r="N14" s="105">
        <v>46</v>
      </c>
      <c r="O14" s="103">
        <v>120</v>
      </c>
      <c r="P14" s="104">
        <v>25</v>
      </c>
      <c r="Q14" s="105">
        <v>210</v>
      </c>
    </row>
    <row r="15" spans="1:17" ht="15.75">
      <c r="A15" s="98" t="s">
        <v>167</v>
      </c>
      <c r="B15" s="103">
        <v>160</v>
      </c>
      <c r="C15" s="104">
        <v>4</v>
      </c>
      <c r="D15" s="105">
        <v>185</v>
      </c>
      <c r="E15" s="103">
        <v>43</v>
      </c>
      <c r="F15" s="105">
        <v>14</v>
      </c>
      <c r="G15" s="103">
        <v>62</v>
      </c>
      <c r="H15" s="104">
        <v>7</v>
      </c>
      <c r="I15" s="105">
        <v>92</v>
      </c>
      <c r="J15" s="103">
        <v>92</v>
      </c>
      <c r="K15" s="104">
        <v>0</v>
      </c>
      <c r="L15" s="105">
        <v>201</v>
      </c>
      <c r="M15" s="103">
        <v>76</v>
      </c>
      <c r="N15" s="105">
        <v>12</v>
      </c>
      <c r="O15" s="103">
        <v>53</v>
      </c>
      <c r="P15" s="104">
        <v>6</v>
      </c>
      <c r="Q15" s="105">
        <v>63</v>
      </c>
    </row>
    <row r="16" spans="1:17" ht="15.75">
      <c r="A16" s="102" t="s">
        <v>168</v>
      </c>
      <c r="B16" s="103">
        <v>0</v>
      </c>
      <c r="C16" s="104">
        <v>0</v>
      </c>
      <c r="D16" s="105">
        <v>6</v>
      </c>
      <c r="E16" s="103">
        <v>1</v>
      </c>
      <c r="F16" s="105">
        <v>1</v>
      </c>
      <c r="G16" s="103">
        <v>1</v>
      </c>
      <c r="H16" s="104">
        <v>2</v>
      </c>
      <c r="I16" s="105">
        <v>4</v>
      </c>
      <c r="J16" s="103">
        <v>1</v>
      </c>
      <c r="K16" s="104">
        <v>0</v>
      </c>
      <c r="L16" s="105">
        <v>6</v>
      </c>
      <c r="M16" s="103">
        <v>0</v>
      </c>
      <c r="N16" s="105">
        <v>1</v>
      </c>
      <c r="O16" s="103">
        <v>1</v>
      </c>
      <c r="P16" s="104">
        <v>1</v>
      </c>
      <c r="Q16" s="105">
        <v>1</v>
      </c>
    </row>
    <row r="17" spans="1:17" ht="15.75">
      <c r="A17" s="98" t="s">
        <v>169</v>
      </c>
      <c r="B17" s="103">
        <v>30</v>
      </c>
      <c r="C17" s="104">
        <v>1</v>
      </c>
      <c r="D17" s="105">
        <v>79</v>
      </c>
      <c r="E17" s="103">
        <v>7</v>
      </c>
      <c r="F17" s="105">
        <v>9</v>
      </c>
      <c r="G17" s="103">
        <v>11</v>
      </c>
      <c r="H17" s="104">
        <v>4</v>
      </c>
      <c r="I17" s="105">
        <v>101</v>
      </c>
      <c r="J17" s="103">
        <v>11</v>
      </c>
      <c r="K17" s="104">
        <v>3</v>
      </c>
      <c r="L17" s="105">
        <v>104</v>
      </c>
      <c r="M17" s="103">
        <v>31</v>
      </c>
      <c r="N17" s="105">
        <v>9</v>
      </c>
      <c r="O17" s="103">
        <v>6</v>
      </c>
      <c r="P17" s="104">
        <v>7</v>
      </c>
      <c r="Q17" s="105">
        <v>46</v>
      </c>
    </row>
    <row r="18" spans="1:17" ht="15.75">
      <c r="A18" s="102" t="s">
        <v>170</v>
      </c>
      <c r="B18" s="103">
        <v>25</v>
      </c>
      <c r="C18" s="104">
        <v>2</v>
      </c>
      <c r="D18" s="105">
        <v>58</v>
      </c>
      <c r="E18" s="103">
        <v>12</v>
      </c>
      <c r="F18" s="105">
        <v>8</v>
      </c>
      <c r="G18" s="103">
        <v>9</v>
      </c>
      <c r="H18" s="104">
        <v>7</v>
      </c>
      <c r="I18" s="105">
        <v>63</v>
      </c>
      <c r="J18" s="103">
        <v>13</v>
      </c>
      <c r="K18" s="104">
        <v>1</v>
      </c>
      <c r="L18" s="105">
        <v>52</v>
      </c>
      <c r="M18" s="103">
        <v>10</v>
      </c>
      <c r="N18" s="105">
        <v>28</v>
      </c>
      <c r="O18" s="103">
        <v>4</v>
      </c>
      <c r="P18" s="104">
        <v>8</v>
      </c>
      <c r="Q18" s="105">
        <v>43</v>
      </c>
    </row>
    <row r="19" spans="1:17" ht="15.75">
      <c r="A19" s="98" t="s">
        <v>171</v>
      </c>
      <c r="B19" s="103">
        <v>2</v>
      </c>
      <c r="C19" s="104">
        <v>0</v>
      </c>
      <c r="D19" s="105">
        <v>12</v>
      </c>
      <c r="E19" s="103">
        <v>2</v>
      </c>
      <c r="F19" s="105">
        <v>3</v>
      </c>
      <c r="G19" s="103">
        <v>2</v>
      </c>
      <c r="H19" s="104">
        <v>2</v>
      </c>
      <c r="I19" s="105">
        <v>2</v>
      </c>
      <c r="J19" s="103">
        <v>3</v>
      </c>
      <c r="K19" s="104">
        <v>1</v>
      </c>
      <c r="L19" s="105">
        <v>13</v>
      </c>
      <c r="M19" s="103">
        <v>0</v>
      </c>
      <c r="N19" s="105">
        <v>1</v>
      </c>
      <c r="O19" s="103">
        <v>2</v>
      </c>
      <c r="P19" s="104">
        <v>2</v>
      </c>
      <c r="Q19" s="105">
        <v>3</v>
      </c>
    </row>
    <row r="20" spans="1:17" ht="15.75">
      <c r="A20" s="102" t="s">
        <v>172</v>
      </c>
      <c r="B20" s="103">
        <v>10</v>
      </c>
      <c r="C20" s="104">
        <v>0</v>
      </c>
      <c r="D20" s="105">
        <v>6</v>
      </c>
      <c r="E20" s="103">
        <v>2</v>
      </c>
      <c r="F20" s="105">
        <v>0</v>
      </c>
      <c r="G20" s="103">
        <v>0</v>
      </c>
      <c r="H20" s="104">
        <v>3</v>
      </c>
      <c r="I20" s="105">
        <v>1</v>
      </c>
      <c r="J20" s="103">
        <v>5</v>
      </c>
      <c r="K20" s="104">
        <v>0</v>
      </c>
      <c r="L20" s="105">
        <v>3</v>
      </c>
      <c r="M20" s="103">
        <v>2</v>
      </c>
      <c r="N20" s="105">
        <v>2</v>
      </c>
      <c r="O20" s="103">
        <v>1</v>
      </c>
      <c r="P20" s="104">
        <v>1</v>
      </c>
      <c r="Q20" s="105">
        <v>1</v>
      </c>
    </row>
    <row r="21" spans="1:17" ht="15.75">
      <c r="A21" s="98" t="s">
        <v>173</v>
      </c>
      <c r="B21" s="103">
        <v>8</v>
      </c>
      <c r="C21" s="104">
        <v>0</v>
      </c>
      <c r="D21" s="105">
        <v>6</v>
      </c>
      <c r="E21" s="103">
        <v>2</v>
      </c>
      <c r="F21" s="105">
        <v>2</v>
      </c>
      <c r="G21" s="103">
        <v>0</v>
      </c>
      <c r="H21" s="104">
        <v>0</v>
      </c>
      <c r="I21" s="105">
        <v>2</v>
      </c>
      <c r="J21" s="103">
        <v>3</v>
      </c>
      <c r="K21" s="104">
        <v>0</v>
      </c>
      <c r="L21" s="105">
        <v>5</v>
      </c>
      <c r="M21" s="103">
        <v>0</v>
      </c>
      <c r="N21" s="105">
        <v>1</v>
      </c>
      <c r="O21" s="103">
        <v>0</v>
      </c>
      <c r="P21" s="104">
        <v>1</v>
      </c>
      <c r="Q21" s="105">
        <v>2</v>
      </c>
    </row>
    <row r="22" spans="1:17" ht="15.75">
      <c r="A22" s="102" t="s">
        <v>174</v>
      </c>
      <c r="B22" s="103">
        <v>8</v>
      </c>
      <c r="C22" s="104">
        <v>0</v>
      </c>
      <c r="D22" s="105">
        <v>12</v>
      </c>
      <c r="E22" s="103">
        <v>1</v>
      </c>
      <c r="F22" s="105">
        <v>0</v>
      </c>
      <c r="G22" s="103">
        <v>0</v>
      </c>
      <c r="H22" s="104">
        <v>1</v>
      </c>
      <c r="I22" s="105">
        <v>4</v>
      </c>
      <c r="J22" s="103">
        <v>3</v>
      </c>
      <c r="K22" s="104">
        <v>1</v>
      </c>
      <c r="L22" s="105">
        <v>6</v>
      </c>
      <c r="M22" s="103">
        <v>2</v>
      </c>
      <c r="N22" s="105">
        <v>2</v>
      </c>
      <c r="O22" s="103">
        <v>1</v>
      </c>
      <c r="P22" s="104">
        <v>1</v>
      </c>
      <c r="Q22" s="105">
        <v>0</v>
      </c>
    </row>
    <row r="23" spans="1:17" ht="15.75">
      <c r="A23" s="98" t="s">
        <v>175</v>
      </c>
      <c r="B23" s="103">
        <v>12</v>
      </c>
      <c r="C23" s="104">
        <v>0</v>
      </c>
      <c r="D23" s="105">
        <v>9</v>
      </c>
      <c r="E23" s="103">
        <v>0</v>
      </c>
      <c r="F23" s="105">
        <v>0</v>
      </c>
      <c r="G23" s="103">
        <v>1</v>
      </c>
      <c r="H23" s="104">
        <v>1</v>
      </c>
      <c r="I23" s="105">
        <v>5</v>
      </c>
      <c r="J23" s="103">
        <v>2</v>
      </c>
      <c r="K23" s="104">
        <v>0</v>
      </c>
      <c r="L23" s="105">
        <v>5</v>
      </c>
      <c r="M23" s="103">
        <v>0</v>
      </c>
      <c r="N23" s="105">
        <v>5</v>
      </c>
      <c r="O23" s="103">
        <v>1</v>
      </c>
      <c r="P23" s="104">
        <v>0</v>
      </c>
      <c r="Q23" s="105">
        <v>1</v>
      </c>
    </row>
    <row r="24" spans="1:17" ht="15.75">
      <c r="A24" s="102" t="s">
        <v>176</v>
      </c>
      <c r="B24" s="103">
        <v>147</v>
      </c>
      <c r="C24" s="104">
        <v>4</v>
      </c>
      <c r="D24" s="105">
        <v>99</v>
      </c>
      <c r="E24" s="103">
        <v>24</v>
      </c>
      <c r="F24" s="105">
        <v>18</v>
      </c>
      <c r="G24" s="103">
        <v>28</v>
      </c>
      <c r="H24" s="104">
        <v>6</v>
      </c>
      <c r="I24" s="105">
        <v>30</v>
      </c>
      <c r="J24" s="103">
        <v>76</v>
      </c>
      <c r="K24" s="104">
        <v>2</v>
      </c>
      <c r="L24" s="105">
        <v>66</v>
      </c>
      <c r="M24" s="103">
        <v>55</v>
      </c>
      <c r="N24" s="105">
        <v>28</v>
      </c>
      <c r="O24" s="103">
        <v>23</v>
      </c>
      <c r="P24" s="104">
        <v>7</v>
      </c>
      <c r="Q24" s="105">
        <v>49</v>
      </c>
    </row>
    <row r="25" spans="1:17" ht="15.75">
      <c r="A25" s="98" t="s">
        <v>177</v>
      </c>
      <c r="B25" s="103">
        <v>9</v>
      </c>
      <c r="C25" s="104">
        <v>1</v>
      </c>
      <c r="D25" s="105">
        <v>22</v>
      </c>
      <c r="E25" s="103">
        <v>12</v>
      </c>
      <c r="F25" s="105">
        <v>10</v>
      </c>
      <c r="G25" s="103">
        <v>7</v>
      </c>
      <c r="H25" s="104">
        <v>2</v>
      </c>
      <c r="I25" s="105">
        <v>13</v>
      </c>
      <c r="J25" s="103">
        <v>3</v>
      </c>
      <c r="K25" s="104">
        <v>0</v>
      </c>
      <c r="L25" s="105">
        <v>17</v>
      </c>
      <c r="M25" s="103">
        <v>11</v>
      </c>
      <c r="N25" s="105">
        <v>12</v>
      </c>
      <c r="O25" s="103">
        <v>3</v>
      </c>
      <c r="P25" s="104">
        <v>5</v>
      </c>
      <c r="Q25" s="105">
        <v>11</v>
      </c>
    </row>
    <row r="26" spans="1:17" ht="15.75">
      <c r="A26" s="102" t="s">
        <v>178</v>
      </c>
      <c r="B26" s="103">
        <v>3</v>
      </c>
      <c r="C26" s="104">
        <v>1</v>
      </c>
      <c r="D26" s="105">
        <v>3</v>
      </c>
      <c r="E26" s="103">
        <v>0</v>
      </c>
      <c r="F26" s="105">
        <v>2</v>
      </c>
      <c r="G26" s="103">
        <v>2</v>
      </c>
      <c r="H26" s="104">
        <v>2</v>
      </c>
      <c r="I26" s="105">
        <v>2</v>
      </c>
      <c r="J26" s="103">
        <v>1</v>
      </c>
      <c r="K26" s="104">
        <v>1</v>
      </c>
      <c r="L26" s="105">
        <v>3</v>
      </c>
      <c r="M26" s="103">
        <v>2</v>
      </c>
      <c r="N26" s="105">
        <v>3</v>
      </c>
      <c r="O26" s="103">
        <v>3</v>
      </c>
      <c r="P26" s="104">
        <v>1</v>
      </c>
      <c r="Q26" s="105">
        <v>0</v>
      </c>
    </row>
    <row r="27" spans="1:17" ht="15.75">
      <c r="A27" s="98" t="s">
        <v>179</v>
      </c>
      <c r="B27" s="103">
        <v>9</v>
      </c>
      <c r="C27" s="104">
        <v>3</v>
      </c>
      <c r="D27" s="105">
        <v>27</v>
      </c>
      <c r="E27" s="103">
        <v>1</v>
      </c>
      <c r="F27" s="105">
        <v>3</v>
      </c>
      <c r="G27" s="103">
        <v>5</v>
      </c>
      <c r="H27" s="104">
        <v>2</v>
      </c>
      <c r="I27" s="105">
        <v>8</v>
      </c>
      <c r="J27" s="103">
        <v>10</v>
      </c>
      <c r="K27" s="104">
        <v>2</v>
      </c>
      <c r="L27" s="105">
        <v>26</v>
      </c>
      <c r="M27" s="103">
        <v>1</v>
      </c>
      <c r="N27" s="105">
        <v>0</v>
      </c>
      <c r="O27" s="103">
        <v>3</v>
      </c>
      <c r="P27" s="104">
        <v>0</v>
      </c>
      <c r="Q27" s="105">
        <v>10</v>
      </c>
    </row>
    <row r="28" spans="1:17" ht="15.75">
      <c r="A28" s="102" t="s">
        <v>180</v>
      </c>
      <c r="B28" s="103">
        <v>44</v>
      </c>
      <c r="C28" s="104">
        <v>0</v>
      </c>
      <c r="D28" s="105">
        <v>81</v>
      </c>
      <c r="E28" s="103">
        <v>11</v>
      </c>
      <c r="F28" s="105">
        <v>7</v>
      </c>
      <c r="G28" s="103">
        <v>12</v>
      </c>
      <c r="H28" s="104">
        <v>6</v>
      </c>
      <c r="I28" s="105">
        <v>19</v>
      </c>
      <c r="J28" s="103">
        <v>17</v>
      </c>
      <c r="K28" s="104">
        <v>1</v>
      </c>
      <c r="L28" s="105">
        <v>89</v>
      </c>
      <c r="M28" s="103">
        <v>18</v>
      </c>
      <c r="N28" s="105">
        <v>13</v>
      </c>
      <c r="O28" s="103">
        <v>12</v>
      </c>
      <c r="P28" s="104">
        <v>6</v>
      </c>
      <c r="Q28" s="105">
        <v>27</v>
      </c>
    </row>
    <row r="29" spans="1:17" ht="15.75">
      <c r="A29" s="98" t="s">
        <v>181</v>
      </c>
      <c r="B29" s="103">
        <v>49</v>
      </c>
      <c r="C29" s="104">
        <v>1</v>
      </c>
      <c r="D29" s="105">
        <v>25</v>
      </c>
      <c r="E29" s="103">
        <v>7</v>
      </c>
      <c r="F29" s="105">
        <v>3</v>
      </c>
      <c r="G29" s="103">
        <v>13</v>
      </c>
      <c r="H29" s="104">
        <v>1</v>
      </c>
      <c r="I29" s="105">
        <v>14</v>
      </c>
      <c r="J29" s="103">
        <v>32</v>
      </c>
      <c r="K29" s="104">
        <v>2</v>
      </c>
      <c r="L29" s="105">
        <v>17</v>
      </c>
      <c r="M29" s="103">
        <v>17</v>
      </c>
      <c r="N29" s="105">
        <v>3</v>
      </c>
      <c r="O29" s="103">
        <v>5</v>
      </c>
      <c r="P29" s="104">
        <v>0</v>
      </c>
      <c r="Q29" s="105">
        <v>7</v>
      </c>
    </row>
    <row r="30" spans="1:17" ht="15.75">
      <c r="A30" s="102" t="s">
        <v>182</v>
      </c>
      <c r="B30" s="103">
        <v>12</v>
      </c>
      <c r="C30" s="104">
        <v>2</v>
      </c>
      <c r="D30" s="105">
        <v>18</v>
      </c>
      <c r="E30" s="103">
        <v>5</v>
      </c>
      <c r="F30" s="105">
        <v>9</v>
      </c>
      <c r="G30" s="103">
        <v>5</v>
      </c>
      <c r="H30" s="104">
        <v>5</v>
      </c>
      <c r="I30" s="105">
        <v>8</v>
      </c>
      <c r="J30" s="103">
        <v>11</v>
      </c>
      <c r="K30" s="104">
        <v>2</v>
      </c>
      <c r="L30" s="105">
        <v>16</v>
      </c>
      <c r="M30" s="103">
        <v>3</v>
      </c>
      <c r="N30" s="105">
        <v>7</v>
      </c>
      <c r="O30" s="103">
        <v>3</v>
      </c>
      <c r="P30" s="104">
        <v>4</v>
      </c>
      <c r="Q30" s="105">
        <v>17</v>
      </c>
    </row>
    <row r="31" spans="1:17" ht="15.75">
      <c r="A31" s="98" t="s">
        <v>183</v>
      </c>
      <c r="B31" s="103">
        <v>16</v>
      </c>
      <c r="C31" s="104">
        <v>0</v>
      </c>
      <c r="D31" s="105">
        <v>9</v>
      </c>
      <c r="E31" s="103">
        <v>7</v>
      </c>
      <c r="F31" s="105">
        <v>5</v>
      </c>
      <c r="G31" s="103">
        <v>6</v>
      </c>
      <c r="H31" s="104">
        <v>2</v>
      </c>
      <c r="I31" s="105">
        <v>3</v>
      </c>
      <c r="J31" s="103">
        <v>5</v>
      </c>
      <c r="K31" s="104">
        <v>0</v>
      </c>
      <c r="L31" s="105">
        <v>9</v>
      </c>
      <c r="M31" s="103">
        <v>4</v>
      </c>
      <c r="N31" s="105">
        <v>3</v>
      </c>
      <c r="O31" s="103">
        <v>2</v>
      </c>
      <c r="P31" s="104">
        <v>0</v>
      </c>
      <c r="Q31" s="105">
        <v>4</v>
      </c>
    </row>
    <row r="32" spans="1:17" ht="15.75">
      <c r="A32" s="102" t="s">
        <v>184</v>
      </c>
      <c r="B32" s="103">
        <v>3</v>
      </c>
      <c r="C32" s="104">
        <v>0</v>
      </c>
      <c r="D32" s="105">
        <v>15</v>
      </c>
      <c r="E32" s="103">
        <v>0</v>
      </c>
      <c r="F32" s="105">
        <v>2</v>
      </c>
      <c r="G32" s="103">
        <v>0</v>
      </c>
      <c r="H32" s="104">
        <v>0</v>
      </c>
      <c r="I32" s="105">
        <v>13</v>
      </c>
      <c r="J32" s="103">
        <v>3</v>
      </c>
      <c r="K32" s="104">
        <v>2</v>
      </c>
      <c r="L32" s="105">
        <v>12</v>
      </c>
      <c r="M32" s="103">
        <v>0</v>
      </c>
      <c r="N32" s="105">
        <v>0</v>
      </c>
      <c r="O32" s="103">
        <v>0</v>
      </c>
      <c r="P32" s="104">
        <v>1</v>
      </c>
      <c r="Q32" s="105">
        <v>52</v>
      </c>
    </row>
    <row r="33" spans="1:17" ht="15.75">
      <c r="A33" s="98" t="s">
        <v>185</v>
      </c>
      <c r="B33" s="103">
        <v>15</v>
      </c>
      <c r="C33" s="104">
        <v>1</v>
      </c>
      <c r="D33" s="105">
        <v>8</v>
      </c>
      <c r="E33" s="103">
        <v>8</v>
      </c>
      <c r="F33" s="105">
        <v>11</v>
      </c>
      <c r="G33" s="103">
        <v>1</v>
      </c>
      <c r="H33" s="104">
        <v>5</v>
      </c>
      <c r="I33" s="105">
        <v>4</v>
      </c>
      <c r="J33" s="103">
        <v>10</v>
      </c>
      <c r="K33" s="104">
        <v>0</v>
      </c>
      <c r="L33" s="105">
        <v>10</v>
      </c>
      <c r="M33" s="103">
        <v>1</v>
      </c>
      <c r="N33" s="105">
        <v>8</v>
      </c>
      <c r="O33" s="103">
        <v>4</v>
      </c>
      <c r="P33" s="104">
        <v>5</v>
      </c>
      <c r="Q33" s="105">
        <v>10</v>
      </c>
    </row>
    <row r="34" spans="1:17" ht="15.75">
      <c r="A34" s="102" t="s">
        <v>186</v>
      </c>
      <c r="B34" s="103">
        <v>26</v>
      </c>
      <c r="C34" s="104">
        <v>0</v>
      </c>
      <c r="D34" s="105">
        <v>109</v>
      </c>
      <c r="E34" s="103">
        <v>18</v>
      </c>
      <c r="F34" s="105">
        <v>4</v>
      </c>
      <c r="G34" s="103">
        <v>19</v>
      </c>
      <c r="H34" s="104">
        <v>2</v>
      </c>
      <c r="I34" s="105">
        <v>54</v>
      </c>
      <c r="J34" s="103">
        <v>20</v>
      </c>
      <c r="K34" s="104">
        <v>0</v>
      </c>
      <c r="L34" s="105">
        <v>128</v>
      </c>
      <c r="M34" s="103">
        <v>18</v>
      </c>
      <c r="N34" s="105">
        <v>9</v>
      </c>
      <c r="O34" s="103">
        <v>14</v>
      </c>
      <c r="P34" s="104">
        <v>1</v>
      </c>
      <c r="Q34" s="105">
        <v>50</v>
      </c>
    </row>
    <row r="35" spans="1:17" ht="15.75">
      <c r="A35" s="98" t="s">
        <v>187</v>
      </c>
      <c r="B35" s="103">
        <v>95</v>
      </c>
      <c r="C35" s="104">
        <v>3</v>
      </c>
      <c r="D35" s="105">
        <v>81</v>
      </c>
      <c r="E35" s="103">
        <v>9</v>
      </c>
      <c r="F35" s="105">
        <v>3</v>
      </c>
      <c r="G35" s="103">
        <v>16</v>
      </c>
      <c r="H35" s="104">
        <v>0</v>
      </c>
      <c r="I35" s="105">
        <v>24</v>
      </c>
      <c r="J35" s="103">
        <v>59</v>
      </c>
      <c r="K35" s="104">
        <v>3</v>
      </c>
      <c r="L35" s="105">
        <v>87</v>
      </c>
      <c r="M35" s="103">
        <v>11</v>
      </c>
      <c r="N35" s="105">
        <v>4</v>
      </c>
      <c r="O35" s="103">
        <v>10</v>
      </c>
      <c r="P35" s="104">
        <v>2</v>
      </c>
      <c r="Q35" s="105">
        <v>18</v>
      </c>
    </row>
    <row r="36" spans="1:17" ht="15.75">
      <c r="A36" s="102" t="s">
        <v>188</v>
      </c>
      <c r="B36" s="103">
        <v>7</v>
      </c>
      <c r="C36" s="104">
        <v>1</v>
      </c>
      <c r="D36" s="105">
        <v>21</v>
      </c>
      <c r="E36" s="103">
        <v>4</v>
      </c>
      <c r="F36" s="105">
        <v>1</v>
      </c>
      <c r="G36" s="103">
        <v>1</v>
      </c>
      <c r="H36" s="104">
        <v>0</v>
      </c>
      <c r="I36" s="105">
        <v>10</v>
      </c>
      <c r="J36" s="103">
        <v>1</v>
      </c>
      <c r="K36" s="104">
        <v>0</v>
      </c>
      <c r="L36" s="105">
        <v>16</v>
      </c>
      <c r="M36" s="103">
        <v>6</v>
      </c>
      <c r="N36" s="105">
        <v>2</v>
      </c>
      <c r="O36" s="103">
        <v>3</v>
      </c>
      <c r="P36" s="104">
        <v>0</v>
      </c>
      <c r="Q36" s="105">
        <v>3</v>
      </c>
    </row>
    <row r="37" spans="1:17" ht="15.75">
      <c r="A37" s="98" t="s">
        <v>189</v>
      </c>
      <c r="B37" s="103">
        <v>3</v>
      </c>
      <c r="C37" s="104">
        <v>0</v>
      </c>
      <c r="D37" s="105">
        <v>9</v>
      </c>
      <c r="E37" s="103">
        <v>0</v>
      </c>
      <c r="F37" s="105">
        <v>1</v>
      </c>
      <c r="G37" s="103">
        <v>0</v>
      </c>
      <c r="H37" s="104">
        <v>6</v>
      </c>
      <c r="I37" s="105">
        <v>1</v>
      </c>
      <c r="J37" s="103">
        <v>0</v>
      </c>
      <c r="K37" s="104">
        <v>1</v>
      </c>
      <c r="L37" s="105">
        <v>5</v>
      </c>
      <c r="M37" s="103">
        <v>2</v>
      </c>
      <c r="N37" s="105">
        <v>6</v>
      </c>
      <c r="O37" s="103">
        <v>1</v>
      </c>
      <c r="P37" s="104">
        <v>0</v>
      </c>
      <c r="Q37" s="105">
        <v>2</v>
      </c>
    </row>
    <row r="38" spans="1:17" ht="15.75">
      <c r="A38" s="102" t="s">
        <v>190</v>
      </c>
      <c r="B38" s="103">
        <v>3</v>
      </c>
      <c r="C38" s="104">
        <v>1</v>
      </c>
      <c r="D38" s="105">
        <v>10</v>
      </c>
      <c r="E38" s="103">
        <v>0</v>
      </c>
      <c r="F38" s="105">
        <v>0</v>
      </c>
      <c r="G38" s="103">
        <v>0</v>
      </c>
      <c r="H38" s="104">
        <v>0</v>
      </c>
      <c r="I38" s="105">
        <v>1</v>
      </c>
      <c r="J38" s="103">
        <v>8</v>
      </c>
      <c r="K38" s="104">
        <v>1</v>
      </c>
      <c r="L38" s="105">
        <v>8</v>
      </c>
      <c r="M38" s="103">
        <v>0</v>
      </c>
      <c r="N38" s="105">
        <v>0</v>
      </c>
      <c r="O38" s="103">
        <v>0</v>
      </c>
      <c r="P38" s="104">
        <v>0</v>
      </c>
      <c r="Q38" s="105">
        <v>1</v>
      </c>
    </row>
    <row r="39" spans="1:17" ht="15.75">
      <c r="A39" s="98" t="s">
        <v>191</v>
      </c>
      <c r="B39" s="103">
        <v>50</v>
      </c>
      <c r="C39" s="104">
        <v>0</v>
      </c>
      <c r="D39" s="105">
        <v>52</v>
      </c>
      <c r="E39" s="103">
        <v>11</v>
      </c>
      <c r="F39" s="105">
        <v>2</v>
      </c>
      <c r="G39" s="103">
        <v>11</v>
      </c>
      <c r="H39" s="104">
        <v>1</v>
      </c>
      <c r="I39" s="105">
        <v>42</v>
      </c>
      <c r="J39" s="103">
        <v>34</v>
      </c>
      <c r="K39" s="104">
        <v>0</v>
      </c>
      <c r="L39" s="105">
        <v>49</v>
      </c>
      <c r="M39" s="103">
        <v>19</v>
      </c>
      <c r="N39" s="105">
        <v>5</v>
      </c>
      <c r="O39" s="103">
        <v>16</v>
      </c>
      <c r="P39" s="104">
        <v>3</v>
      </c>
      <c r="Q39" s="105">
        <v>231</v>
      </c>
    </row>
    <row r="40" spans="1:17" ht="15.75">
      <c r="A40" s="102" t="s">
        <v>192</v>
      </c>
      <c r="B40" s="103">
        <v>14</v>
      </c>
      <c r="C40" s="104">
        <v>3</v>
      </c>
      <c r="D40" s="105">
        <v>8</v>
      </c>
      <c r="E40" s="103">
        <v>2</v>
      </c>
      <c r="F40" s="105">
        <v>4</v>
      </c>
      <c r="G40" s="103">
        <v>5</v>
      </c>
      <c r="H40" s="104">
        <v>4</v>
      </c>
      <c r="I40" s="105">
        <v>8</v>
      </c>
      <c r="J40" s="103">
        <v>6</v>
      </c>
      <c r="K40" s="104">
        <v>2</v>
      </c>
      <c r="L40" s="105">
        <v>5</v>
      </c>
      <c r="M40" s="103">
        <v>2</v>
      </c>
      <c r="N40" s="105">
        <v>7</v>
      </c>
      <c r="O40" s="103">
        <v>2</v>
      </c>
      <c r="P40" s="104">
        <v>3</v>
      </c>
      <c r="Q40" s="105">
        <v>5</v>
      </c>
    </row>
    <row r="41" spans="1:17" ht="15.75">
      <c r="A41" s="98" t="s">
        <v>324</v>
      </c>
      <c r="B41" s="103">
        <v>79</v>
      </c>
      <c r="C41" s="104">
        <v>4</v>
      </c>
      <c r="D41" s="105">
        <v>54</v>
      </c>
      <c r="E41" s="103">
        <v>21</v>
      </c>
      <c r="F41" s="105">
        <v>1</v>
      </c>
      <c r="G41" s="103">
        <v>14</v>
      </c>
      <c r="H41" s="104">
        <v>2</v>
      </c>
      <c r="I41" s="105">
        <v>42</v>
      </c>
      <c r="J41" s="103">
        <v>30</v>
      </c>
      <c r="K41" s="104">
        <v>1</v>
      </c>
      <c r="L41" s="105">
        <v>85</v>
      </c>
      <c r="M41" s="103">
        <v>54</v>
      </c>
      <c r="N41" s="105">
        <v>8</v>
      </c>
      <c r="O41" s="103">
        <v>27</v>
      </c>
      <c r="P41" s="104">
        <v>2</v>
      </c>
      <c r="Q41" s="105">
        <v>28</v>
      </c>
    </row>
    <row r="42" spans="1:17" ht="15.75">
      <c r="A42" s="102" t="s">
        <v>193</v>
      </c>
      <c r="B42" s="103">
        <v>1572</v>
      </c>
      <c r="C42" s="104">
        <v>3</v>
      </c>
      <c r="D42" s="105">
        <v>1589</v>
      </c>
      <c r="E42" s="103">
        <v>393</v>
      </c>
      <c r="F42" s="105">
        <v>15</v>
      </c>
      <c r="G42" s="103">
        <v>648</v>
      </c>
      <c r="H42" s="104">
        <v>32</v>
      </c>
      <c r="I42" s="105">
        <v>659</v>
      </c>
      <c r="J42" s="103">
        <v>932</v>
      </c>
      <c r="K42" s="104">
        <v>8</v>
      </c>
      <c r="L42" s="105">
        <v>1903</v>
      </c>
      <c r="M42" s="103">
        <v>1014</v>
      </c>
      <c r="N42" s="105">
        <v>41</v>
      </c>
      <c r="O42" s="103">
        <v>622</v>
      </c>
      <c r="P42" s="104">
        <v>27</v>
      </c>
      <c r="Q42" s="105">
        <v>805</v>
      </c>
    </row>
    <row r="43" spans="1:17" ht="15.75">
      <c r="A43" s="98" t="s">
        <v>194</v>
      </c>
      <c r="B43" s="103">
        <v>245</v>
      </c>
      <c r="C43" s="104">
        <v>6</v>
      </c>
      <c r="D43" s="105">
        <v>188</v>
      </c>
      <c r="E43" s="103">
        <v>53</v>
      </c>
      <c r="F43" s="105">
        <v>27</v>
      </c>
      <c r="G43" s="103">
        <v>86</v>
      </c>
      <c r="H43" s="104">
        <v>5</v>
      </c>
      <c r="I43" s="105">
        <v>88</v>
      </c>
      <c r="J43" s="103">
        <v>153</v>
      </c>
      <c r="K43" s="104">
        <v>5</v>
      </c>
      <c r="L43" s="105">
        <v>226</v>
      </c>
      <c r="M43" s="103">
        <v>113</v>
      </c>
      <c r="N43" s="105">
        <v>28</v>
      </c>
      <c r="O43" s="103">
        <v>124</v>
      </c>
      <c r="P43" s="104">
        <v>7</v>
      </c>
      <c r="Q43" s="105">
        <v>63</v>
      </c>
    </row>
    <row r="44" spans="1:17" ht="15.75">
      <c r="A44" s="102" t="s">
        <v>195</v>
      </c>
      <c r="B44" s="103">
        <v>0</v>
      </c>
      <c r="C44" s="104">
        <v>1</v>
      </c>
      <c r="D44" s="105">
        <v>4</v>
      </c>
      <c r="E44" s="103">
        <v>0</v>
      </c>
      <c r="F44" s="105">
        <v>1</v>
      </c>
      <c r="G44" s="103">
        <v>0</v>
      </c>
      <c r="H44" s="104">
        <v>1</v>
      </c>
      <c r="I44" s="105">
        <v>1</v>
      </c>
      <c r="J44" s="103">
        <v>1</v>
      </c>
      <c r="K44" s="104">
        <v>0</v>
      </c>
      <c r="L44" s="105">
        <v>6</v>
      </c>
      <c r="M44" s="103">
        <v>0</v>
      </c>
      <c r="N44" s="105">
        <v>2</v>
      </c>
      <c r="O44" s="103">
        <v>0</v>
      </c>
      <c r="P44" s="104">
        <v>2</v>
      </c>
      <c r="Q44" s="105">
        <v>3</v>
      </c>
    </row>
    <row r="45" spans="1:17" ht="15.75">
      <c r="A45" s="98" t="s">
        <v>196</v>
      </c>
      <c r="B45" s="103">
        <v>6</v>
      </c>
      <c r="C45" s="104">
        <v>0</v>
      </c>
      <c r="D45" s="105">
        <v>10</v>
      </c>
      <c r="E45" s="103">
        <v>1</v>
      </c>
      <c r="F45" s="105">
        <v>2</v>
      </c>
      <c r="G45" s="103">
        <v>2</v>
      </c>
      <c r="H45" s="104">
        <v>2</v>
      </c>
      <c r="I45" s="105">
        <v>5</v>
      </c>
      <c r="J45" s="103">
        <v>3</v>
      </c>
      <c r="K45" s="104">
        <v>1</v>
      </c>
      <c r="L45" s="105">
        <v>9</v>
      </c>
      <c r="M45" s="103">
        <v>2</v>
      </c>
      <c r="N45" s="105">
        <v>1</v>
      </c>
      <c r="O45" s="103">
        <v>2</v>
      </c>
      <c r="P45" s="104">
        <v>5</v>
      </c>
      <c r="Q45" s="105">
        <v>6</v>
      </c>
    </row>
    <row r="46" spans="1:17" ht="15.75">
      <c r="A46" s="102" t="s">
        <v>197</v>
      </c>
      <c r="B46" s="103">
        <v>52</v>
      </c>
      <c r="C46" s="104">
        <v>1</v>
      </c>
      <c r="D46" s="105">
        <v>49</v>
      </c>
      <c r="E46" s="103">
        <v>9</v>
      </c>
      <c r="F46" s="105">
        <v>12</v>
      </c>
      <c r="G46" s="103">
        <v>15</v>
      </c>
      <c r="H46" s="104">
        <v>4</v>
      </c>
      <c r="I46" s="105">
        <v>22</v>
      </c>
      <c r="J46" s="103">
        <v>50</v>
      </c>
      <c r="K46" s="104">
        <v>2</v>
      </c>
      <c r="L46" s="105">
        <v>74</v>
      </c>
      <c r="M46" s="103">
        <v>12</v>
      </c>
      <c r="N46" s="105">
        <v>17</v>
      </c>
      <c r="O46" s="103">
        <v>18</v>
      </c>
      <c r="P46" s="104">
        <v>5</v>
      </c>
      <c r="Q46" s="105">
        <v>17</v>
      </c>
    </row>
    <row r="47" spans="1:17" ht="15.75">
      <c r="A47" s="98" t="s">
        <v>198</v>
      </c>
      <c r="B47" s="103">
        <v>10</v>
      </c>
      <c r="C47" s="104">
        <v>0</v>
      </c>
      <c r="D47" s="105">
        <v>28</v>
      </c>
      <c r="E47" s="103">
        <v>2</v>
      </c>
      <c r="F47" s="105">
        <v>3</v>
      </c>
      <c r="G47" s="103">
        <v>2</v>
      </c>
      <c r="H47" s="104">
        <v>0</v>
      </c>
      <c r="I47" s="105">
        <v>14</v>
      </c>
      <c r="J47" s="103">
        <v>5</v>
      </c>
      <c r="K47" s="104">
        <v>0</v>
      </c>
      <c r="L47" s="105">
        <v>26</v>
      </c>
      <c r="M47" s="103">
        <v>2</v>
      </c>
      <c r="N47" s="105">
        <v>0</v>
      </c>
      <c r="O47" s="103">
        <v>3</v>
      </c>
      <c r="P47" s="104">
        <v>2</v>
      </c>
      <c r="Q47" s="105">
        <v>11</v>
      </c>
    </row>
    <row r="48" spans="1:17" ht="15.75">
      <c r="A48" s="102" t="s">
        <v>199</v>
      </c>
      <c r="B48" s="103">
        <v>6</v>
      </c>
      <c r="C48" s="104">
        <v>0</v>
      </c>
      <c r="D48" s="105">
        <v>4</v>
      </c>
      <c r="E48" s="103">
        <v>1</v>
      </c>
      <c r="F48" s="105">
        <v>3</v>
      </c>
      <c r="G48" s="103">
        <v>3</v>
      </c>
      <c r="H48" s="104">
        <v>3</v>
      </c>
      <c r="I48" s="105">
        <v>1</v>
      </c>
      <c r="J48" s="103">
        <v>0</v>
      </c>
      <c r="K48" s="104">
        <v>0</v>
      </c>
      <c r="L48" s="105">
        <v>10</v>
      </c>
      <c r="M48" s="103">
        <v>3</v>
      </c>
      <c r="N48" s="105">
        <v>7</v>
      </c>
      <c r="O48" s="103">
        <v>2</v>
      </c>
      <c r="P48" s="104">
        <v>1</v>
      </c>
      <c r="Q48" s="105">
        <v>3</v>
      </c>
    </row>
    <row r="49" spans="1:17" ht="15.75">
      <c r="A49" s="98" t="s">
        <v>200</v>
      </c>
      <c r="B49" s="103">
        <v>85</v>
      </c>
      <c r="C49" s="104">
        <v>2</v>
      </c>
      <c r="D49" s="105">
        <v>78</v>
      </c>
      <c r="E49" s="103">
        <v>6</v>
      </c>
      <c r="F49" s="105">
        <v>1</v>
      </c>
      <c r="G49" s="103">
        <v>27</v>
      </c>
      <c r="H49" s="104">
        <v>3</v>
      </c>
      <c r="I49" s="105">
        <v>13</v>
      </c>
      <c r="J49" s="103">
        <v>58</v>
      </c>
      <c r="K49" s="104">
        <v>1</v>
      </c>
      <c r="L49" s="105">
        <v>89</v>
      </c>
      <c r="M49" s="103">
        <v>38</v>
      </c>
      <c r="N49" s="105">
        <v>11</v>
      </c>
      <c r="O49" s="103">
        <v>14</v>
      </c>
      <c r="P49" s="104">
        <v>0</v>
      </c>
      <c r="Q49" s="105">
        <v>22</v>
      </c>
    </row>
    <row r="50" spans="1:17" ht="15.75">
      <c r="A50" s="102" t="s">
        <v>201</v>
      </c>
      <c r="B50" s="103">
        <v>53</v>
      </c>
      <c r="C50" s="104">
        <v>1</v>
      </c>
      <c r="D50" s="105">
        <v>64</v>
      </c>
      <c r="E50" s="103">
        <v>6</v>
      </c>
      <c r="F50" s="105">
        <v>15</v>
      </c>
      <c r="G50" s="103">
        <v>15</v>
      </c>
      <c r="H50" s="104">
        <v>3</v>
      </c>
      <c r="I50" s="105">
        <v>30</v>
      </c>
      <c r="J50" s="103">
        <v>34</v>
      </c>
      <c r="K50" s="104">
        <v>6</v>
      </c>
      <c r="L50" s="105">
        <v>72</v>
      </c>
      <c r="M50" s="103">
        <v>31</v>
      </c>
      <c r="N50" s="105">
        <v>22</v>
      </c>
      <c r="O50" s="103">
        <v>17</v>
      </c>
      <c r="P50" s="104">
        <v>3</v>
      </c>
      <c r="Q50" s="105">
        <v>34</v>
      </c>
    </row>
    <row r="51" spans="1:17" ht="15.75">
      <c r="A51" s="98" t="s">
        <v>202</v>
      </c>
      <c r="B51" s="103">
        <v>9</v>
      </c>
      <c r="C51" s="104">
        <v>0</v>
      </c>
      <c r="D51" s="105">
        <v>27</v>
      </c>
      <c r="E51" s="103">
        <v>1</v>
      </c>
      <c r="F51" s="105">
        <v>4</v>
      </c>
      <c r="G51" s="103">
        <v>1</v>
      </c>
      <c r="H51" s="104">
        <v>0</v>
      </c>
      <c r="I51" s="105">
        <v>13</v>
      </c>
      <c r="J51" s="103">
        <v>3</v>
      </c>
      <c r="K51" s="104">
        <v>0</v>
      </c>
      <c r="L51" s="105">
        <v>22</v>
      </c>
      <c r="M51" s="103">
        <v>6</v>
      </c>
      <c r="N51" s="105">
        <v>6</v>
      </c>
      <c r="O51" s="103">
        <v>0</v>
      </c>
      <c r="P51" s="104">
        <v>0</v>
      </c>
      <c r="Q51" s="105">
        <v>11</v>
      </c>
    </row>
    <row r="52" spans="1:17" ht="15.75">
      <c r="A52" s="102" t="s">
        <v>203</v>
      </c>
      <c r="B52" s="103">
        <v>20</v>
      </c>
      <c r="C52" s="104">
        <v>1</v>
      </c>
      <c r="D52" s="105">
        <v>11</v>
      </c>
      <c r="E52" s="103">
        <v>5</v>
      </c>
      <c r="F52" s="105">
        <v>1</v>
      </c>
      <c r="G52" s="103">
        <v>2</v>
      </c>
      <c r="H52" s="104">
        <v>0</v>
      </c>
      <c r="I52" s="105">
        <v>11</v>
      </c>
      <c r="J52" s="103">
        <v>13</v>
      </c>
      <c r="K52" s="104">
        <v>1</v>
      </c>
      <c r="L52" s="105">
        <v>19</v>
      </c>
      <c r="M52" s="103">
        <v>7</v>
      </c>
      <c r="N52" s="105">
        <v>0</v>
      </c>
      <c r="O52" s="103">
        <v>10</v>
      </c>
      <c r="P52" s="104">
        <v>1</v>
      </c>
      <c r="Q52" s="105">
        <v>12</v>
      </c>
    </row>
    <row r="53" spans="1:17" ht="15.75">
      <c r="A53" s="98" t="s">
        <v>204</v>
      </c>
      <c r="B53" s="103">
        <v>31</v>
      </c>
      <c r="C53" s="104">
        <v>4</v>
      </c>
      <c r="D53" s="105">
        <v>56</v>
      </c>
      <c r="E53" s="103">
        <v>18</v>
      </c>
      <c r="F53" s="105">
        <v>11</v>
      </c>
      <c r="G53" s="103">
        <v>6</v>
      </c>
      <c r="H53" s="104">
        <v>4</v>
      </c>
      <c r="I53" s="105">
        <v>32</v>
      </c>
      <c r="J53" s="103">
        <v>16</v>
      </c>
      <c r="K53" s="104">
        <v>2</v>
      </c>
      <c r="L53" s="105">
        <v>58</v>
      </c>
      <c r="M53" s="103">
        <v>11</v>
      </c>
      <c r="N53" s="105">
        <v>8</v>
      </c>
      <c r="O53" s="103">
        <v>9</v>
      </c>
      <c r="P53" s="104">
        <v>7</v>
      </c>
      <c r="Q53" s="105">
        <v>37</v>
      </c>
    </row>
    <row r="54" spans="1:17" ht="15.75">
      <c r="A54" s="102" t="s">
        <v>205</v>
      </c>
      <c r="B54" s="103">
        <v>35</v>
      </c>
      <c r="C54" s="104">
        <v>2</v>
      </c>
      <c r="D54" s="105">
        <v>46</v>
      </c>
      <c r="E54" s="103">
        <v>0</v>
      </c>
      <c r="F54" s="105">
        <v>0</v>
      </c>
      <c r="G54" s="103">
        <v>4</v>
      </c>
      <c r="H54" s="104">
        <v>0</v>
      </c>
      <c r="I54" s="105">
        <v>23</v>
      </c>
      <c r="J54" s="103">
        <v>15</v>
      </c>
      <c r="K54" s="104">
        <v>0</v>
      </c>
      <c r="L54" s="105">
        <v>38</v>
      </c>
      <c r="M54" s="103">
        <v>7</v>
      </c>
      <c r="N54" s="105">
        <v>6</v>
      </c>
      <c r="O54" s="103">
        <v>3</v>
      </c>
      <c r="P54" s="104">
        <v>3</v>
      </c>
      <c r="Q54" s="105">
        <v>13</v>
      </c>
    </row>
    <row r="55" spans="1:17" ht="15.75">
      <c r="A55" s="98" t="s">
        <v>206</v>
      </c>
      <c r="B55" s="103">
        <v>27</v>
      </c>
      <c r="C55" s="104">
        <v>1</v>
      </c>
      <c r="D55" s="105">
        <v>7</v>
      </c>
      <c r="E55" s="103">
        <v>2</v>
      </c>
      <c r="F55" s="105">
        <v>0</v>
      </c>
      <c r="G55" s="103">
        <v>0</v>
      </c>
      <c r="H55" s="104">
        <v>1</v>
      </c>
      <c r="I55" s="105">
        <v>4</v>
      </c>
      <c r="J55" s="103">
        <v>88</v>
      </c>
      <c r="K55" s="104">
        <v>0</v>
      </c>
      <c r="L55" s="105">
        <v>13</v>
      </c>
      <c r="M55" s="103">
        <v>3</v>
      </c>
      <c r="N55" s="105">
        <v>19</v>
      </c>
      <c r="O55" s="103">
        <v>1</v>
      </c>
      <c r="P55" s="104">
        <v>1</v>
      </c>
      <c r="Q55" s="105">
        <v>3</v>
      </c>
    </row>
    <row r="56" spans="1:17" ht="15.75">
      <c r="A56" s="102" t="s">
        <v>207</v>
      </c>
      <c r="B56" s="103">
        <v>49</v>
      </c>
      <c r="C56" s="104">
        <v>1</v>
      </c>
      <c r="D56" s="105">
        <v>71</v>
      </c>
      <c r="E56" s="103">
        <v>21</v>
      </c>
      <c r="F56" s="105">
        <v>2</v>
      </c>
      <c r="G56" s="103">
        <v>25</v>
      </c>
      <c r="H56" s="104">
        <v>5</v>
      </c>
      <c r="I56" s="105">
        <v>28</v>
      </c>
      <c r="J56" s="103">
        <v>8</v>
      </c>
      <c r="K56" s="104">
        <v>1</v>
      </c>
      <c r="L56" s="105">
        <v>106</v>
      </c>
      <c r="M56" s="103">
        <v>23</v>
      </c>
      <c r="N56" s="105">
        <v>5</v>
      </c>
      <c r="O56" s="103">
        <v>15</v>
      </c>
      <c r="P56" s="104">
        <v>4</v>
      </c>
      <c r="Q56" s="105">
        <v>20</v>
      </c>
    </row>
    <row r="57" spans="1:17" ht="15.75">
      <c r="A57" s="98" t="s">
        <v>208</v>
      </c>
      <c r="B57" s="103">
        <v>6</v>
      </c>
      <c r="C57" s="104">
        <v>2</v>
      </c>
      <c r="D57" s="105">
        <v>4</v>
      </c>
      <c r="E57" s="103">
        <v>0</v>
      </c>
      <c r="F57" s="105">
        <v>11</v>
      </c>
      <c r="G57" s="103">
        <v>0</v>
      </c>
      <c r="H57" s="104">
        <v>6</v>
      </c>
      <c r="I57" s="105">
        <v>0</v>
      </c>
      <c r="J57" s="103">
        <v>3</v>
      </c>
      <c r="K57" s="104">
        <v>3</v>
      </c>
      <c r="L57" s="105">
        <v>1</v>
      </c>
      <c r="M57" s="103">
        <v>2</v>
      </c>
      <c r="N57" s="105">
        <v>16</v>
      </c>
      <c r="O57" s="103">
        <v>1</v>
      </c>
      <c r="P57" s="104">
        <v>6</v>
      </c>
      <c r="Q57" s="105">
        <v>1</v>
      </c>
    </row>
    <row r="58" spans="1:17" ht="15.75">
      <c r="A58" s="102" t="s">
        <v>209</v>
      </c>
      <c r="B58" s="103">
        <v>8</v>
      </c>
      <c r="C58" s="104">
        <v>3</v>
      </c>
      <c r="D58" s="105">
        <v>16</v>
      </c>
      <c r="E58" s="103">
        <v>0</v>
      </c>
      <c r="F58" s="105">
        <v>12</v>
      </c>
      <c r="G58" s="103">
        <v>2</v>
      </c>
      <c r="H58" s="104">
        <v>2</v>
      </c>
      <c r="I58" s="105">
        <v>10</v>
      </c>
      <c r="J58" s="103">
        <v>9</v>
      </c>
      <c r="K58" s="104">
        <v>4</v>
      </c>
      <c r="L58" s="105">
        <v>14</v>
      </c>
      <c r="M58" s="103">
        <v>4</v>
      </c>
      <c r="N58" s="105">
        <v>34</v>
      </c>
      <c r="O58" s="103">
        <v>1</v>
      </c>
      <c r="P58" s="104">
        <v>1</v>
      </c>
      <c r="Q58" s="105">
        <v>3</v>
      </c>
    </row>
    <row r="59" spans="1:17" ht="15.75">
      <c r="A59" s="98" t="s">
        <v>210</v>
      </c>
      <c r="B59" s="103">
        <v>6</v>
      </c>
      <c r="C59" s="104">
        <v>1</v>
      </c>
      <c r="D59" s="105">
        <v>4</v>
      </c>
      <c r="E59" s="103">
        <v>3</v>
      </c>
      <c r="F59" s="105">
        <v>0</v>
      </c>
      <c r="G59" s="103">
        <v>0</v>
      </c>
      <c r="H59" s="104">
        <v>0</v>
      </c>
      <c r="I59" s="105">
        <v>2</v>
      </c>
      <c r="J59" s="103">
        <v>5</v>
      </c>
      <c r="K59" s="104">
        <v>0</v>
      </c>
      <c r="L59" s="105">
        <v>5</v>
      </c>
      <c r="M59" s="103">
        <v>1</v>
      </c>
      <c r="N59" s="105">
        <v>3</v>
      </c>
      <c r="O59" s="103">
        <v>2</v>
      </c>
      <c r="P59" s="104">
        <v>1</v>
      </c>
      <c r="Q59" s="105">
        <v>3</v>
      </c>
    </row>
    <row r="60" spans="1:17" ht="15.75">
      <c r="A60" s="102" t="s">
        <v>211</v>
      </c>
      <c r="B60" s="103">
        <v>15</v>
      </c>
      <c r="C60" s="104">
        <v>0</v>
      </c>
      <c r="D60" s="105">
        <v>38</v>
      </c>
      <c r="E60" s="103">
        <v>3</v>
      </c>
      <c r="F60" s="105">
        <v>0</v>
      </c>
      <c r="G60" s="103">
        <v>10</v>
      </c>
      <c r="H60" s="104">
        <v>0</v>
      </c>
      <c r="I60" s="105">
        <v>9</v>
      </c>
      <c r="J60" s="103">
        <v>11</v>
      </c>
      <c r="K60" s="104">
        <v>2</v>
      </c>
      <c r="L60" s="105">
        <v>34</v>
      </c>
      <c r="M60" s="103">
        <v>5</v>
      </c>
      <c r="N60" s="105">
        <v>2</v>
      </c>
      <c r="O60" s="103">
        <v>6</v>
      </c>
      <c r="P60" s="104">
        <v>0</v>
      </c>
      <c r="Q60" s="105">
        <v>11</v>
      </c>
    </row>
    <row r="61" spans="1:17" ht="15.75">
      <c r="A61" s="98" t="s">
        <v>212</v>
      </c>
      <c r="B61" s="103">
        <v>8</v>
      </c>
      <c r="C61" s="104">
        <v>1</v>
      </c>
      <c r="D61" s="105">
        <v>9</v>
      </c>
      <c r="E61" s="103">
        <v>2</v>
      </c>
      <c r="F61" s="105">
        <v>1</v>
      </c>
      <c r="G61" s="103">
        <v>1</v>
      </c>
      <c r="H61" s="104">
        <v>1</v>
      </c>
      <c r="I61" s="105">
        <v>8</v>
      </c>
      <c r="J61" s="103">
        <v>2</v>
      </c>
      <c r="K61" s="104">
        <v>0</v>
      </c>
      <c r="L61" s="105">
        <v>14</v>
      </c>
      <c r="M61" s="103">
        <v>6</v>
      </c>
      <c r="N61" s="105">
        <v>6</v>
      </c>
      <c r="O61" s="103">
        <v>5</v>
      </c>
      <c r="P61" s="104">
        <v>1</v>
      </c>
      <c r="Q61" s="105">
        <v>36</v>
      </c>
    </row>
    <row r="62" spans="1:17" ht="15.75">
      <c r="A62" s="102" t="s">
        <v>213</v>
      </c>
      <c r="B62" s="103">
        <v>23</v>
      </c>
      <c r="C62" s="104">
        <v>0</v>
      </c>
      <c r="D62" s="105">
        <v>44</v>
      </c>
      <c r="E62" s="103">
        <v>5</v>
      </c>
      <c r="F62" s="105">
        <v>6</v>
      </c>
      <c r="G62" s="103">
        <v>9</v>
      </c>
      <c r="H62" s="104">
        <v>2</v>
      </c>
      <c r="I62" s="105">
        <v>11</v>
      </c>
      <c r="J62" s="103">
        <v>10</v>
      </c>
      <c r="K62" s="104">
        <v>1</v>
      </c>
      <c r="L62" s="105">
        <v>48</v>
      </c>
      <c r="M62" s="103">
        <v>9</v>
      </c>
      <c r="N62" s="105">
        <v>15</v>
      </c>
      <c r="O62" s="103">
        <v>11</v>
      </c>
      <c r="P62" s="104">
        <v>1</v>
      </c>
      <c r="Q62" s="105">
        <v>9</v>
      </c>
    </row>
    <row r="63" spans="1:17" ht="15.75">
      <c r="A63" s="98" t="s">
        <v>214</v>
      </c>
      <c r="B63" s="103">
        <v>28</v>
      </c>
      <c r="C63" s="104">
        <v>0</v>
      </c>
      <c r="D63" s="105">
        <v>22</v>
      </c>
      <c r="E63" s="103">
        <v>9</v>
      </c>
      <c r="F63" s="105">
        <v>6</v>
      </c>
      <c r="G63" s="103">
        <v>13</v>
      </c>
      <c r="H63" s="104">
        <v>1</v>
      </c>
      <c r="I63" s="105">
        <v>21</v>
      </c>
      <c r="J63" s="103">
        <v>17</v>
      </c>
      <c r="K63" s="104">
        <v>0</v>
      </c>
      <c r="L63" s="105">
        <v>47</v>
      </c>
      <c r="M63" s="103">
        <v>26</v>
      </c>
      <c r="N63" s="105">
        <v>5</v>
      </c>
      <c r="O63" s="103">
        <v>6</v>
      </c>
      <c r="P63" s="104">
        <v>3</v>
      </c>
      <c r="Q63" s="105">
        <v>14</v>
      </c>
    </row>
    <row r="64" spans="1:17" ht="15.75">
      <c r="A64" s="102" t="s">
        <v>215</v>
      </c>
      <c r="B64" s="103">
        <v>6</v>
      </c>
      <c r="C64" s="104">
        <v>0</v>
      </c>
      <c r="D64" s="105">
        <v>2</v>
      </c>
      <c r="E64" s="103">
        <v>2</v>
      </c>
      <c r="F64" s="105">
        <v>1</v>
      </c>
      <c r="G64" s="103">
        <v>1</v>
      </c>
      <c r="H64" s="104">
        <v>0</v>
      </c>
      <c r="I64" s="105">
        <v>0</v>
      </c>
      <c r="J64" s="103">
        <v>0</v>
      </c>
      <c r="K64" s="104">
        <v>0</v>
      </c>
      <c r="L64" s="105">
        <v>1</v>
      </c>
      <c r="M64" s="103">
        <v>0</v>
      </c>
      <c r="N64" s="105">
        <v>0</v>
      </c>
      <c r="O64" s="103">
        <v>2</v>
      </c>
      <c r="P64" s="104">
        <v>0</v>
      </c>
      <c r="Q64" s="105">
        <v>1</v>
      </c>
    </row>
    <row r="65" spans="1:17" ht="15.75">
      <c r="A65" s="98" t="s">
        <v>216</v>
      </c>
      <c r="B65" s="103">
        <v>5</v>
      </c>
      <c r="C65" s="104">
        <v>1</v>
      </c>
      <c r="D65" s="105">
        <v>3</v>
      </c>
      <c r="E65" s="103">
        <v>0</v>
      </c>
      <c r="F65" s="105">
        <v>0</v>
      </c>
      <c r="G65" s="103">
        <v>2</v>
      </c>
      <c r="H65" s="104">
        <v>0</v>
      </c>
      <c r="I65" s="105">
        <v>0</v>
      </c>
      <c r="J65" s="103">
        <v>0</v>
      </c>
      <c r="K65" s="104">
        <v>0</v>
      </c>
      <c r="L65" s="105">
        <v>7</v>
      </c>
      <c r="M65" s="103">
        <v>7</v>
      </c>
      <c r="N65" s="105">
        <v>1</v>
      </c>
      <c r="O65" s="103">
        <v>1</v>
      </c>
      <c r="P65" s="104">
        <v>1</v>
      </c>
      <c r="Q65" s="105">
        <v>0</v>
      </c>
    </row>
    <row r="66" spans="1:17" ht="15.75">
      <c r="A66" s="102" t="s">
        <v>217</v>
      </c>
      <c r="B66" s="103">
        <v>12</v>
      </c>
      <c r="C66" s="104">
        <v>1</v>
      </c>
      <c r="D66" s="105">
        <v>20</v>
      </c>
      <c r="E66" s="103">
        <v>2</v>
      </c>
      <c r="F66" s="105">
        <v>3</v>
      </c>
      <c r="G66" s="103">
        <v>0</v>
      </c>
      <c r="H66" s="104">
        <v>3</v>
      </c>
      <c r="I66" s="105">
        <v>9</v>
      </c>
      <c r="J66" s="103">
        <v>4</v>
      </c>
      <c r="K66" s="104">
        <v>0</v>
      </c>
      <c r="L66" s="105">
        <v>23</v>
      </c>
      <c r="M66" s="103">
        <v>3</v>
      </c>
      <c r="N66" s="105">
        <v>9</v>
      </c>
      <c r="O66" s="103">
        <v>2</v>
      </c>
      <c r="P66" s="104">
        <v>4</v>
      </c>
      <c r="Q66" s="105">
        <v>8</v>
      </c>
    </row>
    <row r="67" spans="1:17" ht="15.75">
      <c r="A67" s="98" t="s">
        <v>218</v>
      </c>
      <c r="B67" s="103">
        <v>31</v>
      </c>
      <c r="C67" s="104">
        <v>0</v>
      </c>
      <c r="D67" s="105">
        <v>90</v>
      </c>
      <c r="E67" s="103">
        <v>9</v>
      </c>
      <c r="F67" s="105">
        <v>2</v>
      </c>
      <c r="G67" s="103">
        <v>9</v>
      </c>
      <c r="H67" s="104">
        <v>3</v>
      </c>
      <c r="I67" s="105">
        <v>30</v>
      </c>
      <c r="J67" s="103">
        <v>15</v>
      </c>
      <c r="K67" s="104">
        <v>0</v>
      </c>
      <c r="L67" s="105">
        <v>86</v>
      </c>
      <c r="M67" s="103">
        <v>9</v>
      </c>
      <c r="N67" s="105">
        <v>4</v>
      </c>
      <c r="O67" s="103">
        <v>6</v>
      </c>
      <c r="P67" s="104">
        <v>3</v>
      </c>
      <c r="Q67" s="105">
        <v>25</v>
      </c>
    </row>
    <row r="68" spans="1:17" ht="15.75">
      <c r="A68" s="102" t="s">
        <v>219</v>
      </c>
      <c r="B68" s="103">
        <v>11</v>
      </c>
      <c r="C68" s="104">
        <v>1</v>
      </c>
      <c r="D68" s="105">
        <v>19</v>
      </c>
      <c r="E68" s="103">
        <v>2</v>
      </c>
      <c r="F68" s="105">
        <v>2</v>
      </c>
      <c r="G68" s="103">
        <v>2</v>
      </c>
      <c r="H68" s="104">
        <v>0</v>
      </c>
      <c r="I68" s="105">
        <v>15</v>
      </c>
      <c r="J68" s="103">
        <v>11</v>
      </c>
      <c r="K68" s="104">
        <v>1</v>
      </c>
      <c r="L68" s="105">
        <v>20</v>
      </c>
      <c r="M68" s="103">
        <v>2</v>
      </c>
      <c r="N68" s="105">
        <v>4</v>
      </c>
      <c r="O68" s="103">
        <v>1</v>
      </c>
      <c r="P68" s="104">
        <v>0</v>
      </c>
      <c r="Q68" s="105">
        <v>8</v>
      </c>
    </row>
    <row r="69" spans="1:17" ht="15.75">
      <c r="A69" s="98" t="s">
        <v>220</v>
      </c>
      <c r="B69" s="103">
        <v>14</v>
      </c>
      <c r="C69" s="104">
        <v>2</v>
      </c>
      <c r="D69" s="105">
        <v>14</v>
      </c>
      <c r="E69" s="103">
        <v>5</v>
      </c>
      <c r="F69" s="105">
        <v>2</v>
      </c>
      <c r="G69" s="103">
        <v>1</v>
      </c>
      <c r="H69" s="104">
        <v>1</v>
      </c>
      <c r="I69" s="105">
        <v>5</v>
      </c>
      <c r="J69" s="103">
        <v>8</v>
      </c>
      <c r="K69" s="104">
        <v>0</v>
      </c>
      <c r="L69" s="105">
        <v>21</v>
      </c>
      <c r="M69" s="103">
        <v>5</v>
      </c>
      <c r="N69" s="105">
        <v>3</v>
      </c>
      <c r="O69" s="103">
        <v>4</v>
      </c>
      <c r="P69" s="104">
        <v>0</v>
      </c>
      <c r="Q69" s="105">
        <v>7</v>
      </c>
    </row>
    <row r="70" spans="1:17" ht="15.75">
      <c r="A70" s="102" t="s">
        <v>221</v>
      </c>
      <c r="B70" s="103">
        <v>1</v>
      </c>
      <c r="C70" s="104">
        <v>0</v>
      </c>
      <c r="D70" s="105">
        <v>4</v>
      </c>
      <c r="E70" s="103">
        <v>0</v>
      </c>
      <c r="F70" s="105">
        <v>0</v>
      </c>
      <c r="G70" s="103">
        <v>1</v>
      </c>
      <c r="H70" s="104">
        <v>1</v>
      </c>
      <c r="I70" s="105">
        <v>0</v>
      </c>
      <c r="J70" s="103">
        <v>2</v>
      </c>
      <c r="K70" s="104">
        <v>0</v>
      </c>
      <c r="L70" s="105">
        <v>6</v>
      </c>
      <c r="M70" s="103">
        <v>2</v>
      </c>
      <c r="N70" s="105">
        <v>0</v>
      </c>
      <c r="O70" s="103">
        <v>0</v>
      </c>
      <c r="P70" s="104">
        <v>0</v>
      </c>
      <c r="Q70" s="105">
        <v>0</v>
      </c>
    </row>
    <row r="71" spans="1:17" ht="15.75">
      <c r="A71" s="98" t="s">
        <v>222</v>
      </c>
      <c r="B71" s="103">
        <v>48</v>
      </c>
      <c r="C71" s="104">
        <v>0</v>
      </c>
      <c r="D71" s="105">
        <v>40</v>
      </c>
      <c r="E71" s="103">
        <v>6</v>
      </c>
      <c r="F71" s="105">
        <v>1</v>
      </c>
      <c r="G71" s="103">
        <v>3</v>
      </c>
      <c r="H71" s="104">
        <v>1</v>
      </c>
      <c r="I71" s="105">
        <v>16</v>
      </c>
      <c r="J71" s="103">
        <v>49</v>
      </c>
      <c r="K71" s="104">
        <v>2</v>
      </c>
      <c r="L71" s="105">
        <v>35</v>
      </c>
      <c r="M71" s="103">
        <v>7</v>
      </c>
      <c r="N71" s="105">
        <v>1</v>
      </c>
      <c r="O71" s="103">
        <v>5</v>
      </c>
      <c r="P71" s="104">
        <v>1</v>
      </c>
      <c r="Q71" s="105">
        <v>6</v>
      </c>
    </row>
    <row r="72" spans="1:17" ht="15.75">
      <c r="A72" s="102" t="s">
        <v>223</v>
      </c>
      <c r="B72" s="103">
        <v>7</v>
      </c>
      <c r="C72" s="104">
        <v>0</v>
      </c>
      <c r="D72" s="105">
        <v>22</v>
      </c>
      <c r="E72" s="103">
        <v>7</v>
      </c>
      <c r="F72" s="105">
        <v>4</v>
      </c>
      <c r="G72" s="103">
        <v>5</v>
      </c>
      <c r="H72" s="104">
        <v>3</v>
      </c>
      <c r="I72" s="105">
        <v>11</v>
      </c>
      <c r="J72" s="103">
        <v>7</v>
      </c>
      <c r="K72" s="104">
        <v>0</v>
      </c>
      <c r="L72" s="105">
        <v>21</v>
      </c>
      <c r="M72" s="103">
        <v>7</v>
      </c>
      <c r="N72" s="105">
        <v>4</v>
      </c>
      <c r="O72" s="103">
        <v>4</v>
      </c>
      <c r="P72" s="104">
        <v>1</v>
      </c>
      <c r="Q72" s="105">
        <v>8</v>
      </c>
    </row>
    <row r="73" spans="1:17" ht="15.75">
      <c r="A73" s="98" t="s">
        <v>224</v>
      </c>
      <c r="B73" s="103">
        <v>20</v>
      </c>
      <c r="C73" s="104">
        <v>1</v>
      </c>
      <c r="D73" s="105">
        <v>27</v>
      </c>
      <c r="E73" s="103">
        <v>6</v>
      </c>
      <c r="F73" s="105">
        <v>5</v>
      </c>
      <c r="G73" s="103">
        <v>2</v>
      </c>
      <c r="H73" s="104">
        <v>2</v>
      </c>
      <c r="I73" s="105">
        <v>7</v>
      </c>
      <c r="J73" s="103">
        <v>35</v>
      </c>
      <c r="K73" s="104">
        <v>0</v>
      </c>
      <c r="L73" s="105">
        <v>20</v>
      </c>
      <c r="M73" s="103">
        <v>2</v>
      </c>
      <c r="N73" s="105">
        <v>7</v>
      </c>
      <c r="O73" s="103">
        <v>2</v>
      </c>
      <c r="P73" s="104">
        <v>0</v>
      </c>
      <c r="Q73" s="105">
        <v>3</v>
      </c>
    </row>
    <row r="74" spans="1:17" ht="15.75">
      <c r="A74" s="102" t="s">
        <v>225</v>
      </c>
      <c r="B74" s="103">
        <v>6</v>
      </c>
      <c r="C74" s="104">
        <v>0</v>
      </c>
      <c r="D74" s="105">
        <v>9</v>
      </c>
      <c r="E74" s="103">
        <v>4</v>
      </c>
      <c r="F74" s="105">
        <v>4</v>
      </c>
      <c r="G74" s="103">
        <v>2</v>
      </c>
      <c r="H74" s="104">
        <v>0</v>
      </c>
      <c r="I74" s="105">
        <v>6</v>
      </c>
      <c r="J74" s="103">
        <v>3</v>
      </c>
      <c r="K74" s="104">
        <v>1</v>
      </c>
      <c r="L74" s="105">
        <v>8</v>
      </c>
      <c r="M74" s="103">
        <v>3</v>
      </c>
      <c r="N74" s="105">
        <v>2</v>
      </c>
      <c r="O74" s="103">
        <v>1</v>
      </c>
      <c r="P74" s="104">
        <v>2</v>
      </c>
      <c r="Q74" s="105">
        <v>4</v>
      </c>
    </row>
    <row r="75" spans="1:17" ht="15.75">
      <c r="A75" s="98" t="s">
        <v>226</v>
      </c>
      <c r="B75" s="103">
        <v>11</v>
      </c>
      <c r="C75" s="104">
        <v>2</v>
      </c>
      <c r="D75" s="105">
        <v>15</v>
      </c>
      <c r="E75" s="103">
        <v>3</v>
      </c>
      <c r="F75" s="105">
        <v>3</v>
      </c>
      <c r="G75" s="103">
        <v>3</v>
      </c>
      <c r="H75" s="104">
        <v>3</v>
      </c>
      <c r="I75" s="105">
        <v>14</v>
      </c>
      <c r="J75" s="103">
        <v>6</v>
      </c>
      <c r="K75" s="104">
        <v>2</v>
      </c>
      <c r="L75" s="105">
        <v>36</v>
      </c>
      <c r="M75" s="103">
        <v>5</v>
      </c>
      <c r="N75" s="105">
        <v>3</v>
      </c>
      <c r="O75" s="103">
        <v>2</v>
      </c>
      <c r="P75" s="104">
        <v>1</v>
      </c>
      <c r="Q75" s="105">
        <v>6</v>
      </c>
    </row>
    <row r="76" spans="1:17" ht="15.75">
      <c r="A76" s="102" t="s">
        <v>227</v>
      </c>
      <c r="B76" s="103">
        <v>13</v>
      </c>
      <c r="C76" s="104">
        <v>0</v>
      </c>
      <c r="D76" s="105">
        <v>14</v>
      </c>
      <c r="E76" s="103">
        <v>3</v>
      </c>
      <c r="F76" s="105">
        <v>2</v>
      </c>
      <c r="G76" s="103">
        <v>1</v>
      </c>
      <c r="H76" s="104">
        <v>2</v>
      </c>
      <c r="I76" s="105">
        <v>4</v>
      </c>
      <c r="J76" s="103">
        <v>2</v>
      </c>
      <c r="K76" s="104">
        <v>0</v>
      </c>
      <c r="L76" s="105">
        <v>12</v>
      </c>
      <c r="M76" s="103">
        <v>5</v>
      </c>
      <c r="N76" s="105">
        <v>3</v>
      </c>
      <c r="O76" s="103">
        <v>4</v>
      </c>
      <c r="P76" s="104">
        <v>1</v>
      </c>
      <c r="Q76" s="105">
        <v>4</v>
      </c>
    </row>
    <row r="77" spans="1:17" ht="15.75">
      <c r="A77" s="98" t="s">
        <v>228</v>
      </c>
      <c r="B77" s="103">
        <v>1</v>
      </c>
      <c r="C77" s="104">
        <v>0</v>
      </c>
      <c r="D77" s="105">
        <v>1</v>
      </c>
      <c r="E77" s="103">
        <v>0</v>
      </c>
      <c r="F77" s="105">
        <v>0</v>
      </c>
      <c r="G77" s="103">
        <v>0</v>
      </c>
      <c r="H77" s="104">
        <v>1</v>
      </c>
      <c r="I77" s="105">
        <v>5</v>
      </c>
      <c r="J77" s="103">
        <v>1</v>
      </c>
      <c r="K77" s="104">
        <v>2</v>
      </c>
      <c r="L77" s="105">
        <v>3</v>
      </c>
      <c r="M77" s="103">
        <v>0</v>
      </c>
      <c r="N77" s="105">
        <v>0</v>
      </c>
      <c r="O77" s="103">
        <v>1</v>
      </c>
      <c r="P77" s="104">
        <v>0</v>
      </c>
      <c r="Q77" s="105">
        <v>0</v>
      </c>
    </row>
    <row r="78" spans="1:17" ht="15.75">
      <c r="A78" s="102" t="s">
        <v>229</v>
      </c>
      <c r="B78" s="103">
        <v>4</v>
      </c>
      <c r="C78" s="104">
        <v>0</v>
      </c>
      <c r="D78" s="105">
        <v>5</v>
      </c>
      <c r="E78" s="103">
        <v>0</v>
      </c>
      <c r="F78" s="105">
        <v>1</v>
      </c>
      <c r="G78" s="103">
        <v>1</v>
      </c>
      <c r="H78" s="104">
        <v>0</v>
      </c>
      <c r="I78" s="105">
        <v>3</v>
      </c>
      <c r="J78" s="103">
        <v>7</v>
      </c>
      <c r="K78" s="104">
        <v>0</v>
      </c>
      <c r="L78" s="105">
        <v>13</v>
      </c>
      <c r="M78" s="103">
        <v>4</v>
      </c>
      <c r="N78" s="105">
        <v>0</v>
      </c>
      <c r="O78" s="103">
        <v>6</v>
      </c>
      <c r="P78" s="104">
        <v>1</v>
      </c>
      <c r="Q78" s="105">
        <v>7</v>
      </c>
    </row>
    <row r="79" spans="1:17" ht="15.75">
      <c r="A79" s="98" t="s">
        <v>230</v>
      </c>
      <c r="B79" s="103">
        <v>3</v>
      </c>
      <c r="C79" s="104">
        <v>0</v>
      </c>
      <c r="D79" s="105">
        <v>2</v>
      </c>
      <c r="E79" s="103">
        <v>0</v>
      </c>
      <c r="F79" s="105">
        <v>4</v>
      </c>
      <c r="G79" s="103">
        <v>4</v>
      </c>
      <c r="H79" s="104">
        <v>2</v>
      </c>
      <c r="I79" s="105">
        <v>1</v>
      </c>
      <c r="J79" s="103">
        <v>6</v>
      </c>
      <c r="K79" s="104">
        <v>0</v>
      </c>
      <c r="L79" s="105">
        <v>3</v>
      </c>
      <c r="M79" s="103">
        <v>11</v>
      </c>
      <c r="N79" s="105">
        <v>4</v>
      </c>
      <c r="O79" s="103">
        <v>2</v>
      </c>
      <c r="P79" s="104">
        <v>1</v>
      </c>
      <c r="Q79" s="105">
        <v>2</v>
      </c>
    </row>
    <row r="80" spans="1:17" ht="15.75">
      <c r="A80" s="102" t="s">
        <v>231</v>
      </c>
      <c r="B80" s="103">
        <v>17</v>
      </c>
      <c r="C80" s="104">
        <v>0</v>
      </c>
      <c r="D80" s="105">
        <v>6</v>
      </c>
      <c r="E80" s="103">
        <v>3</v>
      </c>
      <c r="F80" s="105">
        <v>0</v>
      </c>
      <c r="G80" s="103">
        <v>0</v>
      </c>
      <c r="H80" s="104">
        <v>0</v>
      </c>
      <c r="I80" s="105">
        <v>1</v>
      </c>
      <c r="J80" s="103">
        <v>8</v>
      </c>
      <c r="K80" s="104">
        <v>0</v>
      </c>
      <c r="L80" s="105">
        <v>9</v>
      </c>
      <c r="M80" s="103">
        <v>0</v>
      </c>
      <c r="N80" s="105">
        <v>1</v>
      </c>
      <c r="O80" s="103">
        <v>3</v>
      </c>
      <c r="P80" s="104">
        <v>3</v>
      </c>
      <c r="Q80" s="105">
        <v>1</v>
      </c>
    </row>
    <row r="81" spans="1:17" ht="15.75">
      <c r="A81" s="98" t="s">
        <v>232</v>
      </c>
      <c r="B81" s="103">
        <v>14</v>
      </c>
      <c r="C81" s="104">
        <v>1</v>
      </c>
      <c r="D81" s="105">
        <v>8</v>
      </c>
      <c r="E81" s="103">
        <v>0</v>
      </c>
      <c r="F81" s="105">
        <v>3</v>
      </c>
      <c r="G81" s="103">
        <v>0</v>
      </c>
      <c r="H81" s="104">
        <v>0</v>
      </c>
      <c r="I81" s="105">
        <v>0</v>
      </c>
      <c r="J81" s="103">
        <v>6</v>
      </c>
      <c r="K81" s="104">
        <v>0</v>
      </c>
      <c r="L81" s="105">
        <v>3</v>
      </c>
      <c r="M81" s="103">
        <v>1</v>
      </c>
      <c r="N81" s="105">
        <v>1</v>
      </c>
      <c r="O81" s="103">
        <v>0</v>
      </c>
      <c r="P81" s="104">
        <v>0</v>
      </c>
      <c r="Q81" s="105">
        <v>0</v>
      </c>
    </row>
    <row r="82" spans="1:17" ht="15.75">
      <c r="A82" s="102" t="s">
        <v>233</v>
      </c>
      <c r="B82" s="103">
        <v>4</v>
      </c>
      <c r="C82" s="104">
        <v>0</v>
      </c>
      <c r="D82" s="105">
        <v>7</v>
      </c>
      <c r="E82" s="103">
        <v>1</v>
      </c>
      <c r="F82" s="105">
        <v>2</v>
      </c>
      <c r="G82" s="103">
        <v>0</v>
      </c>
      <c r="H82" s="104">
        <v>2</v>
      </c>
      <c r="I82" s="105">
        <v>3</v>
      </c>
      <c r="J82" s="103">
        <v>2</v>
      </c>
      <c r="K82" s="104">
        <v>0</v>
      </c>
      <c r="L82" s="105">
        <v>10</v>
      </c>
      <c r="M82" s="103">
        <v>1</v>
      </c>
      <c r="N82" s="105">
        <v>1</v>
      </c>
      <c r="O82" s="103">
        <v>0</v>
      </c>
      <c r="P82" s="104">
        <v>1</v>
      </c>
      <c r="Q82" s="105">
        <v>2</v>
      </c>
    </row>
    <row r="83" spans="1:17" ht="15.75">
      <c r="A83" s="98" t="s">
        <v>234</v>
      </c>
      <c r="B83" s="103">
        <v>1</v>
      </c>
      <c r="C83" s="104">
        <v>0</v>
      </c>
      <c r="D83" s="105">
        <v>1</v>
      </c>
      <c r="E83" s="103">
        <v>1</v>
      </c>
      <c r="F83" s="105">
        <v>0</v>
      </c>
      <c r="G83" s="103">
        <v>0</v>
      </c>
      <c r="H83" s="104">
        <v>2</v>
      </c>
      <c r="I83" s="105">
        <v>4</v>
      </c>
      <c r="J83" s="103">
        <v>2</v>
      </c>
      <c r="K83" s="104">
        <v>0</v>
      </c>
      <c r="L83" s="105">
        <v>3</v>
      </c>
      <c r="M83" s="103">
        <v>0</v>
      </c>
      <c r="N83" s="105">
        <v>1</v>
      </c>
      <c r="O83" s="103">
        <v>0</v>
      </c>
      <c r="P83" s="104">
        <v>0</v>
      </c>
      <c r="Q83" s="105">
        <v>1</v>
      </c>
    </row>
    <row r="84" spans="1:17" ht="15.75">
      <c r="A84" s="102" t="s">
        <v>235</v>
      </c>
      <c r="B84" s="103">
        <v>5</v>
      </c>
      <c r="C84" s="104">
        <v>0</v>
      </c>
      <c r="D84" s="105">
        <v>5</v>
      </c>
      <c r="E84" s="103">
        <v>0</v>
      </c>
      <c r="F84" s="105">
        <v>1</v>
      </c>
      <c r="G84" s="103">
        <v>0</v>
      </c>
      <c r="H84" s="104">
        <v>0</v>
      </c>
      <c r="I84" s="105">
        <v>4</v>
      </c>
      <c r="J84" s="103">
        <v>5</v>
      </c>
      <c r="K84" s="104">
        <v>0</v>
      </c>
      <c r="L84" s="105">
        <v>4</v>
      </c>
      <c r="M84" s="103">
        <v>0</v>
      </c>
      <c r="N84" s="105">
        <v>0</v>
      </c>
      <c r="O84" s="103">
        <v>5</v>
      </c>
      <c r="P84" s="104">
        <v>0</v>
      </c>
      <c r="Q84" s="105">
        <v>5</v>
      </c>
    </row>
    <row r="85" spans="1:17" ht="15.75">
      <c r="A85" s="98" t="s">
        <v>236</v>
      </c>
      <c r="B85" s="103">
        <v>11</v>
      </c>
      <c r="C85" s="104">
        <v>0</v>
      </c>
      <c r="D85" s="105">
        <v>18</v>
      </c>
      <c r="E85" s="103">
        <v>5</v>
      </c>
      <c r="F85" s="105">
        <v>1</v>
      </c>
      <c r="G85" s="103">
        <v>1</v>
      </c>
      <c r="H85" s="104">
        <v>0</v>
      </c>
      <c r="I85" s="105">
        <v>5</v>
      </c>
      <c r="J85" s="103">
        <v>3</v>
      </c>
      <c r="K85" s="104">
        <v>2</v>
      </c>
      <c r="L85" s="105">
        <v>18</v>
      </c>
      <c r="M85" s="103">
        <v>0</v>
      </c>
      <c r="N85" s="105">
        <v>2</v>
      </c>
      <c r="O85" s="103">
        <v>0</v>
      </c>
      <c r="P85" s="104">
        <v>0</v>
      </c>
      <c r="Q85" s="105">
        <v>7</v>
      </c>
    </row>
    <row r="86" spans="1:17" ht="15.75">
      <c r="A86" s="102" t="s">
        <v>237</v>
      </c>
      <c r="B86" s="103">
        <v>9</v>
      </c>
      <c r="C86" s="104">
        <v>2</v>
      </c>
      <c r="D86" s="105">
        <v>14</v>
      </c>
      <c r="E86" s="103">
        <v>0</v>
      </c>
      <c r="F86" s="105">
        <v>3</v>
      </c>
      <c r="G86" s="103">
        <v>1</v>
      </c>
      <c r="H86" s="104">
        <v>1</v>
      </c>
      <c r="I86" s="105">
        <v>4</v>
      </c>
      <c r="J86" s="103">
        <v>2</v>
      </c>
      <c r="K86" s="104">
        <v>0</v>
      </c>
      <c r="L86" s="105">
        <v>7</v>
      </c>
      <c r="M86" s="103">
        <v>0</v>
      </c>
      <c r="N86" s="105">
        <v>7</v>
      </c>
      <c r="O86" s="103">
        <v>1</v>
      </c>
      <c r="P86" s="104">
        <v>4</v>
      </c>
      <c r="Q86" s="105">
        <v>6</v>
      </c>
    </row>
    <row r="87" spans="1:17" ht="15.75">
      <c r="A87" s="98" t="s">
        <v>238</v>
      </c>
      <c r="B87" s="103">
        <v>3</v>
      </c>
      <c r="C87" s="104">
        <v>0</v>
      </c>
      <c r="D87" s="105">
        <v>6</v>
      </c>
      <c r="E87" s="103">
        <v>0</v>
      </c>
      <c r="F87" s="105">
        <v>0</v>
      </c>
      <c r="G87" s="103">
        <v>1</v>
      </c>
      <c r="H87" s="104">
        <v>0</v>
      </c>
      <c r="I87" s="105">
        <v>3</v>
      </c>
      <c r="J87" s="103">
        <v>2</v>
      </c>
      <c r="K87" s="104">
        <v>0</v>
      </c>
      <c r="L87" s="105">
        <v>3</v>
      </c>
      <c r="M87" s="103">
        <v>0</v>
      </c>
      <c r="N87" s="105">
        <v>1</v>
      </c>
      <c r="O87" s="103">
        <v>1</v>
      </c>
      <c r="P87" s="104">
        <v>0</v>
      </c>
      <c r="Q87" s="105">
        <v>0</v>
      </c>
    </row>
    <row r="88" spans="1:17" ht="15.75">
      <c r="A88" s="102" t="s">
        <v>239</v>
      </c>
      <c r="B88" s="103">
        <v>11</v>
      </c>
      <c r="C88" s="104">
        <v>0</v>
      </c>
      <c r="D88" s="105">
        <v>12</v>
      </c>
      <c r="E88" s="103">
        <v>1</v>
      </c>
      <c r="F88" s="105">
        <v>1</v>
      </c>
      <c r="G88" s="103">
        <v>4</v>
      </c>
      <c r="H88" s="104">
        <v>1</v>
      </c>
      <c r="I88" s="105">
        <v>10</v>
      </c>
      <c r="J88" s="103">
        <v>8</v>
      </c>
      <c r="K88" s="104">
        <v>0</v>
      </c>
      <c r="L88" s="105">
        <v>17</v>
      </c>
      <c r="M88" s="103">
        <v>6</v>
      </c>
      <c r="N88" s="105">
        <v>0</v>
      </c>
      <c r="O88" s="103">
        <v>3</v>
      </c>
      <c r="P88" s="104">
        <v>1</v>
      </c>
      <c r="Q88" s="105">
        <v>5</v>
      </c>
    </row>
    <row r="89" spans="1:17" ht="16.5" thickBot="1">
      <c r="A89" s="106" t="s">
        <v>240</v>
      </c>
      <c r="B89" s="103">
        <v>6</v>
      </c>
      <c r="C89" s="104">
        <v>1</v>
      </c>
      <c r="D89" s="105">
        <v>10</v>
      </c>
      <c r="E89" s="103">
        <v>1</v>
      </c>
      <c r="F89" s="105">
        <v>1</v>
      </c>
      <c r="G89" s="103">
        <v>1</v>
      </c>
      <c r="H89" s="104">
        <v>0</v>
      </c>
      <c r="I89" s="105">
        <v>5</v>
      </c>
      <c r="J89" s="103">
        <v>8</v>
      </c>
      <c r="K89" s="104">
        <v>0</v>
      </c>
      <c r="L89" s="105">
        <v>11</v>
      </c>
      <c r="M89" s="103">
        <v>3</v>
      </c>
      <c r="N89" s="105">
        <v>0</v>
      </c>
      <c r="O89" s="103">
        <v>4</v>
      </c>
      <c r="P89" s="104">
        <v>1</v>
      </c>
      <c r="Q89" s="105">
        <v>7</v>
      </c>
    </row>
    <row r="90" spans="1:17" s="111" customFormat="1" ht="17.25" customHeight="1" thickBot="1" thickTop="1">
      <c r="A90" s="107" t="s">
        <v>241</v>
      </c>
      <c r="B90" s="108">
        <f>SUM(B9:B89)</f>
        <v>3982</v>
      </c>
      <c r="C90" s="109">
        <f aca="true" t="shared" si="0" ref="C90:Q90">SUM(C9:C89)</f>
        <v>82</v>
      </c>
      <c r="D90" s="110">
        <f t="shared" si="0"/>
        <v>4433</v>
      </c>
      <c r="E90" s="110">
        <f t="shared" si="0"/>
        <v>935</v>
      </c>
      <c r="F90" s="110">
        <f t="shared" si="0"/>
        <v>347</v>
      </c>
      <c r="G90" s="108">
        <f t="shared" si="0"/>
        <v>1336</v>
      </c>
      <c r="H90" s="109">
        <f t="shared" si="0"/>
        <v>212</v>
      </c>
      <c r="I90" s="110">
        <f t="shared" si="0"/>
        <v>2123</v>
      </c>
      <c r="J90" s="108">
        <f t="shared" si="0"/>
        <v>2491</v>
      </c>
      <c r="K90" s="109">
        <f>SUM(K9:K89)</f>
        <v>90</v>
      </c>
      <c r="L90" s="110">
        <f t="shared" si="0"/>
        <v>5067</v>
      </c>
      <c r="M90" s="108">
        <f t="shared" si="0"/>
        <v>1949</v>
      </c>
      <c r="N90" s="110">
        <f>SUM(N9:N89)</f>
        <v>566</v>
      </c>
      <c r="O90" s="108">
        <f t="shared" si="0"/>
        <v>1302</v>
      </c>
      <c r="P90" s="109">
        <f t="shared" si="0"/>
        <v>203</v>
      </c>
      <c r="Q90" s="110">
        <f t="shared" si="0"/>
        <v>2248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B27" sqref="AB27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56" t="s">
        <v>415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3" spans="1:17" ht="15.75">
      <c r="A3" s="457" t="s">
        <v>242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</row>
    <row r="4" ht="15.75" thickBot="1">
      <c r="J4" s="95"/>
    </row>
    <row r="5" spans="1:17" s="97" customFormat="1" ht="17.25" customHeight="1" thickBot="1" thickTop="1">
      <c r="A5" s="458" t="s">
        <v>154</v>
      </c>
      <c r="B5" s="461" t="s">
        <v>421</v>
      </c>
      <c r="C5" s="462"/>
      <c r="D5" s="462"/>
      <c r="E5" s="462"/>
      <c r="F5" s="462"/>
      <c r="G5" s="462"/>
      <c r="H5" s="462"/>
      <c r="I5" s="463"/>
      <c r="J5" s="461" t="s">
        <v>422</v>
      </c>
      <c r="K5" s="462"/>
      <c r="L5" s="462"/>
      <c r="M5" s="462"/>
      <c r="N5" s="462"/>
      <c r="O5" s="462"/>
      <c r="P5" s="462"/>
      <c r="Q5" s="463"/>
    </row>
    <row r="6" spans="1:17" ht="15.75" customHeight="1" thickTop="1">
      <c r="A6" s="459"/>
      <c r="B6" s="464" t="s">
        <v>155</v>
      </c>
      <c r="C6" s="464"/>
      <c r="D6" s="464"/>
      <c r="E6" s="443" t="s">
        <v>156</v>
      </c>
      <c r="F6" s="445"/>
      <c r="G6" s="464" t="s">
        <v>157</v>
      </c>
      <c r="H6" s="464"/>
      <c r="I6" s="445"/>
      <c r="J6" s="464" t="s">
        <v>155</v>
      </c>
      <c r="K6" s="464"/>
      <c r="L6" s="464"/>
      <c r="M6" s="443" t="s">
        <v>156</v>
      </c>
      <c r="N6" s="465"/>
      <c r="O6" s="443" t="s">
        <v>157</v>
      </c>
      <c r="P6" s="444"/>
      <c r="Q6" s="445"/>
    </row>
    <row r="7" spans="1:17" ht="15" customHeight="1">
      <c r="A7" s="459"/>
      <c r="B7" s="442" t="s">
        <v>158</v>
      </c>
      <c r="C7" s="436" t="s">
        <v>159</v>
      </c>
      <c r="D7" s="448" t="s">
        <v>160</v>
      </c>
      <c r="E7" s="441" t="s">
        <v>158</v>
      </c>
      <c r="F7" s="450" t="s">
        <v>159</v>
      </c>
      <c r="G7" s="452" t="s">
        <v>158</v>
      </c>
      <c r="H7" s="436" t="s">
        <v>159</v>
      </c>
      <c r="I7" s="454" t="s">
        <v>160</v>
      </c>
      <c r="J7" s="441" t="s">
        <v>158</v>
      </c>
      <c r="K7" s="435" t="s">
        <v>159</v>
      </c>
      <c r="L7" s="433" t="s">
        <v>160</v>
      </c>
      <c r="M7" s="437" t="s">
        <v>158</v>
      </c>
      <c r="N7" s="439" t="s">
        <v>159</v>
      </c>
      <c r="O7" s="441" t="s">
        <v>158</v>
      </c>
      <c r="P7" s="435" t="s">
        <v>159</v>
      </c>
      <c r="Q7" s="433" t="s">
        <v>160</v>
      </c>
    </row>
    <row r="8" spans="1:17" ht="31.5" customHeight="1" thickBot="1">
      <c r="A8" s="460"/>
      <c r="B8" s="446"/>
      <c r="C8" s="447"/>
      <c r="D8" s="449"/>
      <c r="E8" s="442"/>
      <c r="F8" s="451"/>
      <c r="G8" s="453"/>
      <c r="H8" s="447"/>
      <c r="I8" s="455"/>
      <c r="J8" s="442"/>
      <c r="K8" s="436"/>
      <c r="L8" s="434"/>
      <c r="M8" s="438"/>
      <c r="N8" s="440"/>
      <c r="O8" s="442"/>
      <c r="P8" s="436"/>
      <c r="Q8" s="434"/>
    </row>
    <row r="9" spans="1:17" ht="16.5" thickTop="1">
      <c r="A9" s="98" t="s">
        <v>161</v>
      </c>
      <c r="B9" s="186">
        <v>562</v>
      </c>
      <c r="C9" s="187">
        <v>5</v>
      </c>
      <c r="D9" s="188">
        <v>511</v>
      </c>
      <c r="E9" s="186">
        <v>269</v>
      </c>
      <c r="F9" s="188">
        <v>15</v>
      </c>
      <c r="G9" s="186">
        <v>222</v>
      </c>
      <c r="H9" s="187">
        <v>14</v>
      </c>
      <c r="I9" s="188">
        <v>343</v>
      </c>
      <c r="J9" s="186">
        <v>460</v>
      </c>
      <c r="K9" s="187">
        <v>9</v>
      </c>
      <c r="L9" s="188">
        <v>706</v>
      </c>
      <c r="M9" s="186">
        <v>372</v>
      </c>
      <c r="N9" s="188">
        <v>31</v>
      </c>
      <c r="O9" s="186">
        <v>215</v>
      </c>
      <c r="P9" s="187">
        <v>19</v>
      </c>
      <c r="Q9" s="188">
        <v>426</v>
      </c>
    </row>
    <row r="10" spans="1:17" ht="15.75">
      <c r="A10" s="102" t="s">
        <v>162</v>
      </c>
      <c r="B10" s="189">
        <v>86</v>
      </c>
      <c r="C10" s="190">
        <v>2</v>
      </c>
      <c r="D10" s="191">
        <v>98</v>
      </c>
      <c r="E10" s="189">
        <v>16</v>
      </c>
      <c r="F10" s="191">
        <v>9</v>
      </c>
      <c r="G10" s="189">
        <v>23</v>
      </c>
      <c r="H10" s="190">
        <v>8</v>
      </c>
      <c r="I10" s="191">
        <v>30</v>
      </c>
      <c r="J10" s="189">
        <v>64</v>
      </c>
      <c r="K10" s="190">
        <v>2</v>
      </c>
      <c r="L10" s="191">
        <v>68</v>
      </c>
      <c r="M10" s="189">
        <v>30</v>
      </c>
      <c r="N10" s="191">
        <v>8</v>
      </c>
      <c r="O10" s="189">
        <v>26</v>
      </c>
      <c r="P10" s="190">
        <v>4</v>
      </c>
      <c r="Q10" s="191">
        <v>19</v>
      </c>
    </row>
    <row r="11" spans="1:17" ht="15.75">
      <c r="A11" s="98" t="s">
        <v>243</v>
      </c>
      <c r="B11" s="189">
        <v>120</v>
      </c>
      <c r="C11" s="190">
        <v>8</v>
      </c>
      <c r="D11" s="191">
        <v>186</v>
      </c>
      <c r="E11" s="189">
        <v>40</v>
      </c>
      <c r="F11" s="191">
        <v>8</v>
      </c>
      <c r="G11" s="189">
        <v>32</v>
      </c>
      <c r="H11" s="190">
        <v>9</v>
      </c>
      <c r="I11" s="191">
        <v>71</v>
      </c>
      <c r="J11" s="189">
        <v>138</v>
      </c>
      <c r="K11" s="190">
        <v>5</v>
      </c>
      <c r="L11" s="191">
        <v>206</v>
      </c>
      <c r="M11" s="189">
        <v>40</v>
      </c>
      <c r="N11" s="191">
        <v>22</v>
      </c>
      <c r="O11" s="189">
        <v>27</v>
      </c>
      <c r="P11" s="190">
        <v>6</v>
      </c>
      <c r="Q11" s="191">
        <v>82</v>
      </c>
    </row>
    <row r="12" spans="1:17" ht="15.75">
      <c r="A12" s="102" t="s">
        <v>164</v>
      </c>
      <c r="B12" s="189">
        <v>51</v>
      </c>
      <c r="C12" s="190">
        <v>1</v>
      </c>
      <c r="D12" s="191">
        <v>135</v>
      </c>
      <c r="E12" s="189">
        <v>13</v>
      </c>
      <c r="F12" s="191">
        <v>5</v>
      </c>
      <c r="G12" s="189">
        <v>10</v>
      </c>
      <c r="H12" s="190">
        <v>3</v>
      </c>
      <c r="I12" s="191">
        <v>32</v>
      </c>
      <c r="J12" s="189">
        <v>48</v>
      </c>
      <c r="K12" s="190">
        <v>0</v>
      </c>
      <c r="L12" s="191">
        <v>94</v>
      </c>
      <c r="M12" s="189">
        <v>12</v>
      </c>
      <c r="N12" s="191">
        <v>2</v>
      </c>
      <c r="O12" s="189">
        <v>5</v>
      </c>
      <c r="P12" s="190">
        <v>0</v>
      </c>
      <c r="Q12" s="191">
        <v>49</v>
      </c>
    </row>
    <row r="13" spans="1:17" ht="15.75">
      <c r="A13" s="98" t="s">
        <v>165</v>
      </c>
      <c r="B13" s="189">
        <v>51</v>
      </c>
      <c r="C13" s="190">
        <v>3</v>
      </c>
      <c r="D13" s="191">
        <v>83</v>
      </c>
      <c r="E13" s="189">
        <v>13</v>
      </c>
      <c r="F13" s="191">
        <v>3</v>
      </c>
      <c r="G13" s="189">
        <v>19</v>
      </c>
      <c r="H13" s="190">
        <v>4</v>
      </c>
      <c r="I13" s="191">
        <v>33</v>
      </c>
      <c r="J13" s="189">
        <v>63</v>
      </c>
      <c r="K13" s="190">
        <v>2</v>
      </c>
      <c r="L13" s="191">
        <v>100</v>
      </c>
      <c r="M13" s="189">
        <v>21</v>
      </c>
      <c r="N13" s="191">
        <v>7</v>
      </c>
      <c r="O13" s="189">
        <v>18</v>
      </c>
      <c r="P13" s="190">
        <v>6</v>
      </c>
      <c r="Q13" s="191">
        <v>71</v>
      </c>
    </row>
    <row r="14" spans="1:17" ht="15.75">
      <c r="A14" s="102" t="s">
        <v>166</v>
      </c>
      <c r="B14" s="189">
        <v>3490</v>
      </c>
      <c r="C14" s="190">
        <v>67</v>
      </c>
      <c r="D14" s="191">
        <v>4536</v>
      </c>
      <c r="E14" s="189">
        <v>969</v>
      </c>
      <c r="F14" s="191">
        <v>150</v>
      </c>
      <c r="G14" s="189">
        <v>895</v>
      </c>
      <c r="H14" s="190">
        <v>103</v>
      </c>
      <c r="I14" s="191">
        <v>1546</v>
      </c>
      <c r="J14" s="189">
        <v>2912</v>
      </c>
      <c r="K14" s="190">
        <v>73</v>
      </c>
      <c r="L14" s="191">
        <v>5916</v>
      </c>
      <c r="M14" s="189">
        <v>1233</v>
      </c>
      <c r="N14" s="191">
        <v>207</v>
      </c>
      <c r="O14" s="189">
        <v>792</v>
      </c>
      <c r="P14" s="190">
        <v>139</v>
      </c>
      <c r="Q14" s="191">
        <v>1788</v>
      </c>
    </row>
    <row r="15" spans="1:17" ht="15.75">
      <c r="A15" s="98" t="s">
        <v>167</v>
      </c>
      <c r="B15" s="189">
        <v>1176</v>
      </c>
      <c r="C15" s="190">
        <v>21</v>
      </c>
      <c r="D15" s="191">
        <v>1560</v>
      </c>
      <c r="E15" s="189">
        <v>387</v>
      </c>
      <c r="F15" s="191">
        <v>57</v>
      </c>
      <c r="G15" s="189">
        <v>354</v>
      </c>
      <c r="H15" s="190">
        <v>46</v>
      </c>
      <c r="I15" s="191">
        <v>524</v>
      </c>
      <c r="J15" s="189">
        <v>1042</v>
      </c>
      <c r="K15" s="190">
        <v>7</v>
      </c>
      <c r="L15" s="191">
        <v>1802</v>
      </c>
      <c r="M15" s="189">
        <v>498</v>
      </c>
      <c r="N15" s="191">
        <v>79</v>
      </c>
      <c r="O15" s="189">
        <v>268</v>
      </c>
      <c r="P15" s="190">
        <v>48</v>
      </c>
      <c r="Q15" s="191">
        <v>1791</v>
      </c>
    </row>
    <row r="16" spans="1:17" ht="15.75">
      <c r="A16" s="102" t="s">
        <v>168</v>
      </c>
      <c r="B16" s="189">
        <v>14</v>
      </c>
      <c r="C16" s="190">
        <v>2</v>
      </c>
      <c r="D16" s="191">
        <v>54</v>
      </c>
      <c r="E16" s="189">
        <v>7</v>
      </c>
      <c r="F16" s="191">
        <v>2</v>
      </c>
      <c r="G16" s="189">
        <v>10</v>
      </c>
      <c r="H16" s="190">
        <v>4</v>
      </c>
      <c r="I16" s="191">
        <v>33</v>
      </c>
      <c r="J16" s="189">
        <v>20</v>
      </c>
      <c r="K16" s="190">
        <v>4</v>
      </c>
      <c r="L16" s="191">
        <v>67</v>
      </c>
      <c r="M16" s="189">
        <v>15</v>
      </c>
      <c r="N16" s="191">
        <v>5</v>
      </c>
      <c r="O16" s="189">
        <v>13</v>
      </c>
      <c r="P16" s="190">
        <v>3</v>
      </c>
      <c r="Q16" s="191">
        <v>59</v>
      </c>
    </row>
    <row r="17" spans="1:17" ht="15.75">
      <c r="A17" s="98" t="s">
        <v>169</v>
      </c>
      <c r="B17" s="189">
        <v>204</v>
      </c>
      <c r="C17" s="190">
        <v>4</v>
      </c>
      <c r="D17" s="191">
        <v>764</v>
      </c>
      <c r="E17" s="189">
        <v>69</v>
      </c>
      <c r="F17" s="191">
        <v>32</v>
      </c>
      <c r="G17" s="189">
        <v>51</v>
      </c>
      <c r="H17" s="190">
        <v>32</v>
      </c>
      <c r="I17" s="191">
        <v>381</v>
      </c>
      <c r="J17" s="189">
        <v>150</v>
      </c>
      <c r="K17" s="190">
        <v>15</v>
      </c>
      <c r="L17" s="191">
        <v>871</v>
      </c>
      <c r="M17" s="189">
        <v>104</v>
      </c>
      <c r="N17" s="191">
        <v>30</v>
      </c>
      <c r="O17" s="189">
        <v>59</v>
      </c>
      <c r="P17" s="190">
        <v>36</v>
      </c>
      <c r="Q17" s="191">
        <v>719</v>
      </c>
    </row>
    <row r="18" spans="1:17" ht="15.75">
      <c r="A18" s="102" t="s">
        <v>170</v>
      </c>
      <c r="B18" s="189">
        <v>177</v>
      </c>
      <c r="C18" s="190">
        <v>17</v>
      </c>
      <c r="D18" s="191">
        <v>434</v>
      </c>
      <c r="E18" s="189">
        <v>81</v>
      </c>
      <c r="F18" s="191">
        <v>29</v>
      </c>
      <c r="G18" s="189">
        <v>48</v>
      </c>
      <c r="H18" s="190">
        <v>42</v>
      </c>
      <c r="I18" s="191">
        <v>318</v>
      </c>
      <c r="J18" s="189">
        <v>121</v>
      </c>
      <c r="K18" s="190">
        <v>11</v>
      </c>
      <c r="L18" s="191">
        <v>471</v>
      </c>
      <c r="M18" s="189">
        <v>86</v>
      </c>
      <c r="N18" s="191">
        <v>60</v>
      </c>
      <c r="O18" s="189">
        <v>43</v>
      </c>
      <c r="P18" s="190">
        <v>42</v>
      </c>
      <c r="Q18" s="191">
        <v>291</v>
      </c>
    </row>
    <row r="19" spans="1:17" ht="15.75">
      <c r="A19" s="98" t="s">
        <v>171</v>
      </c>
      <c r="B19" s="189">
        <v>35</v>
      </c>
      <c r="C19" s="190">
        <v>1</v>
      </c>
      <c r="D19" s="191">
        <v>99</v>
      </c>
      <c r="E19" s="189">
        <v>17</v>
      </c>
      <c r="F19" s="191">
        <v>9</v>
      </c>
      <c r="G19" s="189">
        <v>9</v>
      </c>
      <c r="H19" s="190">
        <v>3</v>
      </c>
      <c r="I19" s="191">
        <v>45</v>
      </c>
      <c r="J19" s="189">
        <v>17</v>
      </c>
      <c r="K19" s="190">
        <v>3</v>
      </c>
      <c r="L19" s="191">
        <v>96</v>
      </c>
      <c r="M19" s="189">
        <v>7</v>
      </c>
      <c r="N19" s="191">
        <v>5</v>
      </c>
      <c r="O19" s="189">
        <v>6</v>
      </c>
      <c r="P19" s="190">
        <v>5</v>
      </c>
      <c r="Q19" s="191">
        <v>28</v>
      </c>
    </row>
    <row r="20" spans="1:17" ht="15.75">
      <c r="A20" s="102" t="s">
        <v>172</v>
      </c>
      <c r="B20" s="189">
        <v>45</v>
      </c>
      <c r="C20" s="190">
        <v>1</v>
      </c>
      <c r="D20" s="191">
        <v>29</v>
      </c>
      <c r="E20" s="189">
        <v>8</v>
      </c>
      <c r="F20" s="191">
        <v>8</v>
      </c>
      <c r="G20" s="189">
        <v>9</v>
      </c>
      <c r="H20" s="190">
        <v>10</v>
      </c>
      <c r="I20" s="191">
        <v>19</v>
      </c>
      <c r="J20" s="189">
        <v>40</v>
      </c>
      <c r="K20" s="190">
        <v>1</v>
      </c>
      <c r="L20" s="191">
        <v>34</v>
      </c>
      <c r="M20" s="189">
        <v>11</v>
      </c>
      <c r="N20" s="191">
        <v>19</v>
      </c>
      <c r="O20" s="189">
        <v>9</v>
      </c>
      <c r="P20" s="190">
        <v>8</v>
      </c>
      <c r="Q20" s="191">
        <v>14</v>
      </c>
    </row>
    <row r="21" spans="1:17" ht="15.75">
      <c r="A21" s="98" t="s">
        <v>173</v>
      </c>
      <c r="B21" s="189">
        <v>49</v>
      </c>
      <c r="C21" s="190">
        <v>3</v>
      </c>
      <c r="D21" s="191">
        <v>54</v>
      </c>
      <c r="E21" s="189">
        <v>8</v>
      </c>
      <c r="F21" s="191">
        <v>3</v>
      </c>
      <c r="G21" s="189">
        <v>5</v>
      </c>
      <c r="H21" s="190">
        <v>0</v>
      </c>
      <c r="I21" s="191">
        <v>32</v>
      </c>
      <c r="J21" s="189">
        <v>36</v>
      </c>
      <c r="K21" s="190">
        <v>1</v>
      </c>
      <c r="L21" s="191">
        <v>74</v>
      </c>
      <c r="M21" s="189">
        <v>8</v>
      </c>
      <c r="N21" s="191">
        <v>3</v>
      </c>
      <c r="O21" s="189">
        <v>2</v>
      </c>
      <c r="P21" s="190">
        <v>2</v>
      </c>
      <c r="Q21" s="191">
        <v>24</v>
      </c>
    </row>
    <row r="22" spans="1:17" ht="15.75">
      <c r="A22" s="102" t="s">
        <v>174</v>
      </c>
      <c r="B22" s="189">
        <v>50</v>
      </c>
      <c r="C22" s="190">
        <v>3</v>
      </c>
      <c r="D22" s="191">
        <v>82</v>
      </c>
      <c r="E22" s="189">
        <v>28</v>
      </c>
      <c r="F22" s="191">
        <v>4</v>
      </c>
      <c r="G22" s="189">
        <v>15</v>
      </c>
      <c r="H22" s="190">
        <v>11</v>
      </c>
      <c r="I22" s="191">
        <v>27</v>
      </c>
      <c r="J22" s="189">
        <v>42</v>
      </c>
      <c r="K22" s="190">
        <v>3</v>
      </c>
      <c r="L22" s="191">
        <v>75</v>
      </c>
      <c r="M22" s="189">
        <v>16</v>
      </c>
      <c r="N22" s="191">
        <v>13</v>
      </c>
      <c r="O22" s="189">
        <v>14</v>
      </c>
      <c r="P22" s="190">
        <v>7</v>
      </c>
      <c r="Q22" s="191">
        <v>30</v>
      </c>
    </row>
    <row r="23" spans="1:17" ht="15.75">
      <c r="A23" s="98" t="s">
        <v>175</v>
      </c>
      <c r="B23" s="189">
        <v>51</v>
      </c>
      <c r="C23" s="190">
        <v>0</v>
      </c>
      <c r="D23" s="191">
        <v>94</v>
      </c>
      <c r="E23" s="189">
        <v>5</v>
      </c>
      <c r="F23" s="191">
        <v>3</v>
      </c>
      <c r="G23" s="189">
        <v>7</v>
      </c>
      <c r="H23" s="190">
        <v>6</v>
      </c>
      <c r="I23" s="191">
        <v>27</v>
      </c>
      <c r="J23" s="189">
        <v>34</v>
      </c>
      <c r="K23" s="190">
        <v>5</v>
      </c>
      <c r="L23" s="191">
        <v>67</v>
      </c>
      <c r="M23" s="189">
        <v>3</v>
      </c>
      <c r="N23" s="191">
        <v>6</v>
      </c>
      <c r="O23" s="189">
        <v>7</v>
      </c>
      <c r="P23" s="190">
        <v>3</v>
      </c>
      <c r="Q23" s="191">
        <v>149</v>
      </c>
    </row>
    <row r="24" spans="1:17" ht="15.75">
      <c r="A24" s="102" t="s">
        <v>176</v>
      </c>
      <c r="B24" s="189">
        <v>1102</v>
      </c>
      <c r="C24" s="190">
        <v>28</v>
      </c>
      <c r="D24" s="191">
        <v>873</v>
      </c>
      <c r="E24" s="189">
        <v>230</v>
      </c>
      <c r="F24" s="191">
        <v>78</v>
      </c>
      <c r="G24" s="189">
        <v>224</v>
      </c>
      <c r="H24" s="190">
        <v>40</v>
      </c>
      <c r="I24" s="191">
        <v>277</v>
      </c>
      <c r="J24" s="189">
        <v>838</v>
      </c>
      <c r="K24" s="190">
        <v>16</v>
      </c>
      <c r="L24" s="191">
        <v>732</v>
      </c>
      <c r="M24" s="189">
        <v>310</v>
      </c>
      <c r="N24" s="191">
        <v>77</v>
      </c>
      <c r="O24" s="189">
        <v>183</v>
      </c>
      <c r="P24" s="190">
        <v>56</v>
      </c>
      <c r="Q24" s="191">
        <v>588</v>
      </c>
    </row>
    <row r="25" spans="1:17" ht="15.75">
      <c r="A25" s="98" t="s">
        <v>177</v>
      </c>
      <c r="B25" s="189">
        <v>75</v>
      </c>
      <c r="C25" s="190">
        <v>8</v>
      </c>
      <c r="D25" s="191">
        <v>215</v>
      </c>
      <c r="E25" s="189">
        <v>41</v>
      </c>
      <c r="F25" s="191">
        <v>22</v>
      </c>
      <c r="G25" s="189">
        <v>35</v>
      </c>
      <c r="H25" s="190">
        <v>9</v>
      </c>
      <c r="I25" s="191">
        <v>62</v>
      </c>
      <c r="J25" s="189">
        <v>50</v>
      </c>
      <c r="K25" s="190">
        <v>4</v>
      </c>
      <c r="L25" s="191">
        <v>193</v>
      </c>
      <c r="M25" s="189">
        <v>45</v>
      </c>
      <c r="N25" s="191">
        <v>20</v>
      </c>
      <c r="O25" s="189">
        <v>12</v>
      </c>
      <c r="P25" s="190">
        <v>13</v>
      </c>
      <c r="Q25" s="191">
        <v>90</v>
      </c>
    </row>
    <row r="26" spans="1:17" ht="15.75">
      <c r="A26" s="102" t="s">
        <v>178</v>
      </c>
      <c r="B26" s="189">
        <v>26</v>
      </c>
      <c r="C26" s="190">
        <v>10</v>
      </c>
      <c r="D26" s="191">
        <v>41</v>
      </c>
      <c r="E26" s="189">
        <v>6</v>
      </c>
      <c r="F26" s="191">
        <v>8</v>
      </c>
      <c r="G26" s="189">
        <v>7</v>
      </c>
      <c r="H26" s="190">
        <v>7</v>
      </c>
      <c r="I26" s="191">
        <v>9</v>
      </c>
      <c r="J26" s="189">
        <v>19</v>
      </c>
      <c r="K26" s="190">
        <v>4</v>
      </c>
      <c r="L26" s="191">
        <v>56</v>
      </c>
      <c r="M26" s="189">
        <v>13</v>
      </c>
      <c r="N26" s="191">
        <v>8</v>
      </c>
      <c r="O26" s="189">
        <v>10</v>
      </c>
      <c r="P26" s="190">
        <v>4</v>
      </c>
      <c r="Q26" s="191">
        <v>13</v>
      </c>
    </row>
    <row r="27" spans="1:17" ht="15.75">
      <c r="A27" s="98" t="s">
        <v>179</v>
      </c>
      <c r="B27" s="189">
        <v>92</v>
      </c>
      <c r="C27" s="190">
        <v>7</v>
      </c>
      <c r="D27" s="191">
        <v>201</v>
      </c>
      <c r="E27" s="189">
        <v>21</v>
      </c>
      <c r="F27" s="191">
        <v>9</v>
      </c>
      <c r="G27" s="189">
        <v>19</v>
      </c>
      <c r="H27" s="190">
        <v>4</v>
      </c>
      <c r="I27" s="191">
        <v>80</v>
      </c>
      <c r="J27" s="189">
        <v>76</v>
      </c>
      <c r="K27" s="190">
        <v>5</v>
      </c>
      <c r="L27" s="191">
        <v>280</v>
      </c>
      <c r="M27" s="189">
        <v>20</v>
      </c>
      <c r="N27" s="191">
        <v>3</v>
      </c>
      <c r="O27" s="189">
        <v>26</v>
      </c>
      <c r="P27" s="190">
        <v>4</v>
      </c>
      <c r="Q27" s="191">
        <v>290</v>
      </c>
    </row>
    <row r="28" spans="1:17" ht="15.75">
      <c r="A28" s="102" t="s">
        <v>180</v>
      </c>
      <c r="B28" s="189">
        <v>255</v>
      </c>
      <c r="C28" s="190">
        <v>5</v>
      </c>
      <c r="D28" s="191">
        <v>653</v>
      </c>
      <c r="E28" s="189">
        <v>91</v>
      </c>
      <c r="F28" s="191">
        <v>27</v>
      </c>
      <c r="G28" s="189">
        <v>86</v>
      </c>
      <c r="H28" s="190">
        <v>28</v>
      </c>
      <c r="I28" s="191">
        <v>133</v>
      </c>
      <c r="J28" s="189">
        <v>174</v>
      </c>
      <c r="K28" s="190">
        <v>7</v>
      </c>
      <c r="L28" s="191">
        <v>678</v>
      </c>
      <c r="M28" s="189">
        <v>119</v>
      </c>
      <c r="N28" s="191">
        <v>34</v>
      </c>
      <c r="O28" s="189">
        <v>91</v>
      </c>
      <c r="P28" s="190">
        <v>39</v>
      </c>
      <c r="Q28" s="191">
        <v>204</v>
      </c>
    </row>
    <row r="29" spans="1:17" ht="15.75">
      <c r="A29" s="98" t="s">
        <v>181</v>
      </c>
      <c r="B29" s="189">
        <v>309</v>
      </c>
      <c r="C29" s="190">
        <v>11</v>
      </c>
      <c r="D29" s="191">
        <v>284</v>
      </c>
      <c r="E29" s="189">
        <v>58</v>
      </c>
      <c r="F29" s="191">
        <v>11</v>
      </c>
      <c r="G29" s="189">
        <v>51</v>
      </c>
      <c r="H29" s="190">
        <v>4</v>
      </c>
      <c r="I29" s="191">
        <v>65</v>
      </c>
      <c r="J29" s="189">
        <v>345</v>
      </c>
      <c r="K29" s="190">
        <v>10</v>
      </c>
      <c r="L29" s="191">
        <v>204</v>
      </c>
      <c r="M29" s="189">
        <v>89</v>
      </c>
      <c r="N29" s="191">
        <v>6</v>
      </c>
      <c r="O29" s="189">
        <v>41</v>
      </c>
      <c r="P29" s="190">
        <v>8</v>
      </c>
      <c r="Q29" s="191">
        <v>118</v>
      </c>
    </row>
    <row r="30" spans="1:17" ht="15.75">
      <c r="A30" s="102" t="s">
        <v>182</v>
      </c>
      <c r="B30" s="189">
        <v>43</v>
      </c>
      <c r="C30" s="190">
        <v>8</v>
      </c>
      <c r="D30" s="191">
        <v>117</v>
      </c>
      <c r="E30" s="189">
        <v>17</v>
      </c>
      <c r="F30" s="191">
        <v>19</v>
      </c>
      <c r="G30" s="189">
        <v>25</v>
      </c>
      <c r="H30" s="190">
        <v>23</v>
      </c>
      <c r="I30" s="191">
        <v>74</v>
      </c>
      <c r="J30" s="189">
        <v>54</v>
      </c>
      <c r="K30" s="190">
        <v>12</v>
      </c>
      <c r="L30" s="191">
        <v>170</v>
      </c>
      <c r="M30" s="189">
        <v>36</v>
      </c>
      <c r="N30" s="191">
        <v>23</v>
      </c>
      <c r="O30" s="189">
        <v>11</v>
      </c>
      <c r="P30" s="190">
        <v>29</v>
      </c>
      <c r="Q30" s="191">
        <v>316</v>
      </c>
    </row>
    <row r="31" spans="1:17" ht="15.75">
      <c r="A31" s="98" t="s">
        <v>183</v>
      </c>
      <c r="B31" s="189">
        <v>151</v>
      </c>
      <c r="C31" s="190">
        <v>5</v>
      </c>
      <c r="D31" s="191">
        <v>240</v>
      </c>
      <c r="E31" s="189">
        <v>37</v>
      </c>
      <c r="F31" s="191">
        <v>11</v>
      </c>
      <c r="G31" s="189">
        <v>34</v>
      </c>
      <c r="H31" s="190">
        <v>12</v>
      </c>
      <c r="I31" s="191">
        <v>27</v>
      </c>
      <c r="J31" s="189">
        <v>108</v>
      </c>
      <c r="K31" s="190">
        <v>4</v>
      </c>
      <c r="L31" s="191">
        <v>173</v>
      </c>
      <c r="M31" s="189">
        <v>35</v>
      </c>
      <c r="N31" s="191">
        <v>26</v>
      </c>
      <c r="O31" s="189">
        <v>31</v>
      </c>
      <c r="P31" s="190">
        <v>1</v>
      </c>
      <c r="Q31" s="191">
        <v>44</v>
      </c>
    </row>
    <row r="32" spans="1:17" ht="15.75">
      <c r="A32" s="102" t="s">
        <v>184</v>
      </c>
      <c r="B32" s="189">
        <v>24</v>
      </c>
      <c r="C32" s="190">
        <v>1</v>
      </c>
      <c r="D32" s="191">
        <v>122</v>
      </c>
      <c r="E32" s="189">
        <v>22</v>
      </c>
      <c r="F32" s="191">
        <v>5</v>
      </c>
      <c r="G32" s="189">
        <v>6</v>
      </c>
      <c r="H32" s="190">
        <v>2</v>
      </c>
      <c r="I32" s="191">
        <v>72</v>
      </c>
      <c r="J32" s="189">
        <v>37</v>
      </c>
      <c r="K32" s="190">
        <v>3</v>
      </c>
      <c r="L32" s="191">
        <v>127</v>
      </c>
      <c r="M32" s="189">
        <v>9</v>
      </c>
      <c r="N32" s="191">
        <v>7</v>
      </c>
      <c r="O32" s="189">
        <v>3</v>
      </c>
      <c r="P32" s="190">
        <v>5</v>
      </c>
      <c r="Q32" s="191">
        <v>196</v>
      </c>
    </row>
    <row r="33" spans="1:17" ht="15.75">
      <c r="A33" s="98" t="s">
        <v>185</v>
      </c>
      <c r="B33" s="189">
        <v>108</v>
      </c>
      <c r="C33" s="190">
        <v>8</v>
      </c>
      <c r="D33" s="191">
        <v>122</v>
      </c>
      <c r="E33" s="189">
        <v>51</v>
      </c>
      <c r="F33" s="191">
        <v>55</v>
      </c>
      <c r="G33" s="189">
        <v>26</v>
      </c>
      <c r="H33" s="190">
        <v>28</v>
      </c>
      <c r="I33" s="191">
        <v>46</v>
      </c>
      <c r="J33" s="189">
        <v>94</v>
      </c>
      <c r="K33" s="190">
        <v>13</v>
      </c>
      <c r="L33" s="191">
        <v>121</v>
      </c>
      <c r="M33" s="189">
        <v>36</v>
      </c>
      <c r="N33" s="191">
        <v>52</v>
      </c>
      <c r="O33" s="189">
        <v>16</v>
      </c>
      <c r="P33" s="190">
        <v>26</v>
      </c>
      <c r="Q33" s="191">
        <v>133</v>
      </c>
    </row>
    <row r="34" spans="1:17" ht="15.75">
      <c r="A34" s="102" t="s">
        <v>186</v>
      </c>
      <c r="B34" s="189">
        <v>227</v>
      </c>
      <c r="C34" s="190">
        <v>2</v>
      </c>
      <c r="D34" s="191">
        <v>917</v>
      </c>
      <c r="E34" s="189">
        <v>91</v>
      </c>
      <c r="F34" s="191">
        <v>14</v>
      </c>
      <c r="G34" s="189">
        <v>97</v>
      </c>
      <c r="H34" s="190">
        <v>18</v>
      </c>
      <c r="I34" s="191">
        <v>321</v>
      </c>
      <c r="J34" s="189">
        <v>165</v>
      </c>
      <c r="K34" s="190">
        <v>2</v>
      </c>
      <c r="L34" s="191">
        <v>947</v>
      </c>
      <c r="M34" s="189">
        <v>143</v>
      </c>
      <c r="N34" s="191">
        <v>34</v>
      </c>
      <c r="O34" s="189">
        <v>62</v>
      </c>
      <c r="P34" s="190">
        <v>14</v>
      </c>
      <c r="Q34" s="191">
        <v>480</v>
      </c>
    </row>
    <row r="35" spans="1:17" ht="15.75">
      <c r="A35" s="98" t="s">
        <v>187</v>
      </c>
      <c r="B35" s="189">
        <v>654</v>
      </c>
      <c r="C35" s="190">
        <v>7</v>
      </c>
      <c r="D35" s="191">
        <v>661</v>
      </c>
      <c r="E35" s="189">
        <v>76</v>
      </c>
      <c r="F35" s="191">
        <v>9</v>
      </c>
      <c r="G35" s="189">
        <v>94</v>
      </c>
      <c r="H35" s="190">
        <v>8</v>
      </c>
      <c r="I35" s="191">
        <v>148</v>
      </c>
      <c r="J35" s="189">
        <v>539</v>
      </c>
      <c r="K35" s="190">
        <v>6</v>
      </c>
      <c r="L35" s="191">
        <v>643</v>
      </c>
      <c r="M35" s="189">
        <v>92</v>
      </c>
      <c r="N35" s="191">
        <v>14</v>
      </c>
      <c r="O35" s="189">
        <v>58</v>
      </c>
      <c r="P35" s="190">
        <v>7</v>
      </c>
      <c r="Q35" s="191">
        <v>139</v>
      </c>
    </row>
    <row r="36" spans="1:17" ht="15.75">
      <c r="A36" s="102" t="s">
        <v>188</v>
      </c>
      <c r="B36" s="189">
        <v>42</v>
      </c>
      <c r="C36" s="190">
        <v>3</v>
      </c>
      <c r="D36" s="191">
        <v>105</v>
      </c>
      <c r="E36" s="189">
        <v>23</v>
      </c>
      <c r="F36" s="191">
        <v>4</v>
      </c>
      <c r="G36" s="189">
        <v>19</v>
      </c>
      <c r="H36" s="190">
        <v>4</v>
      </c>
      <c r="I36" s="191">
        <v>39</v>
      </c>
      <c r="J36" s="189">
        <v>45</v>
      </c>
      <c r="K36" s="190">
        <v>3</v>
      </c>
      <c r="L36" s="191">
        <v>129</v>
      </c>
      <c r="M36" s="189">
        <v>24</v>
      </c>
      <c r="N36" s="191">
        <v>11</v>
      </c>
      <c r="O36" s="189">
        <v>24</v>
      </c>
      <c r="P36" s="190">
        <v>6</v>
      </c>
      <c r="Q36" s="191">
        <v>42</v>
      </c>
    </row>
    <row r="37" spans="1:17" ht="15.75">
      <c r="A37" s="98" t="s">
        <v>189</v>
      </c>
      <c r="B37" s="189">
        <v>13</v>
      </c>
      <c r="C37" s="190">
        <v>6</v>
      </c>
      <c r="D37" s="191">
        <v>46</v>
      </c>
      <c r="E37" s="189">
        <v>3</v>
      </c>
      <c r="F37" s="191">
        <v>6</v>
      </c>
      <c r="G37" s="189">
        <v>6</v>
      </c>
      <c r="H37" s="190">
        <v>10</v>
      </c>
      <c r="I37" s="191">
        <v>5</v>
      </c>
      <c r="J37" s="189">
        <v>10</v>
      </c>
      <c r="K37" s="190">
        <v>1</v>
      </c>
      <c r="L37" s="191">
        <v>34</v>
      </c>
      <c r="M37" s="189">
        <v>11</v>
      </c>
      <c r="N37" s="191">
        <v>19</v>
      </c>
      <c r="O37" s="189">
        <v>6</v>
      </c>
      <c r="P37" s="190">
        <v>3</v>
      </c>
      <c r="Q37" s="191">
        <v>12</v>
      </c>
    </row>
    <row r="38" spans="1:17" ht="15.75">
      <c r="A38" s="102" t="s">
        <v>190</v>
      </c>
      <c r="B38" s="189">
        <v>26</v>
      </c>
      <c r="C38" s="190">
        <v>1</v>
      </c>
      <c r="D38" s="191">
        <v>56</v>
      </c>
      <c r="E38" s="189">
        <v>0</v>
      </c>
      <c r="F38" s="191">
        <v>0</v>
      </c>
      <c r="G38" s="189">
        <v>1</v>
      </c>
      <c r="H38" s="190">
        <v>0</v>
      </c>
      <c r="I38" s="191">
        <v>18</v>
      </c>
      <c r="J38" s="189">
        <v>43</v>
      </c>
      <c r="K38" s="190">
        <v>2</v>
      </c>
      <c r="L38" s="191">
        <v>37</v>
      </c>
      <c r="M38" s="189">
        <v>0</v>
      </c>
      <c r="N38" s="191">
        <v>1</v>
      </c>
      <c r="O38" s="189">
        <v>2</v>
      </c>
      <c r="P38" s="190">
        <v>2</v>
      </c>
      <c r="Q38" s="191">
        <v>12</v>
      </c>
    </row>
    <row r="39" spans="1:17" ht="15.75">
      <c r="A39" s="98" t="s">
        <v>191</v>
      </c>
      <c r="B39" s="189">
        <v>316</v>
      </c>
      <c r="C39" s="190">
        <v>8</v>
      </c>
      <c r="D39" s="191">
        <v>667</v>
      </c>
      <c r="E39" s="189">
        <v>120</v>
      </c>
      <c r="F39" s="191">
        <v>20</v>
      </c>
      <c r="G39" s="189">
        <v>93</v>
      </c>
      <c r="H39" s="190">
        <v>9</v>
      </c>
      <c r="I39" s="191">
        <v>128</v>
      </c>
      <c r="J39" s="189">
        <v>284</v>
      </c>
      <c r="K39" s="190">
        <v>6</v>
      </c>
      <c r="L39" s="191">
        <v>407</v>
      </c>
      <c r="M39" s="189">
        <v>130</v>
      </c>
      <c r="N39" s="191">
        <v>12</v>
      </c>
      <c r="O39" s="189">
        <v>69</v>
      </c>
      <c r="P39" s="190">
        <v>17</v>
      </c>
      <c r="Q39" s="191">
        <v>769</v>
      </c>
    </row>
    <row r="40" spans="1:17" ht="15.75">
      <c r="A40" s="102" t="s">
        <v>192</v>
      </c>
      <c r="B40" s="189">
        <v>96</v>
      </c>
      <c r="C40" s="190">
        <v>6</v>
      </c>
      <c r="D40" s="191">
        <v>83</v>
      </c>
      <c r="E40" s="189">
        <v>18</v>
      </c>
      <c r="F40" s="191">
        <v>19</v>
      </c>
      <c r="G40" s="189">
        <v>28</v>
      </c>
      <c r="H40" s="190">
        <v>15</v>
      </c>
      <c r="I40" s="191">
        <v>51</v>
      </c>
      <c r="J40" s="189">
        <v>56</v>
      </c>
      <c r="K40" s="190">
        <v>5</v>
      </c>
      <c r="L40" s="191">
        <v>85</v>
      </c>
      <c r="M40" s="189">
        <v>35</v>
      </c>
      <c r="N40" s="191">
        <v>30</v>
      </c>
      <c r="O40" s="189">
        <v>22</v>
      </c>
      <c r="P40" s="190">
        <v>12</v>
      </c>
      <c r="Q40" s="191">
        <v>105</v>
      </c>
    </row>
    <row r="41" spans="1:17" ht="15.75">
      <c r="A41" s="98" t="s">
        <v>324</v>
      </c>
      <c r="B41" s="189">
        <v>552</v>
      </c>
      <c r="C41" s="190">
        <v>16</v>
      </c>
      <c r="D41" s="191">
        <v>415</v>
      </c>
      <c r="E41" s="189">
        <v>180</v>
      </c>
      <c r="F41" s="191">
        <v>18</v>
      </c>
      <c r="G41" s="189">
        <v>167</v>
      </c>
      <c r="H41" s="190">
        <v>9</v>
      </c>
      <c r="I41" s="191">
        <v>176</v>
      </c>
      <c r="J41" s="189">
        <v>369</v>
      </c>
      <c r="K41" s="190">
        <v>10</v>
      </c>
      <c r="L41" s="191">
        <v>603</v>
      </c>
      <c r="M41" s="189">
        <v>269</v>
      </c>
      <c r="N41" s="191">
        <v>19</v>
      </c>
      <c r="O41" s="189">
        <v>145</v>
      </c>
      <c r="P41" s="190">
        <v>20</v>
      </c>
      <c r="Q41" s="191">
        <v>182</v>
      </c>
    </row>
    <row r="42" spans="1:17" ht="15.75">
      <c r="A42" s="102" t="s">
        <v>193</v>
      </c>
      <c r="B42" s="189">
        <v>11952</v>
      </c>
      <c r="C42" s="190">
        <v>35</v>
      </c>
      <c r="D42" s="191">
        <v>13053</v>
      </c>
      <c r="E42" s="189">
        <v>5012</v>
      </c>
      <c r="F42" s="191">
        <v>132</v>
      </c>
      <c r="G42" s="189">
        <v>4572</v>
      </c>
      <c r="H42" s="190">
        <v>129</v>
      </c>
      <c r="I42" s="191">
        <v>4023</v>
      </c>
      <c r="J42" s="189">
        <v>9772</v>
      </c>
      <c r="K42" s="190">
        <v>38</v>
      </c>
      <c r="L42" s="191">
        <v>14944</v>
      </c>
      <c r="M42" s="189">
        <v>6810</v>
      </c>
      <c r="N42" s="191">
        <v>187</v>
      </c>
      <c r="O42" s="189">
        <v>3792</v>
      </c>
      <c r="P42" s="190">
        <v>115</v>
      </c>
      <c r="Q42" s="191">
        <v>4348</v>
      </c>
    </row>
    <row r="43" spans="1:17" ht="15.75">
      <c r="A43" s="98" t="s">
        <v>194</v>
      </c>
      <c r="B43" s="189">
        <v>1744</v>
      </c>
      <c r="C43" s="190">
        <v>29</v>
      </c>
      <c r="D43" s="191">
        <v>1526</v>
      </c>
      <c r="E43" s="189">
        <v>639</v>
      </c>
      <c r="F43" s="191">
        <v>85</v>
      </c>
      <c r="G43" s="189">
        <v>685</v>
      </c>
      <c r="H43" s="190">
        <v>65</v>
      </c>
      <c r="I43" s="191">
        <v>533</v>
      </c>
      <c r="J43" s="189">
        <v>1380</v>
      </c>
      <c r="K43" s="190">
        <v>28</v>
      </c>
      <c r="L43" s="191">
        <v>1740</v>
      </c>
      <c r="M43" s="189">
        <v>901</v>
      </c>
      <c r="N43" s="191">
        <v>102</v>
      </c>
      <c r="O43" s="189">
        <v>662</v>
      </c>
      <c r="P43" s="190">
        <v>68</v>
      </c>
      <c r="Q43" s="191">
        <v>559</v>
      </c>
    </row>
    <row r="44" spans="1:17" ht="15.75">
      <c r="A44" s="102" t="s">
        <v>195</v>
      </c>
      <c r="B44" s="189">
        <v>9</v>
      </c>
      <c r="C44" s="190">
        <v>3</v>
      </c>
      <c r="D44" s="191">
        <v>34</v>
      </c>
      <c r="E44" s="189">
        <v>4</v>
      </c>
      <c r="F44" s="191">
        <v>3</v>
      </c>
      <c r="G44" s="189">
        <v>7</v>
      </c>
      <c r="H44" s="190">
        <v>5</v>
      </c>
      <c r="I44" s="191">
        <v>23</v>
      </c>
      <c r="J44" s="189">
        <v>16</v>
      </c>
      <c r="K44" s="190">
        <v>3</v>
      </c>
      <c r="L44" s="191">
        <v>54</v>
      </c>
      <c r="M44" s="189">
        <v>13</v>
      </c>
      <c r="N44" s="191">
        <v>12</v>
      </c>
      <c r="O44" s="189">
        <v>2</v>
      </c>
      <c r="P44" s="190">
        <v>4</v>
      </c>
      <c r="Q44" s="191">
        <v>23</v>
      </c>
    </row>
    <row r="45" spans="1:17" ht="15.75">
      <c r="A45" s="98" t="s">
        <v>196</v>
      </c>
      <c r="B45" s="189">
        <v>55</v>
      </c>
      <c r="C45" s="190">
        <v>2</v>
      </c>
      <c r="D45" s="191">
        <v>77</v>
      </c>
      <c r="E45" s="189">
        <v>13</v>
      </c>
      <c r="F45" s="191">
        <v>11</v>
      </c>
      <c r="G45" s="189">
        <v>16</v>
      </c>
      <c r="H45" s="190">
        <v>5</v>
      </c>
      <c r="I45" s="191">
        <v>31</v>
      </c>
      <c r="J45" s="189">
        <v>47</v>
      </c>
      <c r="K45" s="190">
        <v>6</v>
      </c>
      <c r="L45" s="191">
        <v>83</v>
      </c>
      <c r="M45" s="189">
        <v>26</v>
      </c>
      <c r="N45" s="191">
        <v>5</v>
      </c>
      <c r="O45" s="189">
        <v>10</v>
      </c>
      <c r="P45" s="190">
        <v>10</v>
      </c>
      <c r="Q45" s="191">
        <v>82</v>
      </c>
    </row>
    <row r="46" spans="1:17" ht="15.75">
      <c r="A46" s="102" t="s">
        <v>197</v>
      </c>
      <c r="B46" s="189">
        <v>421</v>
      </c>
      <c r="C46" s="190">
        <v>12</v>
      </c>
      <c r="D46" s="191">
        <v>380</v>
      </c>
      <c r="E46" s="189">
        <v>105</v>
      </c>
      <c r="F46" s="191">
        <v>26</v>
      </c>
      <c r="G46" s="189">
        <v>109</v>
      </c>
      <c r="H46" s="190">
        <v>20</v>
      </c>
      <c r="I46" s="191">
        <v>137</v>
      </c>
      <c r="J46" s="189">
        <v>337</v>
      </c>
      <c r="K46" s="190">
        <v>8</v>
      </c>
      <c r="L46" s="191">
        <v>470</v>
      </c>
      <c r="M46" s="189">
        <v>156</v>
      </c>
      <c r="N46" s="191">
        <v>29</v>
      </c>
      <c r="O46" s="189">
        <v>113</v>
      </c>
      <c r="P46" s="190">
        <v>16</v>
      </c>
      <c r="Q46" s="191">
        <v>133</v>
      </c>
    </row>
    <row r="47" spans="1:17" ht="15.75">
      <c r="A47" s="98" t="s">
        <v>198</v>
      </c>
      <c r="B47" s="189">
        <v>55</v>
      </c>
      <c r="C47" s="190">
        <v>1</v>
      </c>
      <c r="D47" s="191">
        <v>221</v>
      </c>
      <c r="E47" s="189">
        <v>8</v>
      </c>
      <c r="F47" s="191">
        <v>7</v>
      </c>
      <c r="G47" s="189">
        <v>12</v>
      </c>
      <c r="H47" s="190">
        <v>8</v>
      </c>
      <c r="I47" s="191">
        <v>78</v>
      </c>
      <c r="J47" s="189">
        <v>35</v>
      </c>
      <c r="K47" s="190">
        <v>2</v>
      </c>
      <c r="L47" s="191">
        <v>242</v>
      </c>
      <c r="M47" s="189">
        <v>21</v>
      </c>
      <c r="N47" s="191">
        <v>12</v>
      </c>
      <c r="O47" s="189">
        <v>11</v>
      </c>
      <c r="P47" s="190">
        <v>7</v>
      </c>
      <c r="Q47" s="191">
        <v>309</v>
      </c>
    </row>
    <row r="48" spans="1:17" ht="15.75">
      <c r="A48" s="102" t="s">
        <v>199</v>
      </c>
      <c r="B48" s="189">
        <v>30</v>
      </c>
      <c r="C48" s="190">
        <v>0</v>
      </c>
      <c r="D48" s="191">
        <v>42</v>
      </c>
      <c r="E48" s="189">
        <v>18</v>
      </c>
      <c r="F48" s="191">
        <v>9</v>
      </c>
      <c r="G48" s="189">
        <v>30</v>
      </c>
      <c r="H48" s="190">
        <v>8</v>
      </c>
      <c r="I48" s="191">
        <v>19</v>
      </c>
      <c r="J48" s="189">
        <v>23</v>
      </c>
      <c r="K48" s="190">
        <v>1</v>
      </c>
      <c r="L48" s="191">
        <v>51</v>
      </c>
      <c r="M48" s="189">
        <v>32</v>
      </c>
      <c r="N48" s="191">
        <v>13</v>
      </c>
      <c r="O48" s="189">
        <v>20</v>
      </c>
      <c r="P48" s="190">
        <v>6</v>
      </c>
      <c r="Q48" s="191">
        <v>33</v>
      </c>
    </row>
    <row r="49" spans="1:17" ht="15.75">
      <c r="A49" s="98" t="s">
        <v>200</v>
      </c>
      <c r="B49" s="189">
        <v>649</v>
      </c>
      <c r="C49" s="190">
        <v>5</v>
      </c>
      <c r="D49" s="191">
        <v>597</v>
      </c>
      <c r="E49" s="189">
        <v>187</v>
      </c>
      <c r="F49" s="191">
        <v>22</v>
      </c>
      <c r="G49" s="189">
        <v>161</v>
      </c>
      <c r="H49" s="190">
        <v>18</v>
      </c>
      <c r="I49" s="191">
        <v>114</v>
      </c>
      <c r="J49" s="189">
        <v>524</v>
      </c>
      <c r="K49" s="190">
        <v>4</v>
      </c>
      <c r="L49" s="191">
        <v>515</v>
      </c>
      <c r="M49" s="189">
        <v>258</v>
      </c>
      <c r="N49" s="191">
        <v>32</v>
      </c>
      <c r="O49" s="189">
        <v>107</v>
      </c>
      <c r="P49" s="190">
        <v>17</v>
      </c>
      <c r="Q49" s="191">
        <v>203</v>
      </c>
    </row>
    <row r="50" spans="1:17" ht="15.75">
      <c r="A50" s="102" t="s">
        <v>201</v>
      </c>
      <c r="B50" s="189">
        <v>482</v>
      </c>
      <c r="C50" s="190">
        <v>32</v>
      </c>
      <c r="D50" s="191">
        <v>664</v>
      </c>
      <c r="E50" s="189">
        <v>165</v>
      </c>
      <c r="F50" s="191">
        <v>41</v>
      </c>
      <c r="G50" s="189">
        <v>125</v>
      </c>
      <c r="H50" s="190">
        <v>44</v>
      </c>
      <c r="I50" s="191">
        <v>216</v>
      </c>
      <c r="J50" s="189">
        <v>372</v>
      </c>
      <c r="K50" s="190">
        <v>25</v>
      </c>
      <c r="L50" s="191">
        <v>792</v>
      </c>
      <c r="M50" s="189">
        <v>171</v>
      </c>
      <c r="N50" s="191">
        <v>84</v>
      </c>
      <c r="O50" s="189">
        <v>126</v>
      </c>
      <c r="P50" s="190">
        <v>44</v>
      </c>
      <c r="Q50" s="191">
        <v>405</v>
      </c>
    </row>
    <row r="51" spans="1:17" ht="15.75">
      <c r="A51" s="98" t="s">
        <v>202</v>
      </c>
      <c r="B51" s="189">
        <v>85</v>
      </c>
      <c r="C51" s="190">
        <v>7</v>
      </c>
      <c r="D51" s="191">
        <v>208</v>
      </c>
      <c r="E51" s="189">
        <v>13</v>
      </c>
      <c r="F51" s="191">
        <v>24</v>
      </c>
      <c r="G51" s="189">
        <v>19</v>
      </c>
      <c r="H51" s="190">
        <v>6</v>
      </c>
      <c r="I51" s="191">
        <v>101</v>
      </c>
      <c r="J51" s="189">
        <v>76</v>
      </c>
      <c r="K51" s="190">
        <v>10</v>
      </c>
      <c r="L51" s="191">
        <v>244</v>
      </c>
      <c r="M51" s="189">
        <v>21</v>
      </c>
      <c r="N51" s="191">
        <v>16</v>
      </c>
      <c r="O51" s="189">
        <v>10</v>
      </c>
      <c r="P51" s="190">
        <v>8</v>
      </c>
      <c r="Q51" s="191">
        <v>84</v>
      </c>
    </row>
    <row r="52" spans="1:17" ht="15.75">
      <c r="A52" s="102" t="s">
        <v>203</v>
      </c>
      <c r="B52" s="189">
        <v>145</v>
      </c>
      <c r="C52" s="190">
        <v>4</v>
      </c>
      <c r="D52" s="191">
        <v>152</v>
      </c>
      <c r="E52" s="189">
        <v>44</v>
      </c>
      <c r="F52" s="191">
        <v>5</v>
      </c>
      <c r="G52" s="189">
        <v>21</v>
      </c>
      <c r="H52" s="190">
        <v>3</v>
      </c>
      <c r="I52" s="191">
        <v>67</v>
      </c>
      <c r="J52" s="189">
        <v>117</v>
      </c>
      <c r="K52" s="190">
        <v>4</v>
      </c>
      <c r="L52" s="191">
        <v>179</v>
      </c>
      <c r="M52" s="189">
        <v>48</v>
      </c>
      <c r="N52" s="191">
        <v>4</v>
      </c>
      <c r="O52" s="189">
        <v>53</v>
      </c>
      <c r="P52" s="190">
        <v>3</v>
      </c>
      <c r="Q52" s="191">
        <v>241</v>
      </c>
    </row>
    <row r="53" spans="1:17" ht="15.75">
      <c r="A53" s="98" t="s">
        <v>204</v>
      </c>
      <c r="B53" s="189">
        <v>223</v>
      </c>
      <c r="C53" s="190">
        <v>21</v>
      </c>
      <c r="D53" s="191">
        <v>463</v>
      </c>
      <c r="E53" s="189">
        <v>63</v>
      </c>
      <c r="F53" s="191">
        <v>25</v>
      </c>
      <c r="G53" s="189">
        <v>54</v>
      </c>
      <c r="H53" s="190">
        <v>18</v>
      </c>
      <c r="I53" s="191">
        <v>188</v>
      </c>
      <c r="J53" s="189">
        <v>142</v>
      </c>
      <c r="K53" s="190">
        <v>11</v>
      </c>
      <c r="L53" s="191">
        <v>563</v>
      </c>
      <c r="M53" s="189">
        <v>84</v>
      </c>
      <c r="N53" s="191">
        <v>22</v>
      </c>
      <c r="O53" s="189">
        <v>59</v>
      </c>
      <c r="P53" s="190">
        <v>25</v>
      </c>
      <c r="Q53" s="191">
        <v>242</v>
      </c>
    </row>
    <row r="54" spans="1:17" ht="15.75">
      <c r="A54" s="102" t="s">
        <v>205</v>
      </c>
      <c r="B54" s="189">
        <v>212</v>
      </c>
      <c r="C54" s="190">
        <v>12</v>
      </c>
      <c r="D54" s="191">
        <v>395</v>
      </c>
      <c r="E54" s="189">
        <v>16</v>
      </c>
      <c r="F54" s="191">
        <v>9</v>
      </c>
      <c r="G54" s="189">
        <v>29</v>
      </c>
      <c r="H54" s="190">
        <v>5</v>
      </c>
      <c r="I54" s="191">
        <v>124</v>
      </c>
      <c r="J54" s="189">
        <v>160</v>
      </c>
      <c r="K54" s="190">
        <v>5</v>
      </c>
      <c r="L54" s="191">
        <v>398</v>
      </c>
      <c r="M54" s="189">
        <v>40</v>
      </c>
      <c r="N54" s="191">
        <v>10</v>
      </c>
      <c r="O54" s="189">
        <v>24</v>
      </c>
      <c r="P54" s="190">
        <v>17</v>
      </c>
      <c r="Q54" s="191">
        <v>136</v>
      </c>
    </row>
    <row r="55" spans="1:17" ht="15.75">
      <c r="A55" s="98" t="s">
        <v>206</v>
      </c>
      <c r="B55" s="189">
        <v>175</v>
      </c>
      <c r="C55" s="190">
        <v>18</v>
      </c>
      <c r="D55" s="191">
        <v>79</v>
      </c>
      <c r="E55" s="189">
        <v>20</v>
      </c>
      <c r="F55" s="191">
        <v>7</v>
      </c>
      <c r="G55" s="189">
        <v>15</v>
      </c>
      <c r="H55" s="190">
        <v>11</v>
      </c>
      <c r="I55" s="191">
        <v>24</v>
      </c>
      <c r="J55" s="189">
        <v>296</v>
      </c>
      <c r="K55" s="190">
        <v>9</v>
      </c>
      <c r="L55" s="191">
        <v>95</v>
      </c>
      <c r="M55" s="189">
        <v>15</v>
      </c>
      <c r="N55" s="191">
        <v>30</v>
      </c>
      <c r="O55" s="189">
        <v>10</v>
      </c>
      <c r="P55" s="190">
        <v>6</v>
      </c>
      <c r="Q55" s="191">
        <v>16</v>
      </c>
    </row>
    <row r="56" spans="1:17" ht="15.75">
      <c r="A56" s="102" t="s">
        <v>207</v>
      </c>
      <c r="B56" s="189">
        <v>332</v>
      </c>
      <c r="C56" s="190">
        <v>10</v>
      </c>
      <c r="D56" s="191">
        <v>782</v>
      </c>
      <c r="E56" s="189">
        <v>178</v>
      </c>
      <c r="F56" s="191">
        <v>19</v>
      </c>
      <c r="G56" s="189">
        <v>128</v>
      </c>
      <c r="H56" s="190">
        <v>16</v>
      </c>
      <c r="I56" s="191">
        <v>220</v>
      </c>
      <c r="J56" s="189">
        <v>199</v>
      </c>
      <c r="K56" s="190">
        <v>10</v>
      </c>
      <c r="L56" s="191">
        <v>908</v>
      </c>
      <c r="M56" s="189">
        <v>177</v>
      </c>
      <c r="N56" s="191">
        <v>24</v>
      </c>
      <c r="O56" s="189">
        <v>101</v>
      </c>
      <c r="P56" s="190">
        <v>11</v>
      </c>
      <c r="Q56" s="191">
        <v>321</v>
      </c>
    </row>
    <row r="57" spans="1:17" ht="15.75">
      <c r="A57" s="98" t="s">
        <v>208</v>
      </c>
      <c r="B57" s="189">
        <v>49</v>
      </c>
      <c r="C57" s="190">
        <v>6</v>
      </c>
      <c r="D57" s="191">
        <v>33</v>
      </c>
      <c r="E57" s="189">
        <v>2</v>
      </c>
      <c r="F57" s="191">
        <v>24</v>
      </c>
      <c r="G57" s="189">
        <v>7</v>
      </c>
      <c r="H57" s="190">
        <v>24</v>
      </c>
      <c r="I57" s="191">
        <v>14</v>
      </c>
      <c r="J57" s="189">
        <v>36</v>
      </c>
      <c r="K57" s="190">
        <v>11</v>
      </c>
      <c r="L57" s="191">
        <v>7</v>
      </c>
      <c r="M57" s="189">
        <v>15</v>
      </c>
      <c r="N57" s="191">
        <v>33</v>
      </c>
      <c r="O57" s="189">
        <v>12</v>
      </c>
      <c r="P57" s="190">
        <v>19</v>
      </c>
      <c r="Q57" s="191">
        <v>15</v>
      </c>
    </row>
    <row r="58" spans="1:17" ht="15.75">
      <c r="A58" s="102" t="s">
        <v>209</v>
      </c>
      <c r="B58" s="189">
        <v>71</v>
      </c>
      <c r="C58" s="190">
        <v>29</v>
      </c>
      <c r="D58" s="191">
        <v>125</v>
      </c>
      <c r="E58" s="189">
        <v>15</v>
      </c>
      <c r="F58" s="191">
        <v>33</v>
      </c>
      <c r="G58" s="189">
        <v>6</v>
      </c>
      <c r="H58" s="190">
        <v>17</v>
      </c>
      <c r="I58" s="191">
        <v>40</v>
      </c>
      <c r="J58" s="189">
        <v>74</v>
      </c>
      <c r="K58" s="190">
        <v>31</v>
      </c>
      <c r="L58" s="191">
        <v>157</v>
      </c>
      <c r="M58" s="189">
        <v>11</v>
      </c>
      <c r="N58" s="191">
        <v>56</v>
      </c>
      <c r="O58" s="189">
        <v>16</v>
      </c>
      <c r="P58" s="190">
        <v>14</v>
      </c>
      <c r="Q58" s="191">
        <v>58</v>
      </c>
    </row>
    <row r="59" spans="1:17" ht="15.75">
      <c r="A59" s="98" t="s">
        <v>210</v>
      </c>
      <c r="B59" s="189">
        <v>41</v>
      </c>
      <c r="C59" s="190">
        <v>1</v>
      </c>
      <c r="D59" s="191">
        <v>42</v>
      </c>
      <c r="E59" s="189">
        <v>14</v>
      </c>
      <c r="F59" s="191">
        <v>7</v>
      </c>
      <c r="G59" s="189">
        <v>15</v>
      </c>
      <c r="H59" s="190">
        <v>4</v>
      </c>
      <c r="I59" s="191">
        <v>17</v>
      </c>
      <c r="J59" s="189">
        <v>34</v>
      </c>
      <c r="K59" s="190">
        <v>1</v>
      </c>
      <c r="L59" s="191">
        <v>42</v>
      </c>
      <c r="M59" s="189">
        <v>23</v>
      </c>
      <c r="N59" s="191">
        <v>7</v>
      </c>
      <c r="O59" s="189">
        <v>12</v>
      </c>
      <c r="P59" s="190">
        <v>3</v>
      </c>
      <c r="Q59" s="191">
        <v>16</v>
      </c>
    </row>
    <row r="60" spans="1:17" ht="15.75">
      <c r="A60" s="102" t="s">
        <v>211</v>
      </c>
      <c r="B60" s="189">
        <v>75</v>
      </c>
      <c r="C60" s="190">
        <v>5</v>
      </c>
      <c r="D60" s="191">
        <v>269</v>
      </c>
      <c r="E60" s="189">
        <v>42</v>
      </c>
      <c r="F60" s="191">
        <v>7</v>
      </c>
      <c r="G60" s="189">
        <v>53</v>
      </c>
      <c r="H60" s="190">
        <v>4</v>
      </c>
      <c r="I60" s="191">
        <v>77</v>
      </c>
      <c r="J60" s="189">
        <v>65</v>
      </c>
      <c r="K60" s="190">
        <v>9</v>
      </c>
      <c r="L60" s="191">
        <v>296</v>
      </c>
      <c r="M60" s="189">
        <v>52</v>
      </c>
      <c r="N60" s="191">
        <v>14</v>
      </c>
      <c r="O60" s="189">
        <v>29</v>
      </c>
      <c r="P60" s="190">
        <v>4</v>
      </c>
      <c r="Q60" s="191">
        <v>146</v>
      </c>
    </row>
    <row r="61" spans="1:17" ht="15.75">
      <c r="A61" s="98" t="s">
        <v>212</v>
      </c>
      <c r="B61" s="189">
        <v>40</v>
      </c>
      <c r="C61" s="190">
        <v>2</v>
      </c>
      <c r="D61" s="191">
        <v>110</v>
      </c>
      <c r="E61" s="189">
        <v>27</v>
      </c>
      <c r="F61" s="191">
        <v>10</v>
      </c>
      <c r="G61" s="189">
        <v>18</v>
      </c>
      <c r="H61" s="190">
        <v>8</v>
      </c>
      <c r="I61" s="191">
        <v>40</v>
      </c>
      <c r="J61" s="189">
        <v>54</v>
      </c>
      <c r="K61" s="190">
        <v>6</v>
      </c>
      <c r="L61" s="191">
        <v>100</v>
      </c>
      <c r="M61" s="189">
        <v>30</v>
      </c>
      <c r="N61" s="191">
        <v>13</v>
      </c>
      <c r="O61" s="189">
        <v>18</v>
      </c>
      <c r="P61" s="190">
        <v>9</v>
      </c>
      <c r="Q61" s="191">
        <v>105</v>
      </c>
    </row>
    <row r="62" spans="1:17" ht="15.75">
      <c r="A62" s="102" t="s">
        <v>213</v>
      </c>
      <c r="B62" s="189">
        <v>199</v>
      </c>
      <c r="C62" s="190">
        <v>2</v>
      </c>
      <c r="D62" s="191">
        <v>344</v>
      </c>
      <c r="E62" s="189">
        <v>40</v>
      </c>
      <c r="F62" s="191">
        <v>18</v>
      </c>
      <c r="G62" s="189">
        <v>49</v>
      </c>
      <c r="H62" s="190">
        <v>8</v>
      </c>
      <c r="I62" s="191">
        <v>94</v>
      </c>
      <c r="J62" s="189">
        <v>168</v>
      </c>
      <c r="K62" s="190">
        <v>7</v>
      </c>
      <c r="L62" s="191">
        <v>441</v>
      </c>
      <c r="M62" s="189">
        <v>63</v>
      </c>
      <c r="N62" s="191">
        <v>23</v>
      </c>
      <c r="O62" s="189">
        <v>45</v>
      </c>
      <c r="P62" s="190">
        <v>15</v>
      </c>
      <c r="Q62" s="191">
        <v>81</v>
      </c>
    </row>
    <row r="63" spans="1:17" ht="15.75">
      <c r="A63" s="98" t="s">
        <v>214</v>
      </c>
      <c r="B63" s="189">
        <v>213</v>
      </c>
      <c r="C63" s="190">
        <v>5</v>
      </c>
      <c r="D63" s="191">
        <v>417</v>
      </c>
      <c r="E63" s="189">
        <v>80</v>
      </c>
      <c r="F63" s="191">
        <v>17</v>
      </c>
      <c r="G63" s="189">
        <v>72</v>
      </c>
      <c r="H63" s="190">
        <v>10</v>
      </c>
      <c r="I63" s="191">
        <v>107</v>
      </c>
      <c r="J63" s="189">
        <v>173</v>
      </c>
      <c r="K63" s="190">
        <v>9</v>
      </c>
      <c r="L63" s="191">
        <v>387</v>
      </c>
      <c r="M63" s="189">
        <v>119</v>
      </c>
      <c r="N63" s="191">
        <v>25</v>
      </c>
      <c r="O63" s="189">
        <v>81</v>
      </c>
      <c r="P63" s="190">
        <v>19</v>
      </c>
      <c r="Q63" s="191">
        <v>381</v>
      </c>
    </row>
    <row r="64" spans="1:17" ht="15.75">
      <c r="A64" s="102" t="s">
        <v>215</v>
      </c>
      <c r="B64" s="189">
        <v>37</v>
      </c>
      <c r="C64" s="190">
        <v>0</v>
      </c>
      <c r="D64" s="191">
        <v>55</v>
      </c>
      <c r="E64" s="189">
        <v>6</v>
      </c>
      <c r="F64" s="191">
        <v>1</v>
      </c>
      <c r="G64" s="189">
        <v>12</v>
      </c>
      <c r="H64" s="190">
        <v>0</v>
      </c>
      <c r="I64" s="191">
        <v>11</v>
      </c>
      <c r="J64" s="189">
        <v>33</v>
      </c>
      <c r="K64" s="190">
        <v>2</v>
      </c>
      <c r="L64" s="191">
        <v>19</v>
      </c>
      <c r="M64" s="189">
        <v>12</v>
      </c>
      <c r="N64" s="191">
        <v>0</v>
      </c>
      <c r="O64" s="189">
        <v>5</v>
      </c>
      <c r="P64" s="190">
        <v>0</v>
      </c>
      <c r="Q64" s="191">
        <v>6</v>
      </c>
    </row>
    <row r="65" spans="1:17" ht="15.75">
      <c r="A65" s="98" t="s">
        <v>216</v>
      </c>
      <c r="B65" s="189">
        <v>25</v>
      </c>
      <c r="C65" s="190">
        <v>3</v>
      </c>
      <c r="D65" s="191">
        <v>42</v>
      </c>
      <c r="E65" s="189">
        <v>10</v>
      </c>
      <c r="F65" s="191">
        <v>4</v>
      </c>
      <c r="G65" s="189">
        <v>10</v>
      </c>
      <c r="H65" s="190">
        <v>8</v>
      </c>
      <c r="I65" s="191">
        <v>14</v>
      </c>
      <c r="J65" s="189">
        <v>15</v>
      </c>
      <c r="K65" s="190">
        <v>3</v>
      </c>
      <c r="L65" s="191">
        <v>81</v>
      </c>
      <c r="M65" s="189">
        <v>12</v>
      </c>
      <c r="N65" s="191">
        <v>7</v>
      </c>
      <c r="O65" s="189">
        <v>6</v>
      </c>
      <c r="P65" s="190">
        <v>2</v>
      </c>
      <c r="Q65" s="191">
        <v>269</v>
      </c>
    </row>
    <row r="66" spans="1:17" ht="15.75">
      <c r="A66" s="102" t="s">
        <v>217</v>
      </c>
      <c r="B66" s="189">
        <v>95</v>
      </c>
      <c r="C66" s="190">
        <v>7</v>
      </c>
      <c r="D66" s="191">
        <v>227</v>
      </c>
      <c r="E66" s="189">
        <v>31</v>
      </c>
      <c r="F66" s="191">
        <v>8</v>
      </c>
      <c r="G66" s="189">
        <v>17</v>
      </c>
      <c r="H66" s="190">
        <v>11</v>
      </c>
      <c r="I66" s="191">
        <v>75</v>
      </c>
      <c r="J66" s="189">
        <v>94</v>
      </c>
      <c r="K66" s="190">
        <v>4</v>
      </c>
      <c r="L66" s="191">
        <v>180</v>
      </c>
      <c r="M66" s="189">
        <v>24</v>
      </c>
      <c r="N66" s="191">
        <v>16</v>
      </c>
      <c r="O66" s="189">
        <v>23</v>
      </c>
      <c r="P66" s="190">
        <v>12</v>
      </c>
      <c r="Q66" s="191">
        <v>68</v>
      </c>
    </row>
    <row r="67" spans="1:17" ht="15.75">
      <c r="A67" s="98" t="s">
        <v>218</v>
      </c>
      <c r="B67" s="189">
        <v>225</v>
      </c>
      <c r="C67" s="190">
        <v>7</v>
      </c>
      <c r="D67" s="191">
        <v>712</v>
      </c>
      <c r="E67" s="189">
        <v>63</v>
      </c>
      <c r="F67" s="191">
        <v>14</v>
      </c>
      <c r="G67" s="189">
        <v>63</v>
      </c>
      <c r="H67" s="190">
        <v>18</v>
      </c>
      <c r="I67" s="191">
        <v>201</v>
      </c>
      <c r="J67" s="189">
        <v>189</v>
      </c>
      <c r="K67" s="190">
        <v>7</v>
      </c>
      <c r="L67" s="191">
        <v>785</v>
      </c>
      <c r="M67" s="189">
        <v>94</v>
      </c>
      <c r="N67" s="191">
        <v>24</v>
      </c>
      <c r="O67" s="189">
        <v>62</v>
      </c>
      <c r="P67" s="190">
        <v>18</v>
      </c>
      <c r="Q67" s="191">
        <v>621</v>
      </c>
    </row>
    <row r="68" spans="1:17" ht="15.75">
      <c r="A68" s="102" t="s">
        <v>219</v>
      </c>
      <c r="B68" s="189">
        <v>66</v>
      </c>
      <c r="C68" s="190">
        <v>5</v>
      </c>
      <c r="D68" s="191">
        <v>179</v>
      </c>
      <c r="E68" s="189">
        <v>19</v>
      </c>
      <c r="F68" s="191">
        <v>4</v>
      </c>
      <c r="G68" s="189">
        <v>12</v>
      </c>
      <c r="H68" s="190">
        <v>7</v>
      </c>
      <c r="I68" s="191">
        <v>66</v>
      </c>
      <c r="J68" s="189">
        <v>77</v>
      </c>
      <c r="K68" s="190">
        <v>8</v>
      </c>
      <c r="L68" s="191">
        <v>164</v>
      </c>
      <c r="M68" s="189">
        <v>17</v>
      </c>
      <c r="N68" s="191">
        <v>10</v>
      </c>
      <c r="O68" s="189">
        <v>14</v>
      </c>
      <c r="P68" s="190">
        <v>8</v>
      </c>
      <c r="Q68" s="191">
        <v>90</v>
      </c>
    </row>
    <row r="69" spans="1:17" ht="15.75">
      <c r="A69" s="98" t="s">
        <v>220</v>
      </c>
      <c r="B69" s="189">
        <v>158</v>
      </c>
      <c r="C69" s="190">
        <v>9</v>
      </c>
      <c r="D69" s="191">
        <v>161</v>
      </c>
      <c r="E69" s="189">
        <v>48</v>
      </c>
      <c r="F69" s="191">
        <v>4</v>
      </c>
      <c r="G69" s="189">
        <v>46</v>
      </c>
      <c r="H69" s="190">
        <v>6</v>
      </c>
      <c r="I69" s="191">
        <v>47</v>
      </c>
      <c r="J69" s="189">
        <v>115</v>
      </c>
      <c r="K69" s="190">
        <v>10</v>
      </c>
      <c r="L69" s="191">
        <v>204</v>
      </c>
      <c r="M69" s="189">
        <v>54</v>
      </c>
      <c r="N69" s="191">
        <v>5</v>
      </c>
      <c r="O69" s="189">
        <v>48</v>
      </c>
      <c r="P69" s="190">
        <v>10</v>
      </c>
      <c r="Q69" s="191">
        <v>54</v>
      </c>
    </row>
    <row r="70" spans="1:17" ht="15.75">
      <c r="A70" s="102" t="s">
        <v>221</v>
      </c>
      <c r="B70" s="189">
        <v>9</v>
      </c>
      <c r="C70" s="190">
        <v>0</v>
      </c>
      <c r="D70" s="191">
        <v>32</v>
      </c>
      <c r="E70" s="189">
        <v>2</v>
      </c>
      <c r="F70" s="191">
        <v>1</v>
      </c>
      <c r="G70" s="189">
        <v>4</v>
      </c>
      <c r="H70" s="190">
        <v>4</v>
      </c>
      <c r="I70" s="191">
        <v>5</v>
      </c>
      <c r="J70" s="189">
        <v>11</v>
      </c>
      <c r="K70" s="190">
        <v>4</v>
      </c>
      <c r="L70" s="191">
        <v>66</v>
      </c>
      <c r="M70" s="189">
        <v>7</v>
      </c>
      <c r="N70" s="191">
        <v>5</v>
      </c>
      <c r="O70" s="189">
        <v>1</v>
      </c>
      <c r="P70" s="190">
        <v>2</v>
      </c>
      <c r="Q70" s="191">
        <v>5</v>
      </c>
    </row>
    <row r="71" spans="1:17" ht="15.75">
      <c r="A71" s="98" t="s">
        <v>222</v>
      </c>
      <c r="B71" s="189">
        <v>411</v>
      </c>
      <c r="C71" s="190">
        <v>1</v>
      </c>
      <c r="D71" s="191">
        <v>335</v>
      </c>
      <c r="E71" s="189">
        <v>48</v>
      </c>
      <c r="F71" s="191">
        <v>5</v>
      </c>
      <c r="G71" s="189">
        <v>30</v>
      </c>
      <c r="H71" s="190">
        <v>2</v>
      </c>
      <c r="I71" s="191">
        <v>109</v>
      </c>
      <c r="J71" s="189">
        <v>359</v>
      </c>
      <c r="K71" s="190">
        <v>12</v>
      </c>
      <c r="L71" s="191">
        <v>411</v>
      </c>
      <c r="M71" s="189">
        <v>59</v>
      </c>
      <c r="N71" s="191">
        <v>2</v>
      </c>
      <c r="O71" s="189">
        <v>29</v>
      </c>
      <c r="P71" s="190">
        <v>3</v>
      </c>
      <c r="Q71" s="191">
        <v>430</v>
      </c>
    </row>
    <row r="72" spans="1:17" ht="15.75">
      <c r="A72" s="102" t="s">
        <v>223</v>
      </c>
      <c r="B72" s="189">
        <v>72</v>
      </c>
      <c r="C72" s="190">
        <v>0</v>
      </c>
      <c r="D72" s="191">
        <v>153</v>
      </c>
      <c r="E72" s="189">
        <v>25</v>
      </c>
      <c r="F72" s="191">
        <v>6</v>
      </c>
      <c r="G72" s="189">
        <v>18</v>
      </c>
      <c r="H72" s="190">
        <v>14</v>
      </c>
      <c r="I72" s="191">
        <v>47</v>
      </c>
      <c r="J72" s="189">
        <v>50</v>
      </c>
      <c r="K72" s="190">
        <v>2</v>
      </c>
      <c r="L72" s="191">
        <v>142</v>
      </c>
      <c r="M72" s="189">
        <v>28</v>
      </c>
      <c r="N72" s="191">
        <v>19</v>
      </c>
      <c r="O72" s="189">
        <v>23</v>
      </c>
      <c r="P72" s="190">
        <v>6</v>
      </c>
      <c r="Q72" s="191">
        <v>54</v>
      </c>
    </row>
    <row r="73" spans="1:17" ht="15.75">
      <c r="A73" s="98" t="s">
        <v>224</v>
      </c>
      <c r="B73" s="189">
        <v>190</v>
      </c>
      <c r="C73" s="190">
        <v>6</v>
      </c>
      <c r="D73" s="191">
        <v>265</v>
      </c>
      <c r="E73" s="189">
        <v>28</v>
      </c>
      <c r="F73" s="191">
        <v>12</v>
      </c>
      <c r="G73" s="189">
        <v>19</v>
      </c>
      <c r="H73" s="190">
        <v>5</v>
      </c>
      <c r="I73" s="191">
        <v>87</v>
      </c>
      <c r="J73" s="189">
        <v>217</v>
      </c>
      <c r="K73" s="190">
        <v>3</v>
      </c>
      <c r="L73" s="191">
        <v>309</v>
      </c>
      <c r="M73" s="189">
        <v>15</v>
      </c>
      <c r="N73" s="191">
        <v>17</v>
      </c>
      <c r="O73" s="189">
        <v>24</v>
      </c>
      <c r="P73" s="190">
        <v>0</v>
      </c>
      <c r="Q73" s="191">
        <v>55</v>
      </c>
    </row>
    <row r="74" spans="1:17" ht="15.75">
      <c r="A74" s="102" t="s">
        <v>225</v>
      </c>
      <c r="B74" s="189">
        <v>38</v>
      </c>
      <c r="C74" s="190">
        <v>4</v>
      </c>
      <c r="D74" s="191">
        <v>162</v>
      </c>
      <c r="E74" s="189">
        <v>22</v>
      </c>
      <c r="F74" s="191">
        <v>17</v>
      </c>
      <c r="G74" s="189">
        <v>10</v>
      </c>
      <c r="H74" s="190">
        <v>5</v>
      </c>
      <c r="I74" s="191">
        <v>34</v>
      </c>
      <c r="J74" s="189">
        <v>54</v>
      </c>
      <c r="K74" s="190">
        <v>5</v>
      </c>
      <c r="L74" s="191">
        <v>118</v>
      </c>
      <c r="M74" s="189">
        <v>16</v>
      </c>
      <c r="N74" s="191">
        <v>4</v>
      </c>
      <c r="O74" s="189">
        <v>12</v>
      </c>
      <c r="P74" s="190">
        <v>10</v>
      </c>
      <c r="Q74" s="191">
        <v>235</v>
      </c>
    </row>
    <row r="75" spans="1:17" ht="15.75">
      <c r="A75" s="98" t="s">
        <v>226</v>
      </c>
      <c r="B75" s="189">
        <v>78</v>
      </c>
      <c r="C75" s="190">
        <v>2</v>
      </c>
      <c r="D75" s="191">
        <v>250</v>
      </c>
      <c r="E75" s="189">
        <v>27</v>
      </c>
      <c r="F75" s="191">
        <v>15</v>
      </c>
      <c r="G75" s="189">
        <v>26</v>
      </c>
      <c r="H75" s="190">
        <v>4</v>
      </c>
      <c r="I75" s="191">
        <v>146</v>
      </c>
      <c r="J75" s="189">
        <v>52</v>
      </c>
      <c r="K75" s="190">
        <v>3</v>
      </c>
      <c r="L75" s="191">
        <v>273</v>
      </c>
      <c r="M75" s="189">
        <v>49</v>
      </c>
      <c r="N75" s="191">
        <v>5</v>
      </c>
      <c r="O75" s="189">
        <v>25</v>
      </c>
      <c r="P75" s="190">
        <v>9</v>
      </c>
      <c r="Q75" s="191">
        <v>274</v>
      </c>
    </row>
    <row r="76" spans="1:17" ht="15.75">
      <c r="A76" s="102" t="s">
        <v>227</v>
      </c>
      <c r="B76" s="189">
        <v>68</v>
      </c>
      <c r="C76" s="190">
        <v>3</v>
      </c>
      <c r="D76" s="191">
        <v>95</v>
      </c>
      <c r="E76" s="189">
        <v>25</v>
      </c>
      <c r="F76" s="191">
        <v>7</v>
      </c>
      <c r="G76" s="189">
        <v>26</v>
      </c>
      <c r="H76" s="190">
        <v>8</v>
      </c>
      <c r="I76" s="191">
        <v>39</v>
      </c>
      <c r="J76" s="189">
        <v>61</v>
      </c>
      <c r="K76" s="190">
        <v>1</v>
      </c>
      <c r="L76" s="191">
        <v>102</v>
      </c>
      <c r="M76" s="189">
        <v>26</v>
      </c>
      <c r="N76" s="191">
        <v>10</v>
      </c>
      <c r="O76" s="189">
        <v>28</v>
      </c>
      <c r="P76" s="190">
        <v>4</v>
      </c>
      <c r="Q76" s="191">
        <v>49</v>
      </c>
    </row>
    <row r="77" spans="1:17" ht="15.75">
      <c r="A77" s="98" t="s">
        <v>228</v>
      </c>
      <c r="B77" s="189">
        <v>8</v>
      </c>
      <c r="C77" s="190">
        <v>2</v>
      </c>
      <c r="D77" s="191">
        <v>44</v>
      </c>
      <c r="E77" s="189">
        <v>4</v>
      </c>
      <c r="F77" s="191">
        <v>1</v>
      </c>
      <c r="G77" s="189">
        <v>4</v>
      </c>
      <c r="H77" s="190">
        <v>3</v>
      </c>
      <c r="I77" s="191">
        <v>20</v>
      </c>
      <c r="J77" s="189">
        <v>7</v>
      </c>
      <c r="K77" s="190">
        <v>3</v>
      </c>
      <c r="L77" s="191">
        <v>29</v>
      </c>
      <c r="M77" s="189">
        <v>4</v>
      </c>
      <c r="N77" s="191">
        <v>6</v>
      </c>
      <c r="O77" s="189">
        <v>1</v>
      </c>
      <c r="P77" s="190">
        <v>2</v>
      </c>
      <c r="Q77" s="191">
        <v>10</v>
      </c>
    </row>
    <row r="78" spans="1:17" ht="15.75">
      <c r="A78" s="102" t="s">
        <v>229</v>
      </c>
      <c r="B78" s="189">
        <v>31</v>
      </c>
      <c r="C78" s="190">
        <v>0</v>
      </c>
      <c r="D78" s="191">
        <v>114</v>
      </c>
      <c r="E78" s="189">
        <v>8</v>
      </c>
      <c r="F78" s="191">
        <v>3</v>
      </c>
      <c r="G78" s="189">
        <v>15</v>
      </c>
      <c r="H78" s="190">
        <v>2</v>
      </c>
      <c r="I78" s="191">
        <v>30</v>
      </c>
      <c r="J78" s="189">
        <v>35</v>
      </c>
      <c r="K78" s="190">
        <v>4</v>
      </c>
      <c r="L78" s="191">
        <v>144</v>
      </c>
      <c r="M78" s="189">
        <v>21</v>
      </c>
      <c r="N78" s="191">
        <v>0</v>
      </c>
      <c r="O78" s="189">
        <v>15</v>
      </c>
      <c r="P78" s="190">
        <v>4</v>
      </c>
      <c r="Q78" s="191">
        <v>94</v>
      </c>
    </row>
    <row r="79" spans="1:17" ht="15.75">
      <c r="A79" s="98" t="s">
        <v>230</v>
      </c>
      <c r="B79" s="189">
        <v>42</v>
      </c>
      <c r="C79" s="190">
        <v>0</v>
      </c>
      <c r="D79" s="191">
        <v>40</v>
      </c>
      <c r="E79" s="189">
        <v>5</v>
      </c>
      <c r="F79" s="191">
        <v>9</v>
      </c>
      <c r="G79" s="189">
        <v>13</v>
      </c>
      <c r="H79" s="190">
        <v>4</v>
      </c>
      <c r="I79" s="191">
        <v>11</v>
      </c>
      <c r="J79" s="189">
        <v>39</v>
      </c>
      <c r="K79" s="190">
        <v>2</v>
      </c>
      <c r="L79" s="191">
        <v>37</v>
      </c>
      <c r="M79" s="189">
        <v>26</v>
      </c>
      <c r="N79" s="191">
        <v>10</v>
      </c>
      <c r="O79" s="189">
        <v>19</v>
      </c>
      <c r="P79" s="190">
        <v>3</v>
      </c>
      <c r="Q79" s="191">
        <v>14</v>
      </c>
    </row>
    <row r="80" spans="1:17" ht="15.75">
      <c r="A80" s="102" t="s">
        <v>231</v>
      </c>
      <c r="B80" s="189">
        <v>127</v>
      </c>
      <c r="C80" s="190">
        <v>1</v>
      </c>
      <c r="D80" s="191">
        <v>124</v>
      </c>
      <c r="E80" s="189">
        <v>16</v>
      </c>
      <c r="F80" s="191">
        <v>2</v>
      </c>
      <c r="G80" s="189">
        <v>19</v>
      </c>
      <c r="H80" s="190">
        <v>0</v>
      </c>
      <c r="I80" s="191">
        <v>16</v>
      </c>
      <c r="J80" s="189">
        <v>117</v>
      </c>
      <c r="K80" s="190">
        <v>3</v>
      </c>
      <c r="L80" s="191">
        <v>89</v>
      </c>
      <c r="M80" s="189">
        <v>21</v>
      </c>
      <c r="N80" s="191">
        <v>1</v>
      </c>
      <c r="O80" s="189">
        <v>16</v>
      </c>
      <c r="P80" s="190">
        <v>3</v>
      </c>
      <c r="Q80" s="191">
        <v>13</v>
      </c>
    </row>
    <row r="81" spans="1:17" ht="15.75">
      <c r="A81" s="98" t="s">
        <v>232</v>
      </c>
      <c r="B81" s="189">
        <v>66</v>
      </c>
      <c r="C81" s="190">
        <v>2</v>
      </c>
      <c r="D81" s="191">
        <v>24</v>
      </c>
      <c r="E81" s="189">
        <v>2</v>
      </c>
      <c r="F81" s="191">
        <v>3</v>
      </c>
      <c r="G81" s="189">
        <v>4</v>
      </c>
      <c r="H81" s="190">
        <v>0</v>
      </c>
      <c r="I81" s="191">
        <v>4</v>
      </c>
      <c r="J81" s="189">
        <v>79</v>
      </c>
      <c r="K81" s="190">
        <v>1</v>
      </c>
      <c r="L81" s="191">
        <v>28</v>
      </c>
      <c r="M81" s="189">
        <v>10</v>
      </c>
      <c r="N81" s="191">
        <v>3</v>
      </c>
      <c r="O81" s="189">
        <v>8</v>
      </c>
      <c r="P81" s="190">
        <v>0</v>
      </c>
      <c r="Q81" s="191">
        <v>4</v>
      </c>
    </row>
    <row r="82" spans="1:17" ht="15.75">
      <c r="A82" s="102" t="s">
        <v>233</v>
      </c>
      <c r="B82" s="189">
        <v>23</v>
      </c>
      <c r="C82" s="190">
        <v>1</v>
      </c>
      <c r="D82" s="191">
        <v>60</v>
      </c>
      <c r="E82" s="189">
        <v>5</v>
      </c>
      <c r="F82" s="191">
        <v>2</v>
      </c>
      <c r="G82" s="189">
        <v>3</v>
      </c>
      <c r="H82" s="190">
        <v>3</v>
      </c>
      <c r="I82" s="191">
        <v>17</v>
      </c>
      <c r="J82" s="189">
        <v>13</v>
      </c>
      <c r="K82" s="190">
        <v>0</v>
      </c>
      <c r="L82" s="191">
        <v>70</v>
      </c>
      <c r="M82" s="189">
        <v>4</v>
      </c>
      <c r="N82" s="191">
        <v>3</v>
      </c>
      <c r="O82" s="189">
        <v>5</v>
      </c>
      <c r="P82" s="190">
        <v>5</v>
      </c>
      <c r="Q82" s="191">
        <v>19</v>
      </c>
    </row>
    <row r="83" spans="1:17" ht="15.75">
      <c r="A83" s="98" t="s">
        <v>234</v>
      </c>
      <c r="B83" s="189">
        <v>9</v>
      </c>
      <c r="C83" s="190">
        <v>1</v>
      </c>
      <c r="D83" s="191">
        <v>25</v>
      </c>
      <c r="E83" s="189">
        <v>1</v>
      </c>
      <c r="F83" s="191">
        <v>0</v>
      </c>
      <c r="G83" s="189">
        <v>0</v>
      </c>
      <c r="H83" s="190">
        <v>2</v>
      </c>
      <c r="I83" s="191">
        <v>16</v>
      </c>
      <c r="J83" s="189">
        <v>4</v>
      </c>
      <c r="K83" s="190">
        <v>0</v>
      </c>
      <c r="L83" s="191">
        <v>28</v>
      </c>
      <c r="M83" s="189">
        <v>0</v>
      </c>
      <c r="N83" s="191">
        <v>2</v>
      </c>
      <c r="O83" s="189">
        <v>0</v>
      </c>
      <c r="P83" s="190">
        <v>0</v>
      </c>
      <c r="Q83" s="191">
        <v>43</v>
      </c>
    </row>
    <row r="84" spans="1:17" ht="15.75">
      <c r="A84" s="102" t="s">
        <v>235</v>
      </c>
      <c r="B84" s="189">
        <v>26</v>
      </c>
      <c r="C84" s="190">
        <v>1</v>
      </c>
      <c r="D84" s="191">
        <v>67</v>
      </c>
      <c r="E84" s="189">
        <v>2</v>
      </c>
      <c r="F84" s="191">
        <v>2</v>
      </c>
      <c r="G84" s="189">
        <v>5</v>
      </c>
      <c r="H84" s="190">
        <v>0</v>
      </c>
      <c r="I84" s="191">
        <v>19</v>
      </c>
      <c r="J84" s="189">
        <v>20</v>
      </c>
      <c r="K84" s="190">
        <v>1</v>
      </c>
      <c r="L84" s="191">
        <v>58</v>
      </c>
      <c r="M84" s="189">
        <v>21</v>
      </c>
      <c r="N84" s="191">
        <v>0</v>
      </c>
      <c r="O84" s="189">
        <v>11</v>
      </c>
      <c r="P84" s="190">
        <v>0</v>
      </c>
      <c r="Q84" s="191">
        <v>606</v>
      </c>
    </row>
    <row r="85" spans="1:17" ht="15.75">
      <c r="A85" s="98" t="s">
        <v>236</v>
      </c>
      <c r="B85" s="189">
        <v>84</v>
      </c>
      <c r="C85" s="190">
        <v>3</v>
      </c>
      <c r="D85" s="191">
        <v>143</v>
      </c>
      <c r="E85" s="189">
        <v>30</v>
      </c>
      <c r="F85" s="191">
        <v>4</v>
      </c>
      <c r="G85" s="189">
        <v>15</v>
      </c>
      <c r="H85" s="190">
        <v>1</v>
      </c>
      <c r="I85" s="191">
        <v>53</v>
      </c>
      <c r="J85" s="189">
        <v>46</v>
      </c>
      <c r="K85" s="190">
        <v>4</v>
      </c>
      <c r="L85" s="191">
        <v>151</v>
      </c>
      <c r="M85" s="189">
        <v>25</v>
      </c>
      <c r="N85" s="191">
        <v>4</v>
      </c>
      <c r="O85" s="189">
        <v>9</v>
      </c>
      <c r="P85" s="190">
        <v>3</v>
      </c>
      <c r="Q85" s="191">
        <v>28</v>
      </c>
    </row>
    <row r="86" spans="1:17" ht="15.75">
      <c r="A86" s="102" t="s">
        <v>237</v>
      </c>
      <c r="B86" s="189">
        <v>45</v>
      </c>
      <c r="C86" s="190">
        <v>11</v>
      </c>
      <c r="D86" s="191">
        <v>90</v>
      </c>
      <c r="E86" s="189">
        <v>11</v>
      </c>
      <c r="F86" s="191">
        <v>18</v>
      </c>
      <c r="G86" s="189">
        <v>4</v>
      </c>
      <c r="H86" s="190">
        <v>16</v>
      </c>
      <c r="I86" s="191">
        <v>23</v>
      </c>
      <c r="J86" s="189">
        <v>37</v>
      </c>
      <c r="K86" s="190">
        <v>12</v>
      </c>
      <c r="L86" s="191">
        <v>93</v>
      </c>
      <c r="M86" s="189">
        <v>9</v>
      </c>
      <c r="N86" s="191">
        <v>26</v>
      </c>
      <c r="O86" s="189">
        <v>12</v>
      </c>
      <c r="P86" s="190">
        <v>12</v>
      </c>
      <c r="Q86" s="191">
        <v>50</v>
      </c>
    </row>
    <row r="87" spans="1:17" ht="15.75">
      <c r="A87" s="98" t="s">
        <v>238</v>
      </c>
      <c r="B87" s="189">
        <v>22</v>
      </c>
      <c r="C87" s="190">
        <v>0</v>
      </c>
      <c r="D87" s="191">
        <v>38</v>
      </c>
      <c r="E87" s="189">
        <v>0</v>
      </c>
      <c r="F87" s="191">
        <v>3</v>
      </c>
      <c r="G87" s="189">
        <v>6</v>
      </c>
      <c r="H87" s="190">
        <v>0</v>
      </c>
      <c r="I87" s="191">
        <v>13</v>
      </c>
      <c r="J87" s="189">
        <v>23</v>
      </c>
      <c r="K87" s="190">
        <v>0</v>
      </c>
      <c r="L87" s="191">
        <v>35</v>
      </c>
      <c r="M87" s="189">
        <v>3</v>
      </c>
      <c r="N87" s="191">
        <v>3</v>
      </c>
      <c r="O87" s="189">
        <v>1</v>
      </c>
      <c r="P87" s="190">
        <v>1</v>
      </c>
      <c r="Q87" s="191">
        <v>53</v>
      </c>
    </row>
    <row r="88" spans="1:17" ht="15.75">
      <c r="A88" s="102" t="s">
        <v>239</v>
      </c>
      <c r="B88" s="189">
        <v>76</v>
      </c>
      <c r="C88" s="190">
        <v>1</v>
      </c>
      <c r="D88" s="191">
        <v>111</v>
      </c>
      <c r="E88" s="189">
        <v>28</v>
      </c>
      <c r="F88" s="191">
        <v>6</v>
      </c>
      <c r="G88" s="189">
        <v>38</v>
      </c>
      <c r="H88" s="190">
        <v>3</v>
      </c>
      <c r="I88" s="191">
        <v>40</v>
      </c>
      <c r="J88" s="189">
        <v>71</v>
      </c>
      <c r="K88" s="190">
        <v>2</v>
      </c>
      <c r="L88" s="191">
        <v>96</v>
      </c>
      <c r="M88" s="189">
        <v>41</v>
      </c>
      <c r="N88" s="191">
        <v>7</v>
      </c>
      <c r="O88" s="189">
        <v>31</v>
      </c>
      <c r="P88" s="190">
        <v>5</v>
      </c>
      <c r="Q88" s="191">
        <v>56</v>
      </c>
    </row>
    <row r="89" spans="1:17" ht="16.5" thickBot="1">
      <c r="A89" s="106" t="s">
        <v>240</v>
      </c>
      <c r="B89" s="189">
        <v>51</v>
      </c>
      <c r="C89" s="190">
        <v>1</v>
      </c>
      <c r="D89" s="191">
        <v>69</v>
      </c>
      <c r="E89" s="189">
        <v>19</v>
      </c>
      <c r="F89" s="191">
        <v>2</v>
      </c>
      <c r="G89" s="189">
        <v>14</v>
      </c>
      <c r="H89" s="190">
        <v>0</v>
      </c>
      <c r="I89" s="191">
        <v>42</v>
      </c>
      <c r="J89" s="189">
        <v>70</v>
      </c>
      <c r="K89" s="190">
        <v>2</v>
      </c>
      <c r="L89" s="191">
        <v>64</v>
      </c>
      <c r="M89" s="189">
        <v>19</v>
      </c>
      <c r="N89" s="191">
        <v>1</v>
      </c>
      <c r="O89" s="189">
        <v>17</v>
      </c>
      <c r="P89" s="190">
        <v>3</v>
      </c>
      <c r="Q89" s="191">
        <v>39</v>
      </c>
    </row>
    <row r="90" spans="1:17" s="111" customFormat="1" ht="17.25" customHeight="1" thickBot="1" thickTop="1">
      <c r="A90" s="107" t="s">
        <v>241</v>
      </c>
      <c r="B90" s="175">
        <f>SUM(B9:B89)</f>
        <v>29611</v>
      </c>
      <c r="C90" s="176">
        <f aca="true" t="shared" si="0" ref="C90:I90">SUM(C9:C89)</f>
        <v>590</v>
      </c>
      <c r="D90" s="177">
        <f t="shared" si="0"/>
        <v>38167</v>
      </c>
      <c r="E90" s="175">
        <f t="shared" si="0"/>
        <v>10205</v>
      </c>
      <c r="F90" s="177">
        <f t="shared" si="0"/>
        <v>1366</v>
      </c>
      <c r="G90" s="175">
        <f t="shared" si="0"/>
        <v>9363</v>
      </c>
      <c r="H90" s="176">
        <f t="shared" si="0"/>
        <v>1087</v>
      </c>
      <c r="I90" s="177">
        <f t="shared" si="0"/>
        <v>12664</v>
      </c>
      <c r="J90" s="175">
        <f>SUM(J9:J89)</f>
        <v>24481</v>
      </c>
      <c r="K90" s="176">
        <f aca="true" t="shared" si="1" ref="K90:Q90">SUM(K9:K89)</f>
        <v>590</v>
      </c>
      <c r="L90" s="177">
        <f t="shared" si="1"/>
        <v>42750</v>
      </c>
      <c r="M90" s="175">
        <f t="shared" si="1"/>
        <v>13575</v>
      </c>
      <c r="N90" s="177">
        <f t="shared" si="1"/>
        <v>1836</v>
      </c>
      <c r="O90" s="175">
        <f t="shared" si="1"/>
        <v>8074</v>
      </c>
      <c r="P90" s="176">
        <f t="shared" si="1"/>
        <v>1159</v>
      </c>
      <c r="Q90" s="178">
        <f t="shared" si="1"/>
        <v>20449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7" ht="18">
      <c r="A1" s="468" t="s">
        <v>415</v>
      </c>
      <c r="B1" s="468"/>
      <c r="C1" s="468"/>
      <c r="D1" s="468"/>
      <c r="E1" s="78"/>
      <c r="F1" s="78"/>
      <c r="G1" s="78"/>
    </row>
    <row r="2" spans="2:6" ht="15.75" customHeight="1">
      <c r="B2" s="466" t="s">
        <v>452</v>
      </c>
      <c r="C2" s="466"/>
      <c r="D2" s="466"/>
      <c r="E2" s="261"/>
      <c r="F2" s="261"/>
    </row>
    <row r="3" spans="2:6" ht="15.75" customHeight="1" thickBot="1">
      <c r="B3" s="244"/>
      <c r="C3" s="244"/>
      <c r="D3" s="244"/>
      <c r="E3" s="261"/>
      <c r="F3" s="261"/>
    </row>
    <row r="4" spans="2:6" ht="19.5" customHeight="1" thickBot="1">
      <c r="B4" s="270" t="s">
        <v>341</v>
      </c>
      <c r="C4" s="271" t="s">
        <v>32</v>
      </c>
      <c r="D4" s="265"/>
      <c r="E4" s="261"/>
      <c r="F4" s="261"/>
    </row>
    <row r="5" spans="2:3" ht="16.5" customHeight="1">
      <c r="B5" s="309" t="s">
        <v>329</v>
      </c>
      <c r="C5" s="262">
        <v>40</v>
      </c>
    </row>
    <row r="6" spans="2:3" ht="16.5" customHeight="1">
      <c r="B6" s="310" t="s">
        <v>330</v>
      </c>
      <c r="C6" s="263">
        <v>7</v>
      </c>
    </row>
    <row r="7" spans="2:3" ht="16.5" customHeight="1">
      <c r="B7" s="310" t="s">
        <v>331</v>
      </c>
      <c r="C7" s="263">
        <v>11</v>
      </c>
    </row>
    <row r="8" spans="2:3" ht="16.5" customHeight="1">
      <c r="B8" s="310" t="s">
        <v>332</v>
      </c>
      <c r="C8" s="263">
        <v>5</v>
      </c>
    </row>
    <row r="9" spans="2:3" ht="16.5" customHeight="1">
      <c r="B9" s="310" t="s">
        <v>333</v>
      </c>
      <c r="C9" s="263">
        <v>6</v>
      </c>
    </row>
    <row r="10" spans="2:3" ht="16.5" customHeight="1">
      <c r="B10" s="310" t="s">
        <v>334</v>
      </c>
      <c r="C10" s="263">
        <v>4</v>
      </c>
    </row>
    <row r="11" spans="2:3" ht="16.5" customHeight="1">
      <c r="B11" s="310" t="s">
        <v>336</v>
      </c>
      <c r="C11" s="263">
        <v>1</v>
      </c>
    </row>
    <row r="12" spans="2:3" ht="16.5" customHeight="1">
      <c r="B12" s="310" t="s">
        <v>337</v>
      </c>
      <c r="C12" s="263">
        <v>2</v>
      </c>
    </row>
    <row r="13" spans="2:3" ht="16.5" customHeight="1">
      <c r="B13" s="310" t="s">
        <v>351</v>
      </c>
      <c r="C13" s="263">
        <v>1</v>
      </c>
    </row>
    <row r="14" spans="2:3" ht="16.5" customHeight="1">
      <c r="B14" s="310" t="s">
        <v>382</v>
      </c>
      <c r="C14" s="263">
        <v>1</v>
      </c>
    </row>
    <row r="15" spans="2:3" ht="16.5" customHeight="1">
      <c r="B15" s="310" t="s">
        <v>383</v>
      </c>
      <c r="C15" s="263">
        <v>2</v>
      </c>
    </row>
    <row r="16" spans="2:3" s="301" customFormat="1" ht="16.5" customHeight="1">
      <c r="B16" s="310" t="s">
        <v>435</v>
      </c>
      <c r="C16" s="263">
        <v>1</v>
      </c>
    </row>
    <row r="17" spans="2:3" s="301" customFormat="1" ht="16.5" customHeight="1" thickBot="1">
      <c r="B17" s="311" t="s">
        <v>338</v>
      </c>
      <c r="C17" s="263">
        <v>1</v>
      </c>
    </row>
    <row r="18" spans="2:3" ht="19.5" customHeight="1" thickBot="1">
      <c r="B18" s="267" t="s">
        <v>32</v>
      </c>
      <c r="C18" s="268">
        <f>SUM(C5:C17)</f>
        <v>82</v>
      </c>
    </row>
    <row r="19" spans="2:3" ht="15">
      <c r="B19" s="467"/>
      <c r="C19" s="467"/>
    </row>
    <row r="20" spans="2:5" ht="15.75" customHeight="1">
      <c r="B20" s="466" t="s">
        <v>423</v>
      </c>
      <c r="C20" s="466"/>
      <c r="D20" s="466"/>
      <c r="E20" s="261"/>
    </row>
    <row r="21" spans="2:5" ht="15.75" customHeight="1" thickBot="1">
      <c r="B21" s="244"/>
      <c r="C21" s="244"/>
      <c r="D21" s="244"/>
      <c r="E21" s="261"/>
    </row>
    <row r="22" spans="2:5" ht="18" customHeight="1" thickBot="1">
      <c r="B22" s="272" t="s">
        <v>341</v>
      </c>
      <c r="C22" s="271" t="s">
        <v>32</v>
      </c>
      <c r="D22" s="265"/>
      <c r="E22" s="261"/>
    </row>
    <row r="23" spans="2:3" ht="16.5" customHeight="1">
      <c r="B23" s="312" t="s">
        <v>329</v>
      </c>
      <c r="C23" s="262">
        <v>274</v>
      </c>
    </row>
    <row r="24" spans="2:3" ht="16.5" customHeight="1">
      <c r="B24" s="313" t="s">
        <v>330</v>
      </c>
      <c r="C24" s="263">
        <v>87</v>
      </c>
    </row>
    <row r="25" spans="2:3" ht="16.5" customHeight="1">
      <c r="B25" s="313" t="s">
        <v>331</v>
      </c>
      <c r="C25" s="263">
        <v>89</v>
      </c>
    </row>
    <row r="26" spans="2:3" ht="16.5" customHeight="1">
      <c r="B26" s="313" t="s">
        <v>332</v>
      </c>
      <c r="C26" s="263">
        <v>16</v>
      </c>
    </row>
    <row r="27" spans="2:3" ht="16.5" customHeight="1">
      <c r="B27" s="313" t="s">
        <v>333</v>
      </c>
      <c r="C27" s="263">
        <v>45</v>
      </c>
    </row>
    <row r="28" spans="2:3" ht="16.5" customHeight="1">
      <c r="B28" s="313" t="s">
        <v>334</v>
      </c>
      <c r="C28" s="263">
        <v>28</v>
      </c>
    </row>
    <row r="29" spans="2:3" ht="16.5" customHeight="1">
      <c r="B29" s="313" t="s">
        <v>335</v>
      </c>
      <c r="C29" s="263">
        <v>12</v>
      </c>
    </row>
    <row r="30" spans="2:3" ht="16.5" customHeight="1">
      <c r="B30" s="313" t="s">
        <v>336</v>
      </c>
      <c r="C30" s="263">
        <v>5</v>
      </c>
    </row>
    <row r="31" spans="2:3" ht="16.5" customHeight="1">
      <c r="B31" s="313" t="s">
        <v>337</v>
      </c>
      <c r="C31" s="263">
        <v>5</v>
      </c>
    </row>
    <row r="32" spans="2:3" ht="16.5" customHeight="1">
      <c r="B32" s="313" t="s">
        <v>351</v>
      </c>
      <c r="C32" s="263">
        <v>3</v>
      </c>
    </row>
    <row r="33" spans="2:3" ht="16.5" customHeight="1">
      <c r="B33" s="313" t="s">
        <v>380</v>
      </c>
      <c r="C33" s="263">
        <v>5</v>
      </c>
    </row>
    <row r="34" spans="2:3" ht="16.5" customHeight="1">
      <c r="B34" s="313" t="s">
        <v>382</v>
      </c>
      <c r="C34" s="263">
        <v>3</v>
      </c>
    </row>
    <row r="35" spans="2:3" ht="16.5" customHeight="1">
      <c r="B35" s="313" t="s">
        <v>350</v>
      </c>
      <c r="C35" s="263">
        <v>3</v>
      </c>
    </row>
    <row r="36" spans="2:3" ht="16.5" customHeight="1">
      <c r="B36" s="313" t="s">
        <v>339</v>
      </c>
      <c r="C36" s="263">
        <v>2</v>
      </c>
    </row>
    <row r="37" spans="2:3" ht="16.5" customHeight="1">
      <c r="B37" s="313" t="s">
        <v>381</v>
      </c>
      <c r="C37" s="263">
        <v>1</v>
      </c>
    </row>
    <row r="38" spans="2:3" ht="16.5" customHeight="1">
      <c r="B38" s="313" t="s">
        <v>340</v>
      </c>
      <c r="C38" s="263">
        <v>3</v>
      </c>
    </row>
    <row r="39" spans="2:3" ht="16.5" customHeight="1">
      <c r="B39" s="314" t="s">
        <v>383</v>
      </c>
      <c r="C39" s="296">
        <v>3</v>
      </c>
    </row>
    <row r="40" spans="2:3" s="301" customFormat="1" ht="16.5" customHeight="1">
      <c r="B40" s="310" t="s">
        <v>435</v>
      </c>
      <c r="C40" s="296">
        <v>1</v>
      </c>
    </row>
    <row r="41" spans="2:3" ht="16.5" customHeight="1" thickBot="1">
      <c r="B41" s="266" t="s">
        <v>338</v>
      </c>
      <c r="C41" s="264">
        <v>5</v>
      </c>
    </row>
    <row r="42" spans="2:3" ht="20.25" customHeight="1" thickBot="1">
      <c r="B42" s="269" t="s">
        <v>32</v>
      </c>
      <c r="C42" s="268">
        <f>SUM(C23:C41)</f>
        <v>590</v>
      </c>
    </row>
    <row r="43" ht="15">
      <c r="B43" s="88" t="s">
        <v>18</v>
      </c>
    </row>
  </sheetData>
  <sheetProtection/>
  <mergeCells count="4">
    <mergeCell ref="B2:D2"/>
    <mergeCell ref="B20:D20"/>
    <mergeCell ref="B19:C1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34" t="s">
        <v>415</v>
      </c>
      <c r="B2" s="334"/>
      <c r="C2" s="334"/>
      <c r="D2" s="334"/>
      <c r="E2" s="334"/>
      <c r="F2" s="334"/>
      <c r="G2" s="334"/>
      <c r="H2" s="334"/>
    </row>
    <row r="5" spans="1:8" ht="18.75" customHeight="1">
      <c r="A5" s="382" t="s">
        <v>424</v>
      </c>
      <c r="B5" s="382"/>
      <c r="C5" s="382"/>
      <c r="D5" s="382"/>
      <c r="E5" s="382"/>
      <c r="F5" s="382"/>
      <c r="G5" s="382"/>
      <c r="H5" s="382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79" t="s">
        <v>3</v>
      </c>
      <c r="C9" s="480"/>
      <c r="D9" s="479" t="s">
        <v>6</v>
      </c>
      <c r="E9" s="480"/>
      <c r="F9" s="479" t="s">
        <v>2</v>
      </c>
      <c r="G9" s="480"/>
    </row>
    <row r="10" spans="1:7" ht="31.5" customHeight="1">
      <c r="A10" s="260" t="s">
        <v>9</v>
      </c>
      <c r="B10" s="481">
        <v>73</v>
      </c>
      <c r="C10" s="482"/>
      <c r="D10" s="481">
        <v>238</v>
      </c>
      <c r="E10" s="482"/>
      <c r="F10" s="483">
        <v>311</v>
      </c>
      <c r="G10" s="484"/>
    </row>
    <row r="11" spans="1:8" ht="30">
      <c r="A11" s="135" t="s">
        <v>248</v>
      </c>
      <c r="B11" s="481">
        <v>47290000</v>
      </c>
      <c r="C11" s="482"/>
      <c r="D11" s="481">
        <v>31389000</v>
      </c>
      <c r="E11" s="482"/>
      <c r="F11" s="481">
        <v>78679000</v>
      </c>
      <c r="G11" s="482"/>
      <c r="H11" s="193"/>
    </row>
    <row r="12" spans="1:8" ht="45">
      <c r="A12" s="136" t="s">
        <v>249</v>
      </c>
      <c r="B12" s="481">
        <v>36900100</v>
      </c>
      <c r="C12" s="482"/>
      <c r="D12" s="481">
        <v>26784365</v>
      </c>
      <c r="E12" s="482"/>
      <c r="F12" s="481">
        <v>63684465</v>
      </c>
      <c r="G12" s="482"/>
      <c r="H12" s="193"/>
    </row>
    <row r="13" spans="1:7" ht="42" customHeight="1">
      <c r="A13" s="135" t="s">
        <v>250</v>
      </c>
      <c r="B13" s="469">
        <v>78.03</v>
      </c>
      <c r="C13" s="470"/>
      <c r="D13" s="469">
        <v>85.33</v>
      </c>
      <c r="E13" s="470"/>
      <c r="F13" s="469">
        <v>80.94</v>
      </c>
      <c r="G13" s="470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74" t="s">
        <v>425</v>
      </c>
      <c r="B18" s="474"/>
      <c r="C18" s="474"/>
      <c r="D18" s="474"/>
      <c r="E18" s="474"/>
      <c r="F18" s="474"/>
      <c r="G18" s="474"/>
    </row>
    <row r="19" spans="1:7" ht="15.75" customHeight="1">
      <c r="A19" s="474"/>
      <c r="B19" s="474"/>
      <c r="C19" s="474"/>
      <c r="D19" s="474"/>
      <c r="E19" s="474"/>
      <c r="F19" s="474"/>
      <c r="G19" s="474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75"/>
      <c r="B21" s="475"/>
      <c r="C21" s="475"/>
      <c r="D21" s="475"/>
      <c r="E21" s="475"/>
      <c r="F21" s="475"/>
      <c r="G21" s="475"/>
      <c r="H21" s="475"/>
    </row>
    <row r="22" spans="1:7" ht="31.5" customHeight="1">
      <c r="A22" s="137"/>
      <c r="B22" s="479" t="s">
        <v>3</v>
      </c>
      <c r="C22" s="480"/>
      <c r="D22" s="479" t="s">
        <v>6</v>
      </c>
      <c r="E22" s="480"/>
      <c r="F22" s="479" t="s">
        <v>2</v>
      </c>
      <c r="G22" s="480"/>
    </row>
    <row r="23" spans="1:7" ht="28.5" customHeight="1">
      <c r="A23" s="138" t="s">
        <v>9</v>
      </c>
      <c r="B23" s="476">
        <v>505</v>
      </c>
      <c r="C23" s="477"/>
      <c r="D23" s="476">
        <v>1810</v>
      </c>
      <c r="E23" s="477"/>
      <c r="F23" s="476">
        <v>2315</v>
      </c>
      <c r="G23" s="478"/>
    </row>
    <row r="24" spans="1:7" ht="42" customHeight="1">
      <c r="A24" s="139" t="s">
        <v>248</v>
      </c>
      <c r="B24" s="471">
        <v>619987573</v>
      </c>
      <c r="C24" s="472"/>
      <c r="D24" s="471">
        <v>331384660</v>
      </c>
      <c r="E24" s="472"/>
      <c r="F24" s="471">
        <v>951372233</v>
      </c>
      <c r="G24" s="473"/>
    </row>
    <row r="25" spans="1:7" ht="45">
      <c r="A25" s="140" t="s">
        <v>249</v>
      </c>
      <c r="B25" s="471">
        <v>494522576</v>
      </c>
      <c r="C25" s="473"/>
      <c r="D25" s="471">
        <v>279204025</v>
      </c>
      <c r="E25" s="473"/>
      <c r="F25" s="471">
        <v>773726601</v>
      </c>
      <c r="G25" s="473"/>
    </row>
    <row r="26" spans="1:7" ht="25.5" customHeight="1">
      <c r="A26" s="135" t="s">
        <v>250</v>
      </c>
      <c r="B26" s="469">
        <v>79.76</v>
      </c>
      <c r="C26" s="470"/>
      <c r="D26" s="469">
        <v>84.25</v>
      </c>
      <c r="E26" s="470"/>
      <c r="F26" s="469">
        <v>81.33</v>
      </c>
      <c r="G26" s="470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82">
      <selection activeCell="J46" sqref="J46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73" max="173" width="18.00390625" style="0" customWidth="1"/>
    <col min="174" max="175" width="13.8515625" style="0" customWidth="1"/>
    <col min="176" max="176" width="19.421875" style="0" customWidth="1"/>
    <col min="177" max="177" width="10.140625" style="0" bestFit="1" customWidth="1"/>
    <col min="178" max="178" width="8.8515625" style="0" customWidth="1"/>
    <col min="179" max="179" width="10.140625" style="0" bestFit="1" customWidth="1"/>
  </cols>
  <sheetData>
    <row r="1" spans="1:7" ht="18.75" thickBot="1">
      <c r="A1" s="334" t="s">
        <v>411</v>
      </c>
      <c r="B1" s="334"/>
      <c r="C1" s="334"/>
      <c r="D1" s="334"/>
      <c r="E1" s="334"/>
      <c r="F1" s="334"/>
      <c r="G1" s="334"/>
    </row>
    <row r="2" spans="1:7" ht="15">
      <c r="A2" s="492" t="s">
        <v>426</v>
      </c>
      <c r="B2" s="492"/>
      <c r="C2" s="492"/>
      <c r="D2" s="492"/>
      <c r="E2" s="492"/>
      <c r="F2" s="492"/>
      <c r="G2" s="492"/>
    </row>
    <row r="3" spans="1:7" ht="15">
      <c r="A3" s="492"/>
      <c r="B3" s="492"/>
      <c r="C3" s="492"/>
      <c r="D3" s="492"/>
      <c r="E3" s="492"/>
      <c r="F3" s="492"/>
      <c r="G3" s="492"/>
    </row>
    <row r="4" spans="1:7" s="301" customFormat="1" ht="15.75">
      <c r="A4" s="307"/>
      <c r="B4" s="307"/>
      <c r="C4" s="307"/>
      <c r="D4" s="307"/>
      <c r="E4" s="307"/>
      <c r="F4" s="307"/>
      <c r="G4" s="307"/>
    </row>
    <row r="5" spans="2:5" ht="15.75" customHeight="1">
      <c r="B5" s="431" t="s">
        <v>137</v>
      </c>
      <c r="C5" s="431"/>
      <c r="D5" s="431"/>
      <c r="E5" s="431"/>
    </row>
    <row r="6" spans="2:5" ht="45" customHeight="1">
      <c r="B6" s="493" t="s">
        <v>251</v>
      </c>
      <c r="C6" s="493" t="s">
        <v>252</v>
      </c>
      <c r="D6" s="493" t="s">
        <v>253</v>
      </c>
      <c r="E6" s="493" t="s">
        <v>254</v>
      </c>
    </row>
    <row r="7" spans="2:5" ht="15" customHeight="1">
      <c r="B7" s="493"/>
      <c r="C7" s="493"/>
      <c r="D7" s="494"/>
      <c r="E7" s="494"/>
    </row>
    <row r="8" spans="2:5" ht="17.25" customHeight="1" hidden="1">
      <c r="B8" s="493"/>
      <c r="C8" s="493"/>
      <c r="D8" s="494"/>
      <c r="E8" s="494"/>
    </row>
    <row r="9" spans="2:5" ht="15">
      <c r="B9" s="299" t="s">
        <v>193</v>
      </c>
      <c r="C9" s="297">
        <v>337</v>
      </c>
      <c r="D9" s="298">
        <v>458180372</v>
      </c>
      <c r="E9" s="298">
        <v>379450805</v>
      </c>
    </row>
    <row r="10" spans="2:5" ht="15">
      <c r="B10" s="299" t="s">
        <v>166</v>
      </c>
      <c r="C10" s="297">
        <v>48</v>
      </c>
      <c r="D10" s="298">
        <v>30222201</v>
      </c>
      <c r="E10" s="298">
        <v>5943517</v>
      </c>
    </row>
    <row r="11" spans="2:5" ht="15">
      <c r="B11" s="299" t="s">
        <v>194</v>
      </c>
      <c r="C11" s="297">
        <v>28</v>
      </c>
      <c r="D11" s="298">
        <v>22300000</v>
      </c>
      <c r="E11" s="298">
        <v>21183000</v>
      </c>
    </row>
    <row r="12" spans="2:5" ht="15">
      <c r="B12" s="299" t="s">
        <v>167</v>
      </c>
      <c r="C12" s="297">
        <v>17</v>
      </c>
      <c r="D12" s="298">
        <v>1550000</v>
      </c>
      <c r="E12" s="298">
        <v>1138200</v>
      </c>
    </row>
    <row r="13" spans="2:5" ht="15">
      <c r="B13" s="299" t="s">
        <v>176</v>
      </c>
      <c r="C13" s="297">
        <v>16</v>
      </c>
      <c r="D13" s="298">
        <v>8245000</v>
      </c>
      <c r="E13" s="298">
        <v>4396000</v>
      </c>
    </row>
    <row r="14" spans="2:5" ht="15">
      <c r="B14" s="299" t="s">
        <v>200</v>
      </c>
      <c r="C14" s="297">
        <v>9</v>
      </c>
      <c r="D14" s="298">
        <v>2340000</v>
      </c>
      <c r="E14" s="298">
        <v>2205000</v>
      </c>
    </row>
    <row r="15" spans="2:5" ht="15">
      <c r="B15" s="299" t="s">
        <v>197</v>
      </c>
      <c r="C15" s="297">
        <v>6</v>
      </c>
      <c r="D15" s="298">
        <v>2900000</v>
      </c>
      <c r="E15" s="298">
        <v>2725000</v>
      </c>
    </row>
    <row r="16" spans="2:5" ht="15">
      <c r="B16" s="299" t="s">
        <v>187</v>
      </c>
      <c r="C16" s="297">
        <v>6</v>
      </c>
      <c r="D16" s="298">
        <v>3700000</v>
      </c>
      <c r="E16" s="298">
        <v>2001250</v>
      </c>
    </row>
    <row r="17" spans="2:5" ht="15">
      <c r="B17" s="299" t="s">
        <v>207</v>
      </c>
      <c r="C17" s="297">
        <v>5</v>
      </c>
      <c r="D17" s="298">
        <v>350000</v>
      </c>
      <c r="E17" s="298">
        <v>250000</v>
      </c>
    </row>
    <row r="18" spans="2:5" ht="15">
      <c r="B18" s="299" t="s">
        <v>191</v>
      </c>
      <c r="C18" s="297">
        <v>4</v>
      </c>
      <c r="D18" s="298">
        <v>850000</v>
      </c>
      <c r="E18" s="298">
        <v>305000</v>
      </c>
    </row>
    <row r="19" spans="2:5" ht="15">
      <c r="B19" s="299" t="s">
        <v>161</v>
      </c>
      <c r="C19" s="297">
        <v>3</v>
      </c>
      <c r="D19" s="298">
        <v>350000</v>
      </c>
      <c r="E19" s="298">
        <v>214000</v>
      </c>
    </row>
    <row r="20" spans="2:5" ht="15">
      <c r="B20" s="299" t="s">
        <v>180</v>
      </c>
      <c r="C20" s="297">
        <v>3</v>
      </c>
      <c r="D20" s="298">
        <v>250000</v>
      </c>
      <c r="E20" s="298">
        <v>174500</v>
      </c>
    </row>
    <row r="21" spans="2:5" ht="15">
      <c r="B21" s="299" t="s">
        <v>324</v>
      </c>
      <c r="C21" s="297">
        <v>3</v>
      </c>
      <c r="D21" s="298">
        <v>20850000</v>
      </c>
      <c r="E21" s="298">
        <v>20441600</v>
      </c>
    </row>
    <row r="22" spans="2:5" ht="15">
      <c r="B22" s="299" t="s">
        <v>201</v>
      </c>
      <c r="C22" s="297">
        <v>3</v>
      </c>
      <c r="D22" s="298">
        <v>11050000</v>
      </c>
      <c r="E22" s="298">
        <v>10450000</v>
      </c>
    </row>
    <row r="23" spans="2:5" ht="15">
      <c r="B23" s="299" t="s">
        <v>213</v>
      </c>
      <c r="C23" s="297">
        <v>2</v>
      </c>
      <c r="D23" s="298">
        <v>150000</v>
      </c>
      <c r="E23" s="298">
        <v>137500</v>
      </c>
    </row>
    <row r="24" spans="2:5" ht="15">
      <c r="B24" s="299" t="s">
        <v>188</v>
      </c>
      <c r="C24" s="297">
        <v>1</v>
      </c>
      <c r="D24" s="298">
        <v>50000</v>
      </c>
      <c r="E24" s="298">
        <v>27500</v>
      </c>
    </row>
    <row r="25" spans="2:5" ht="15">
      <c r="B25" s="299" t="s">
        <v>227</v>
      </c>
      <c r="C25" s="297">
        <v>1</v>
      </c>
      <c r="D25" s="298">
        <v>2000000</v>
      </c>
      <c r="E25" s="298">
        <v>21704</v>
      </c>
    </row>
    <row r="26" spans="2:5" ht="15">
      <c r="B26" s="299" t="s">
        <v>177</v>
      </c>
      <c r="C26" s="297">
        <v>1</v>
      </c>
      <c r="D26" s="298">
        <v>50000</v>
      </c>
      <c r="E26" s="298">
        <v>50000</v>
      </c>
    </row>
    <row r="27" spans="2:5" ht="15">
      <c r="B27" s="299" t="s">
        <v>206</v>
      </c>
      <c r="C27" s="297">
        <v>1</v>
      </c>
      <c r="D27" s="298">
        <v>600000</v>
      </c>
      <c r="E27" s="298">
        <v>540000</v>
      </c>
    </row>
    <row r="28" spans="2:5" ht="15">
      <c r="B28" s="299" t="s">
        <v>178</v>
      </c>
      <c r="C28" s="297">
        <v>1</v>
      </c>
      <c r="D28" s="298">
        <v>53000000</v>
      </c>
      <c r="E28" s="298">
        <v>42400000</v>
      </c>
    </row>
    <row r="29" spans="2:5" ht="15">
      <c r="B29" s="299" t="s">
        <v>186</v>
      </c>
      <c r="C29" s="297">
        <v>1</v>
      </c>
      <c r="D29" s="298">
        <v>200000</v>
      </c>
      <c r="E29" s="298">
        <v>98000</v>
      </c>
    </row>
    <row r="30" spans="2:5" ht="15">
      <c r="B30" s="299" t="s">
        <v>210</v>
      </c>
      <c r="C30" s="297">
        <v>1</v>
      </c>
      <c r="D30" s="298">
        <v>50000</v>
      </c>
      <c r="E30" s="298">
        <v>50000</v>
      </c>
    </row>
    <row r="31" spans="2:5" ht="15">
      <c r="B31" s="299" t="s">
        <v>214</v>
      </c>
      <c r="C31" s="297">
        <v>1</v>
      </c>
      <c r="D31" s="298">
        <v>50000</v>
      </c>
      <c r="E31" s="298">
        <v>25000</v>
      </c>
    </row>
    <row r="32" spans="2:5" s="301" customFormat="1" ht="15">
      <c r="B32" s="299" t="s">
        <v>217</v>
      </c>
      <c r="C32" s="297">
        <v>1</v>
      </c>
      <c r="D32" s="298">
        <v>50000</v>
      </c>
      <c r="E32" s="298">
        <v>15000</v>
      </c>
    </row>
    <row r="33" spans="2:5" s="301" customFormat="1" ht="15">
      <c r="B33" s="299" t="s">
        <v>225</v>
      </c>
      <c r="C33" s="297">
        <v>1</v>
      </c>
      <c r="D33" s="298">
        <v>50000</v>
      </c>
      <c r="E33" s="298">
        <v>25000</v>
      </c>
    </row>
    <row r="34" spans="2:5" s="301" customFormat="1" ht="15">
      <c r="B34" s="299" t="s">
        <v>205</v>
      </c>
      <c r="C34" s="297">
        <v>1</v>
      </c>
      <c r="D34" s="298">
        <v>200000</v>
      </c>
      <c r="E34" s="298">
        <v>10000</v>
      </c>
    </row>
    <row r="35" spans="2:5" s="301" customFormat="1" ht="15">
      <c r="B35" s="299" t="s">
        <v>235</v>
      </c>
      <c r="C35" s="297">
        <v>1</v>
      </c>
      <c r="D35" s="298">
        <v>50000</v>
      </c>
      <c r="E35" s="298">
        <v>45000</v>
      </c>
    </row>
    <row r="36" spans="2:5" s="301" customFormat="1" ht="15">
      <c r="B36" s="299" t="s">
        <v>170</v>
      </c>
      <c r="C36" s="297">
        <v>1</v>
      </c>
      <c r="D36" s="298">
        <v>50000</v>
      </c>
      <c r="E36" s="298">
        <v>50000</v>
      </c>
    </row>
    <row r="37" spans="2:5" s="301" customFormat="1" ht="15">
      <c r="B37" s="299" t="s">
        <v>169</v>
      </c>
      <c r="C37" s="297">
        <v>1</v>
      </c>
      <c r="D37" s="298">
        <v>100000</v>
      </c>
      <c r="E37" s="298">
        <v>50000</v>
      </c>
    </row>
    <row r="38" spans="2:5" ht="15">
      <c r="B38" s="299" t="s">
        <v>230</v>
      </c>
      <c r="C38" s="297">
        <v>1</v>
      </c>
      <c r="D38" s="298">
        <v>200000</v>
      </c>
      <c r="E38" s="298">
        <v>100000</v>
      </c>
    </row>
    <row r="39" spans="2:5" ht="15" customHeight="1">
      <c r="B39" s="486" t="s">
        <v>32</v>
      </c>
      <c r="C39" s="487"/>
      <c r="D39" s="488"/>
      <c r="E39" s="145">
        <f>SUM(E9:E38)</f>
        <v>494522576</v>
      </c>
    </row>
    <row r="40" spans="2:5" s="301" customFormat="1" ht="15" customHeight="1">
      <c r="B40" s="318"/>
      <c r="C40" s="318"/>
      <c r="D40" s="318"/>
      <c r="E40" s="319"/>
    </row>
    <row r="41" spans="2:5" s="301" customFormat="1" ht="15" customHeight="1">
      <c r="B41" s="318"/>
      <c r="C41" s="318"/>
      <c r="D41" s="318"/>
      <c r="E41" s="319"/>
    </row>
    <row r="42" spans="2:5" s="301" customFormat="1" ht="15" customHeight="1">
      <c r="B42" s="318"/>
      <c r="C42" s="318"/>
      <c r="D42" s="318"/>
      <c r="E42" s="319"/>
    </row>
    <row r="43" spans="2:5" s="301" customFormat="1" ht="15" customHeight="1">
      <c r="B43" s="318"/>
      <c r="C43" s="318"/>
      <c r="D43" s="318"/>
      <c r="E43" s="319"/>
    </row>
    <row r="44" spans="2:5" s="301" customFormat="1" ht="15" customHeight="1">
      <c r="B44" s="318"/>
      <c r="C44" s="318"/>
      <c r="D44" s="318"/>
      <c r="E44" s="319"/>
    </row>
    <row r="45" spans="2:5" s="301" customFormat="1" ht="15" customHeight="1">
      <c r="B45" s="318"/>
      <c r="C45" s="318"/>
      <c r="D45" s="318"/>
      <c r="E45" s="319"/>
    </row>
    <row r="46" spans="2:5" s="301" customFormat="1" ht="15" customHeight="1">
      <c r="B46" s="318"/>
      <c r="C46" s="318"/>
      <c r="D46" s="318"/>
      <c r="E46" s="319"/>
    </row>
    <row r="47" spans="2:5" s="301" customFormat="1" ht="15" customHeight="1">
      <c r="B47" s="318"/>
      <c r="C47" s="318"/>
      <c r="D47" s="318"/>
      <c r="E47" s="319"/>
    </row>
    <row r="48" spans="2:5" s="301" customFormat="1" ht="15" customHeight="1">
      <c r="B48" s="318"/>
      <c r="C48" s="318"/>
      <c r="D48" s="318"/>
      <c r="E48" s="319"/>
    </row>
    <row r="49" spans="2:5" s="301" customFormat="1" ht="15" customHeight="1">
      <c r="B49" s="318"/>
      <c r="C49" s="318"/>
      <c r="D49" s="318"/>
      <c r="E49" s="319"/>
    </row>
    <row r="50" spans="2:5" ht="15.75" customHeight="1">
      <c r="B50" s="431" t="s">
        <v>147</v>
      </c>
      <c r="C50" s="431"/>
      <c r="D50" s="431"/>
      <c r="E50" s="431"/>
    </row>
    <row r="51" spans="2:5" ht="30" customHeight="1">
      <c r="B51" s="489" t="s">
        <v>251</v>
      </c>
      <c r="C51" s="489" t="s">
        <v>252</v>
      </c>
      <c r="D51" s="489" t="s">
        <v>253</v>
      </c>
      <c r="E51" s="489" t="s">
        <v>254</v>
      </c>
    </row>
    <row r="52" spans="2:5" ht="27.75" customHeight="1">
      <c r="B52" s="490"/>
      <c r="C52" s="490"/>
      <c r="D52" s="490"/>
      <c r="E52" s="490"/>
    </row>
    <row r="53" spans="2:5" ht="18.75" customHeight="1" hidden="1">
      <c r="B53" s="491"/>
      <c r="C53" s="491"/>
      <c r="D53" s="491"/>
      <c r="E53" s="491"/>
    </row>
    <row r="54" spans="2:5" ht="15">
      <c r="B54" s="299" t="s">
        <v>193</v>
      </c>
      <c r="C54" s="297">
        <v>1077</v>
      </c>
      <c r="D54" s="298">
        <v>131913760</v>
      </c>
      <c r="E54" s="298">
        <v>113104525</v>
      </c>
    </row>
    <row r="55" spans="2:5" ht="15">
      <c r="B55" s="299" t="s">
        <v>167</v>
      </c>
      <c r="C55" s="297">
        <v>135</v>
      </c>
      <c r="D55" s="298">
        <v>59755000</v>
      </c>
      <c r="E55" s="298">
        <v>55976775</v>
      </c>
    </row>
    <row r="56" spans="2:5" ht="15">
      <c r="B56" s="299" t="s">
        <v>166</v>
      </c>
      <c r="C56" s="297">
        <v>90</v>
      </c>
      <c r="D56" s="298">
        <v>8059000</v>
      </c>
      <c r="E56" s="298">
        <v>5982175</v>
      </c>
    </row>
    <row r="57" spans="2:5" ht="15">
      <c r="B57" s="299" t="s">
        <v>194</v>
      </c>
      <c r="C57" s="297">
        <v>74</v>
      </c>
      <c r="D57" s="298">
        <v>18882000</v>
      </c>
      <c r="E57" s="298">
        <v>7806600</v>
      </c>
    </row>
    <row r="58" spans="2:5" ht="15">
      <c r="B58" s="299" t="s">
        <v>324</v>
      </c>
      <c r="C58" s="297">
        <v>72</v>
      </c>
      <c r="D58" s="298">
        <v>15198000</v>
      </c>
      <c r="E58" s="298">
        <v>14052300</v>
      </c>
    </row>
    <row r="59" spans="2:5" ht="15">
      <c r="B59" s="299" t="s">
        <v>187</v>
      </c>
      <c r="C59" s="297">
        <v>63</v>
      </c>
      <c r="D59" s="298">
        <v>10120000</v>
      </c>
      <c r="E59" s="298">
        <v>8888475</v>
      </c>
    </row>
    <row r="60" spans="2:5" ht="15">
      <c r="B60" s="299" t="s">
        <v>176</v>
      </c>
      <c r="C60" s="297">
        <v>42</v>
      </c>
      <c r="D60" s="298">
        <v>4092000</v>
      </c>
      <c r="E60" s="298">
        <v>3287775</v>
      </c>
    </row>
    <row r="61" spans="2:5" ht="15">
      <c r="B61" s="299" t="s">
        <v>191</v>
      </c>
      <c r="C61" s="297">
        <v>31</v>
      </c>
      <c r="D61" s="298">
        <v>4340000</v>
      </c>
      <c r="E61" s="298">
        <v>3672700</v>
      </c>
    </row>
    <row r="62" spans="2:5" ht="15">
      <c r="B62" s="299" t="s">
        <v>197</v>
      </c>
      <c r="C62" s="297">
        <v>24</v>
      </c>
      <c r="D62" s="298">
        <v>1994000</v>
      </c>
      <c r="E62" s="298">
        <v>1304400</v>
      </c>
    </row>
    <row r="63" spans="2:5" ht="15">
      <c r="B63" s="299" t="s">
        <v>207</v>
      </c>
      <c r="C63" s="297">
        <v>22</v>
      </c>
      <c r="D63" s="298">
        <v>2012000</v>
      </c>
      <c r="E63" s="298">
        <v>1622000</v>
      </c>
    </row>
    <row r="64" spans="2:5" ht="15">
      <c r="B64" s="299" t="s">
        <v>200</v>
      </c>
      <c r="C64" s="297">
        <v>20</v>
      </c>
      <c r="D64" s="298">
        <v>2860000</v>
      </c>
      <c r="E64" s="298">
        <v>2369800</v>
      </c>
    </row>
    <row r="65" spans="2:5" ht="15">
      <c r="B65" s="299" t="s">
        <v>161</v>
      </c>
      <c r="C65" s="297">
        <v>18</v>
      </c>
      <c r="D65" s="298">
        <v>6430000</v>
      </c>
      <c r="E65" s="298">
        <v>5962500</v>
      </c>
    </row>
    <row r="66" spans="2:5" ht="15">
      <c r="B66" s="299" t="s">
        <v>169</v>
      </c>
      <c r="C66" s="297">
        <v>15</v>
      </c>
      <c r="D66" s="298">
        <v>33580000</v>
      </c>
      <c r="E66" s="298">
        <v>31811000</v>
      </c>
    </row>
    <row r="67" spans="2:5" ht="15">
      <c r="B67" s="299" t="s">
        <v>201</v>
      </c>
      <c r="C67" s="297">
        <v>13</v>
      </c>
      <c r="D67" s="298">
        <v>3030000</v>
      </c>
      <c r="E67" s="298">
        <v>1826500</v>
      </c>
    </row>
    <row r="68" spans="2:5" ht="15">
      <c r="B68" s="299" t="s">
        <v>213</v>
      </c>
      <c r="C68" s="297">
        <v>11</v>
      </c>
      <c r="D68" s="298">
        <v>2580000</v>
      </c>
      <c r="E68" s="298">
        <v>1686000</v>
      </c>
    </row>
    <row r="69" spans="2:5" ht="15">
      <c r="B69" s="299" t="s">
        <v>222</v>
      </c>
      <c r="C69" s="297">
        <v>9</v>
      </c>
      <c r="D69" s="298">
        <v>1330000</v>
      </c>
      <c r="E69" s="298">
        <v>999900</v>
      </c>
    </row>
    <row r="70" spans="2:5" ht="15">
      <c r="B70" s="299" t="s">
        <v>236</v>
      </c>
      <c r="C70" s="297">
        <v>9</v>
      </c>
      <c r="D70" s="298">
        <v>1010000</v>
      </c>
      <c r="E70" s="298">
        <v>925000</v>
      </c>
    </row>
    <row r="71" spans="2:5" ht="15">
      <c r="B71" s="299" t="s">
        <v>205</v>
      </c>
      <c r="C71" s="297">
        <v>8</v>
      </c>
      <c r="D71" s="298">
        <v>925000</v>
      </c>
      <c r="E71" s="298">
        <v>693000</v>
      </c>
    </row>
    <row r="72" spans="2:5" ht="15">
      <c r="B72" s="299" t="s">
        <v>214</v>
      </c>
      <c r="C72" s="297">
        <v>6</v>
      </c>
      <c r="D72" s="298">
        <v>735000</v>
      </c>
      <c r="E72" s="298">
        <v>424750</v>
      </c>
    </row>
    <row r="73" spans="2:5" ht="15">
      <c r="B73" s="299" t="s">
        <v>220</v>
      </c>
      <c r="C73" s="297">
        <v>5</v>
      </c>
      <c r="D73" s="298">
        <v>1220000</v>
      </c>
      <c r="E73" s="298">
        <v>885000</v>
      </c>
    </row>
    <row r="74" spans="2:5" ht="15">
      <c r="B74" s="299" t="s">
        <v>182</v>
      </c>
      <c r="C74" s="297">
        <v>5</v>
      </c>
      <c r="D74" s="298">
        <v>190000</v>
      </c>
      <c r="E74" s="298">
        <v>140000</v>
      </c>
    </row>
    <row r="75" spans="2:5" ht="15">
      <c r="B75" s="299" t="s">
        <v>163</v>
      </c>
      <c r="C75" s="297">
        <v>4</v>
      </c>
      <c r="D75" s="298">
        <v>2900000</v>
      </c>
      <c r="E75" s="298">
        <v>2650300</v>
      </c>
    </row>
    <row r="76" spans="2:5" ht="15">
      <c r="B76" s="299" t="s">
        <v>174</v>
      </c>
      <c r="C76" s="297">
        <v>4</v>
      </c>
      <c r="D76" s="298">
        <v>220000</v>
      </c>
      <c r="E76" s="298">
        <v>165000</v>
      </c>
    </row>
    <row r="77" spans="2:5" ht="15">
      <c r="B77" s="299" t="s">
        <v>180</v>
      </c>
      <c r="C77" s="297">
        <v>4</v>
      </c>
      <c r="D77" s="298">
        <v>180000</v>
      </c>
      <c r="E77" s="298">
        <v>170000</v>
      </c>
    </row>
    <row r="78" spans="2:5" ht="15">
      <c r="B78" s="299" t="s">
        <v>171</v>
      </c>
      <c r="C78" s="297">
        <v>4</v>
      </c>
      <c r="D78" s="298">
        <v>944000</v>
      </c>
      <c r="E78" s="298">
        <v>686800</v>
      </c>
    </row>
    <row r="79" spans="2:5" ht="15">
      <c r="B79" s="299" t="s">
        <v>209</v>
      </c>
      <c r="C79" s="297">
        <v>3</v>
      </c>
      <c r="D79" s="298">
        <v>1700000</v>
      </c>
      <c r="E79" s="298">
        <v>1649000</v>
      </c>
    </row>
    <row r="80" spans="2:5" ht="15">
      <c r="B80" s="299" t="s">
        <v>238</v>
      </c>
      <c r="C80" s="297">
        <v>3</v>
      </c>
      <c r="D80" s="298">
        <v>730000</v>
      </c>
      <c r="E80" s="298">
        <v>570000</v>
      </c>
    </row>
    <row r="81" spans="2:5" ht="15">
      <c r="B81" s="299" t="s">
        <v>204</v>
      </c>
      <c r="C81" s="297">
        <v>3</v>
      </c>
      <c r="D81" s="298">
        <v>310000</v>
      </c>
      <c r="E81" s="298">
        <v>290000</v>
      </c>
    </row>
    <row r="82" spans="2:5" ht="15">
      <c r="B82" s="299" t="s">
        <v>218</v>
      </c>
      <c r="C82" s="297">
        <v>3</v>
      </c>
      <c r="D82" s="298">
        <v>200000</v>
      </c>
      <c r="E82" s="298">
        <v>83000</v>
      </c>
    </row>
    <row r="83" spans="2:5" ht="15">
      <c r="B83" s="299" t="s">
        <v>206</v>
      </c>
      <c r="C83" s="297">
        <v>3</v>
      </c>
      <c r="D83" s="298">
        <v>5000000</v>
      </c>
      <c r="E83" s="298">
        <v>2100000</v>
      </c>
    </row>
    <row r="84" spans="2:5" ht="15">
      <c r="B84" s="299" t="s">
        <v>175</v>
      </c>
      <c r="C84" s="297">
        <v>3</v>
      </c>
      <c r="D84" s="298">
        <v>250000</v>
      </c>
      <c r="E84" s="298">
        <v>140100</v>
      </c>
    </row>
    <row r="85" spans="2:5" ht="15">
      <c r="B85" s="299" t="s">
        <v>211</v>
      </c>
      <c r="C85" s="297">
        <v>2</v>
      </c>
      <c r="D85" s="298">
        <v>20000</v>
      </c>
      <c r="E85" s="298">
        <v>11550</v>
      </c>
    </row>
    <row r="86" spans="2:5" ht="15">
      <c r="B86" s="299" t="s">
        <v>210</v>
      </c>
      <c r="C86" s="297">
        <v>2</v>
      </c>
      <c r="D86" s="298">
        <v>2510000</v>
      </c>
      <c r="E86" s="298">
        <v>2510000</v>
      </c>
    </row>
    <row r="87" spans="2:5" ht="15">
      <c r="B87" s="299" t="s">
        <v>186</v>
      </c>
      <c r="C87" s="297">
        <v>2</v>
      </c>
      <c r="D87" s="298">
        <v>2800000</v>
      </c>
      <c r="E87" s="298">
        <v>2800000</v>
      </c>
    </row>
    <row r="88" spans="2:5" ht="15">
      <c r="B88" s="299" t="s">
        <v>188</v>
      </c>
      <c r="C88" s="297">
        <v>2</v>
      </c>
      <c r="D88" s="298">
        <v>625000</v>
      </c>
      <c r="E88" s="298">
        <v>45000</v>
      </c>
    </row>
    <row r="89" spans="2:5" ht="15">
      <c r="B89" s="299" t="s">
        <v>227</v>
      </c>
      <c r="C89" s="297">
        <v>2</v>
      </c>
      <c r="D89" s="298">
        <v>540000</v>
      </c>
      <c r="E89" s="298">
        <v>540000</v>
      </c>
    </row>
    <row r="90" spans="2:5" ht="15">
      <c r="B90" s="299" t="s">
        <v>185</v>
      </c>
      <c r="C90" s="297">
        <v>1</v>
      </c>
      <c r="D90" s="298">
        <v>100000</v>
      </c>
      <c r="E90" s="298">
        <v>50000</v>
      </c>
    </row>
    <row r="91" spans="2:5" ht="15">
      <c r="B91" s="299" t="s">
        <v>179</v>
      </c>
      <c r="C91" s="297">
        <v>1</v>
      </c>
      <c r="D91" s="298">
        <v>1000000</v>
      </c>
      <c r="E91" s="298">
        <v>500000</v>
      </c>
    </row>
    <row r="92" spans="2:5" ht="15">
      <c r="B92" s="299" t="s">
        <v>177</v>
      </c>
      <c r="C92" s="297">
        <v>1</v>
      </c>
      <c r="D92" s="298">
        <v>50000</v>
      </c>
      <c r="E92" s="298">
        <v>49500</v>
      </c>
    </row>
    <row r="93" spans="2:5" ht="15">
      <c r="B93" s="299" t="s">
        <v>226</v>
      </c>
      <c r="C93" s="297">
        <v>1</v>
      </c>
      <c r="D93" s="298">
        <v>50000</v>
      </c>
      <c r="E93" s="298">
        <v>50000</v>
      </c>
    </row>
    <row r="94" spans="2:5" ht="15">
      <c r="B94" s="299" t="s">
        <v>225</v>
      </c>
      <c r="C94" s="297">
        <v>1</v>
      </c>
      <c r="D94" s="298">
        <v>20000</v>
      </c>
      <c r="E94" s="298">
        <v>20000</v>
      </c>
    </row>
    <row r="95" spans="2:5" ht="15">
      <c r="B95" s="299" t="s">
        <v>232</v>
      </c>
      <c r="C95" s="297">
        <v>1</v>
      </c>
      <c r="D95" s="298">
        <v>100000</v>
      </c>
      <c r="E95" s="298">
        <v>50000</v>
      </c>
    </row>
    <row r="96" spans="2:5" ht="15">
      <c r="B96" s="299" t="s">
        <v>224</v>
      </c>
      <c r="C96" s="297">
        <v>1</v>
      </c>
      <c r="D96" s="298">
        <v>100000</v>
      </c>
      <c r="E96" s="298">
        <v>100000</v>
      </c>
    </row>
    <row r="97" spans="2:5" ht="15">
      <c r="B97" s="299" t="s">
        <v>219</v>
      </c>
      <c r="C97" s="297">
        <v>1</v>
      </c>
      <c r="D97" s="298">
        <v>50000</v>
      </c>
      <c r="E97" s="298">
        <v>26000</v>
      </c>
    </row>
    <row r="98" spans="2:5" ht="15">
      <c r="B98" s="299" t="s">
        <v>165</v>
      </c>
      <c r="C98" s="297">
        <v>1</v>
      </c>
      <c r="D98" s="298">
        <v>50000</v>
      </c>
      <c r="E98" s="298">
        <v>25000</v>
      </c>
    </row>
    <row r="99" spans="2:5" ht="15">
      <c r="B99" s="299" t="s">
        <v>208</v>
      </c>
      <c r="C99" s="297">
        <v>1</v>
      </c>
      <c r="D99" s="298">
        <v>100000</v>
      </c>
      <c r="E99" s="298">
        <v>100000</v>
      </c>
    </row>
    <row r="100" spans="2:5" ht="15">
      <c r="B100" s="299" t="s">
        <v>203</v>
      </c>
      <c r="C100" s="297">
        <v>1</v>
      </c>
      <c r="D100" s="298">
        <v>100000</v>
      </c>
      <c r="E100" s="298">
        <v>100000</v>
      </c>
    </row>
    <row r="101" spans="2:5" ht="15">
      <c r="B101" s="299" t="s">
        <v>199</v>
      </c>
      <c r="C101" s="297">
        <v>1</v>
      </c>
      <c r="D101" s="298">
        <v>99900</v>
      </c>
      <c r="E101" s="298">
        <v>66600</v>
      </c>
    </row>
    <row r="102" spans="2:5" s="301" customFormat="1" ht="15">
      <c r="B102" s="299" t="s">
        <v>198</v>
      </c>
      <c r="C102" s="297">
        <v>1</v>
      </c>
      <c r="D102" s="298">
        <v>10000</v>
      </c>
      <c r="E102" s="298">
        <v>10000</v>
      </c>
    </row>
    <row r="103" spans="2:5" s="301" customFormat="1" ht="15">
      <c r="B103" s="299" t="s">
        <v>195</v>
      </c>
      <c r="C103" s="297">
        <v>1</v>
      </c>
      <c r="D103" s="298">
        <v>50000</v>
      </c>
      <c r="E103" s="298">
        <v>50000</v>
      </c>
    </row>
    <row r="104" spans="2:5" s="301" customFormat="1" ht="15">
      <c r="B104" s="299" t="s">
        <v>235</v>
      </c>
      <c r="C104" s="297">
        <v>1</v>
      </c>
      <c r="D104" s="298">
        <v>210000</v>
      </c>
      <c r="E104" s="298">
        <v>70000</v>
      </c>
    </row>
    <row r="105" spans="2:5" s="301" customFormat="1" ht="15">
      <c r="B105" s="299" t="s">
        <v>192</v>
      </c>
      <c r="C105" s="297">
        <v>1</v>
      </c>
      <c r="D105" s="298">
        <v>10000</v>
      </c>
      <c r="E105" s="298">
        <v>5000</v>
      </c>
    </row>
    <row r="106" spans="2:5" s="301" customFormat="1" ht="15">
      <c r="B106" s="299" t="s">
        <v>183</v>
      </c>
      <c r="C106" s="297">
        <v>1</v>
      </c>
      <c r="D106" s="298">
        <v>100000</v>
      </c>
      <c r="E106" s="298">
        <v>100000</v>
      </c>
    </row>
    <row r="107" spans="2:5" ht="15" customHeight="1">
      <c r="B107" s="486" t="s">
        <v>32</v>
      </c>
      <c r="C107" s="487"/>
      <c r="D107" s="488"/>
      <c r="E107" s="145">
        <f>SUM(E54:E106)</f>
        <v>279204025</v>
      </c>
    </row>
    <row r="108" spans="2:3" ht="15">
      <c r="B108" s="485" t="s">
        <v>18</v>
      </c>
      <c r="C108" s="485"/>
    </row>
    <row r="117" ht="15" customHeight="1"/>
  </sheetData>
  <sheetProtection/>
  <mergeCells count="15">
    <mergeCell ref="A1:G1"/>
    <mergeCell ref="A2:G3"/>
    <mergeCell ref="B5:E5"/>
    <mergeCell ref="B6:B8"/>
    <mergeCell ref="C6:C8"/>
    <mergeCell ref="D6:D8"/>
    <mergeCell ref="E6:E8"/>
    <mergeCell ref="B108:C108"/>
    <mergeCell ref="B107:D107"/>
    <mergeCell ref="B39:D39"/>
    <mergeCell ref="B50:E50"/>
    <mergeCell ref="B51:B53"/>
    <mergeCell ref="C51:C53"/>
    <mergeCell ref="D51:D53"/>
    <mergeCell ref="E51:E53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&amp;L16.08.2013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G48" sqref="G48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86" max="186" width="18.00390625" style="0" customWidth="1"/>
    <col min="187" max="188" width="13.8515625" style="0" customWidth="1"/>
    <col min="189" max="189" width="19.421875" style="0" customWidth="1"/>
    <col min="191" max="191" width="11.421875" style="0" customWidth="1"/>
    <col min="193" max="193" width="20.140625" style="0" bestFit="1" customWidth="1"/>
  </cols>
  <sheetData>
    <row r="1" spans="1:6" ht="21.75" customHeight="1" thickBot="1">
      <c r="A1" s="495" t="s">
        <v>414</v>
      </c>
      <c r="B1" s="495"/>
      <c r="C1" s="495"/>
      <c r="D1" s="495"/>
      <c r="E1" s="495"/>
      <c r="F1" s="495"/>
    </row>
    <row r="2" spans="1:6" ht="16.5" customHeight="1">
      <c r="A2" s="367" t="s">
        <v>427</v>
      </c>
      <c r="B2" s="367"/>
      <c r="C2" s="367"/>
      <c r="D2" s="367"/>
      <c r="E2" s="367"/>
      <c r="F2" s="367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31" t="s">
        <v>137</v>
      </c>
      <c r="C4" s="431"/>
      <c r="D4" s="431"/>
      <c r="E4" s="431"/>
    </row>
    <row r="5" spans="2:5" ht="16.5" customHeight="1">
      <c r="B5" s="493" t="s">
        <v>255</v>
      </c>
      <c r="C5" s="493" t="s">
        <v>256</v>
      </c>
      <c r="D5" s="493" t="s">
        <v>253</v>
      </c>
      <c r="E5" s="493" t="s">
        <v>254</v>
      </c>
    </row>
    <row r="6" spans="2:5" ht="16.5" customHeight="1">
      <c r="B6" s="493"/>
      <c r="C6" s="493"/>
      <c r="D6" s="494"/>
      <c r="E6" s="494"/>
    </row>
    <row r="7" spans="2:5" ht="24.75" customHeight="1">
      <c r="B7" s="493"/>
      <c r="C7" s="493"/>
      <c r="D7" s="494"/>
      <c r="E7" s="494"/>
    </row>
    <row r="8" spans="2:5" ht="16.5" customHeight="1">
      <c r="B8" s="299" t="s">
        <v>289</v>
      </c>
      <c r="C8" s="297">
        <v>8</v>
      </c>
      <c r="D8" s="298">
        <v>1600000</v>
      </c>
      <c r="E8" s="298">
        <v>1115500</v>
      </c>
    </row>
    <row r="9" spans="2:5" ht="16.5" customHeight="1">
      <c r="B9" s="299" t="s">
        <v>344</v>
      </c>
      <c r="C9" s="297">
        <v>8</v>
      </c>
      <c r="D9" s="298">
        <v>650000</v>
      </c>
      <c r="E9" s="298">
        <v>273500</v>
      </c>
    </row>
    <row r="10" spans="2:5" ht="16.5" customHeight="1">
      <c r="B10" s="299" t="s">
        <v>300</v>
      </c>
      <c r="C10" s="297">
        <v>5</v>
      </c>
      <c r="D10" s="298">
        <v>750000</v>
      </c>
      <c r="E10" s="298">
        <v>295000</v>
      </c>
    </row>
    <row r="11" spans="2:5" ht="16.5" customHeight="1">
      <c r="B11" s="299" t="s">
        <v>288</v>
      </c>
      <c r="C11" s="297">
        <v>4</v>
      </c>
      <c r="D11" s="298">
        <v>850000</v>
      </c>
      <c r="E11" s="298">
        <v>290000</v>
      </c>
    </row>
    <row r="12" spans="2:5" ht="16.5" customHeight="1">
      <c r="B12" s="299" t="s">
        <v>317</v>
      </c>
      <c r="C12" s="297">
        <v>4</v>
      </c>
      <c r="D12" s="298">
        <v>2175000</v>
      </c>
      <c r="E12" s="298">
        <v>2073000</v>
      </c>
    </row>
    <row r="13" spans="2:5" ht="16.5" customHeight="1">
      <c r="B13" s="299" t="s">
        <v>304</v>
      </c>
      <c r="C13" s="297">
        <v>4</v>
      </c>
      <c r="D13" s="298">
        <v>1500000</v>
      </c>
      <c r="E13" s="298">
        <v>754000</v>
      </c>
    </row>
    <row r="14" spans="2:5" ht="16.5" customHeight="1">
      <c r="B14" s="299" t="s">
        <v>290</v>
      </c>
      <c r="C14" s="297">
        <v>4</v>
      </c>
      <c r="D14" s="298">
        <v>11100000</v>
      </c>
      <c r="E14" s="298">
        <v>2875100</v>
      </c>
    </row>
    <row r="15" spans="2:5" ht="16.5" customHeight="1">
      <c r="B15" s="299" t="s">
        <v>299</v>
      </c>
      <c r="C15" s="297">
        <v>4</v>
      </c>
      <c r="D15" s="298">
        <v>2250000</v>
      </c>
      <c r="E15" s="298">
        <v>2215000</v>
      </c>
    </row>
    <row r="16" spans="2:5" ht="16.5" customHeight="1">
      <c r="B16" s="299" t="s">
        <v>292</v>
      </c>
      <c r="C16" s="297">
        <v>3</v>
      </c>
      <c r="D16" s="298">
        <v>580000</v>
      </c>
      <c r="E16" s="298">
        <v>407500</v>
      </c>
    </row>
    <row r="17" spans="2:5" ht="16.5" customHeight="1">
      <c r="B17" s="299" t="s">
        <v>297</v>
      </c>
      <c r="C17" s="297">
        <v>3</v>
      </c>
      <c r="D17" s="298">
        <v>500000</v>
      </c>
      <c r="E17" s="298">
        <v>500000</v>
      </c>
    </row>
    <row r="18" spans="2:5" ht="16.5" customHeight="1">
      <c r="B18" s="299" t="s">
        <v>325</v>
      </c>
      <c r="C18" s="297">
        <v>3</v>
      </c>
      <c r="D18" s="298">
        <v>3150000</v>
      </c>
      <c r="E18" s="298">
        <v>1562500</v>
      </c>
    </row>
    <row r="19" spans="2:5" ht="16.5" customHeight="1">
      <c r="B19" s="299" t="s">
        <v>352</v>
      </c>
      <c r="C19" s="297">
        <v>3</v>
      </c>
      <c r="D19" s="298">
        <v>150000</v>
      </c>
      <c r="E19" s="298">
        <v>139750</v>
      </c>
    </row>
    <row r="20" spans="2:5" ht="16.5" customHeight="1">
      <c r="B20" s="299" t="s">
        <v>295</v>
      </c>
      <c r="C20" s="297">
        <v>3</v>
      </c>
      <c r="D20" s="298">
        <v>700000</v>
      </c>
      <c r="E20" s="298">
        <v>329000</v>
      </c>
    </row>
    <row r="21" spans="2:5" ht="16.5" customHeight="1">
      <c r="B21" s="299" t="s">
        <v>301</v>
      </c>
      <c r="C21" s="297">
        <v>3</v>
      </c>
      <c r="D21" s="298">
        <v>1100000</v>
      </c>
      <c r="E21" s="298">
        <v>562500</v>
      </c>
    </row>
    <row r="22" spans="2:5" ht="16.5" customHeight="1">
      <c r="B22" s="299" t="s">
        <v>302</v>
      </c>
      <c r="C22" s="297">
        <v>2</v>
      </c>
      <c r="D22" s="298">
        <v>150000</v>
      </c>
      <c r="E22" s="298">
        <v>52500</v>
      </c>
    </row>
    <row r="23" spans="2:5" ht="16.5" customHeight="1">
      <c r="B23" s="299" t="s">
        <v>305</v>
      </c>
      <c r="C23" s="297">
        <v>2</v>
      </c>
      <c r="D23" s="298">
        <v>1350000</v>
      </c>
      <c r="E23" s="298">
        <v>915000</v>
      </c>
    </row>
    <row r="24" spans="2:5" ht="16.5" customHeight="1">
      <c r="B24" s="299" t="s">
        <v>328</v>
      </c>
      <c r="C24" s="297">
        <v>2</v>
      </c>
      <c r="D24" s="298">
        <v>150000</v>
      </c>
      <c r="E24" s="298">
        <v>112500</v>
      </c>
    </row>
    <row r="25" spans="2:5" ht="16.5" customHeight="1">
      <c r="B25" s="299" t="s">
        <v>316</v>
      </c>
      <c r="C25" s="297">
        <v>1</v>
      </c>
      <c r="D25" s="298">
        <v>200000</v>
      </c>
      <c r="E25" s="298">
        <v>200000</v>
      </c>
    </row>
    <row r="26" spans="2:5" ht="16.5" customHeight="1">
      <c r="B26" s="299" t="s">
        <v>355</v>
      </c>
      <c r="C26" s="297">
        <v>1</v>
      </c>
      <c r="D26" s="298">
        <v>2000000</v>
      </c>
      <c r="E26" s="298">
        <v>1000000</v>
      </c>
    </row>
    <row r="27" spans="2:5" ht="16.5" customHeight="1">
      <c r="B27" s="299" t="s">
        <v>308</v>
      </c>
      <c r="C27" s="297">
        <v>1</v>
      </c>
      <c r="D27" s="298">
        <v>60000</v>
      </c>
      <c r="E27" s="298">
        <v>60000</v>
      </c>
    </row>
    <row r="28" spans="2:5" ht="16.5" customHeight="1">
      <c r="B28" s="299" t="s">
        <v>291</v>
      </c>
      <c r="C28" s="297">
        <v>1</v>
      </c>
      <c r="D28" s="298">
        <v>200000</v>
      </c>
      <c r="E28" s="298">
        <v>36000</v>
      </c>
    </row>
    <row r="29" spans="2:5" ht="16.5" customHeight="1">
      <c r="B29" s="299" t="s">
        <v>436</v>
      </c>
      <c r="C29" s="297">
        <v>1</v>
      </c>
      <c r="D29" s="298">
        <v>1250000</v>
      </c>
      <c r="E29" s="298">
        <v>637500</v>
      </c>
    </row>
    <row r="30" spans="2:5" ht="16.5" customHeight="1">
      <c r="B30" s="299" t="s">
        <v>326</v>
      </c>
      <c r="C30" s="297">
        <v>1</v>
      </c>
      <c r="D30" s="298">
        <v>10000000</v>
      </c>
      <c r="E30" s="298">
        <v>2900000</v>
      </c>
    </row>
    <row r="31" spans="2:5" ht="16.5" customHeight="1">
      <c r="B31" s="299" t="s">
        <v>306</v>
      </c>
      <c r="C31" s="297">
        <v>1</v>
      </c>
      <c r="D31" s="298">
        <v>50000</v>
      </c>
      <c r="E31" s="298">
        <v>40000</v>
      </c>
    </row>
    <row r="32" spans="2:5" ht="16.5" customHeight="1">
      <c r="B32" s="299" t="s">
        <v>353</v>
      </c>
      <c r="C32" s="297">
        <v>1</v>
      </c>
      <c r="D32" s="298">
        <v>50000</v>
      </c>
      <c r="E32" s="298">
        <v>50000</v>
      </c>
    </row>
    <row r="33" spans="2:5" ht="16.5" customHeight="1">
      <c r="B33" s="299" t="s">
        <v>320</v>
      </c>
      <c r="C33" s="297">
        <v>1</v>
      </c>
      <c r="D33" s="298">
        <v>500000</v>
      </c>
      <c r="E33" s="298">
        <v>250000</v>
      </c>
    </row>
    <row r="34" spans="2:5" ht="16.5" customHeight="1">
      <c r="B34" s="299" t="s">
        <v>437</v>
      </c>
      <c r="C34" s="297">
        <v>1</v>
      </c>
      <c r="D34" s="298">
        <v>50000</v>
      </c>
      <c r="E34" s="298">
        <v>50000</v>
      </c>
    </row>
    <row r="35" spans="2:5" ht="16.5" customHeight="1">
      <c r="B35" s="299" t="s">
        <v>293</v>
      </c>
      <c r="C35" s="297">
        <v>1</v>
      </c>
      <c r="D35" s="298">
        <v>2500000</v>
      </c>
      <c r="E35" s="298">
        <v>2500000</v>
      </c>
    </row>
    <row r="36" spans="2:5" ht="16.5" customHeight="1">
      <c r="B36" s="299" t="s">
        <v>358</v>
      </c>
      <c r="C36" s="297">
        <v>1</v>
      </c>
      <c r="D36" s="298">
        <v>13000000</v>
      </c>
      <c r="E36" s="298">
        <v>13000000</v>
      </c>
    </row>
    <row r="37" spans="2:5" s="301" customFormat="1" ht="16.5" customHeight="1">
      <c r="B37" s="299" t="s">
        <v>384</v>
      </c>
      <c r="C37" s="297">
        <v>1</v>
      </c>
      <c r="D37" s="298">
        <v>200000</v>
      </c>
      <c r="E37" s="298">
        <v>48000</v>
      </c>
    </row>
    <row r="38" spans="2:5" s="301" customFormat="1" ht="16.5" customHeight="1">
      <c r="B38" s="299" t="s">
        <v>404</v>
      </c>
      <c r="C38" s="297">
        <v>1</v>
      </c>
      <c r="D38" s="298">
        <v>75000</v>
      </c>
      <c r="E38" s="298">
        <v>25000</v>
      </c>
    </row>
    <row r="39" spans="2:5" s="301" customFormat="1" ht="16.5" customHeight="1">
      <c r="B39" s="299" t="s">
        <v>298</v>
      </c>
      <c r="C39" s="297">
        <v>1</v>
      </c>
      <c r="D39" s="298">
        <v>50000</v>
      </c>
      <c r="E39" s="298">
        <v>12500</v>
      </c>
    </row>
    <row r="40" spans="2:5" s="301" customFormat="1" ht="16.5" customHeight="1">
      <c r="B40" s="299" t="s">
        <v>438</v>
      </c>
      <c r="C40" s="297">
        <v>1</v>
      </c>
      <c r="D40" s="298">
        <v>125000</v>
      </c>
      <c r="E40" s="298">
        <v>43750</v>
      </c>
    </row>
    <row r="41" spans="2:5" s="301" customFormat="1" ht="16.5" customHeight="1">
      <c r="B41" s="299" t="s">
        <v>318</v>
      </c>
      <c r="C41" s="297">
        <v>1</v>
      </c>
      <c r="D41" s="298">
        <v>50000</v>
      </c>
      <c r="E41" s="298">
        <v>25000</v>
      </c>
    </row>
    <row r="42" spans="2:5" s="301" customFormat="1" ht="16.5" customHeight="1">
      <c r="B42" s="299" t="s">
        <v>439</v>
      </c>
      <c r="C42" s="297">
        <v>1</v>
      </c>
      <c r="D42" s="298">
        <v>50000</v>
      </c>
      <c r="E42" s="298">
        <v>50000</v>
      </c>
    </row>
    <row r="43" spans="2:5" s="301" customFormat="1" ht="16.5" customHeight="1">
      <c r="B43" s="299" t="s">
        <v>296</v>
      </c>
      <c r="C43" s="297">
        <v>1</v>
      </c>
      <c r="D43" s="298">
        <v>10000000</v>
      </c>
      <c r="E43" s="298">
        <v>1500000</v>
      </c>
    </row>
    <row r="44" spans="2:5" ht="16.5" customHeight="1">
      <c r="B44" s="496" t="s">
        <v>32</v>
      </c>
      <c r="C44" s="496"/>
      <c r="D44" s="496"/>
      <c r="E44" s="145">
        <f>SUM(E8:E43)</f>
        <v>36900100</v>
      </c>
    </row>
    <row r="45" spans="2:5" s="301" customFormat="1" ht="16.5" customHeight="1">
      <c r="B45" s="318"/>
      <c r="C45" s="318"/>
      <c r="D45" s="318"/>
      <c r="E45" s="319"/>
    </row>
    <row r="46" spans="2:5" s="301" customFormat="1" ht="16.5" customHeight="1">
      <c r="B46" s="318"/>
      <c r="C46" s="318"/>
      <c r="D46" s="318"/>
      <c r="E46" s="319"/>
    </row>
    <row r="47" spans="2:5" ht="16.5" customHeight="1">
      <c r="B47" s="143"/>
      <c r="C47" s="143"/>
      <c r="D47" s="144"/>
      <c r="E47" s="144"/>
    </row>
    <row r="48" spans="2:5" ht="16.5" customHeight="1">
      <c r="B48" s="431" t="s">
        <v>147</v>
      </c>
      <c r="C48" s="431"/>
      <c r="D48" s="431"/>
      <c r="E48" s="431"/>
    </row>
    <row r="49" spans="2:5" ht="16.5" customHeight="1">
      <c r="B49" s="493" t="s">
        <v>255</v>
      </c>
      <c r="C49" s="493" t="s">
        <v>252</v>
      </c>
      <c r="D49" s="493" t="s">
        <v>253</v>
      </c>
      <c r="E49" s="493" t="s">
        <v>254</v>
      </c>
    </row>
    <row r="50" spans="2:5" ht="16.5" customHeight="1">
      <c r="B50" s="493"/>
      <c r="C50" s="493"/>
      <c r="D50" s="494"/>
      <c r="E50" s="494"/>
    </row>
    <row r="51" spans="2:5" ht="23.25" customHeight="1">
      <c r="B51" s="493"/>
      <c r="C51" s="493"/>
      <c r="D51" s="494"/>
      <c r="E51" s="494"/>
    </row>
    <row r="52" spans="2:5" ht="16.5" customHeight="1">
      <c r="B52" s="299" t="s">
        <v>344</v>
      </c>
      <c r="C52" s="297">
        <v>33</v>
      </c>
      <c r="D52" s="298">
        <v>4000000</v>
      </c>
      <c r="E52" s="298">
        <v>1861050</v>
      </c>
    </row>
    <row r="53" spans="2:5" ht="16.5" customHeight="1">
      <c r="B53" s="299" t="s">
        <v>288</v>
      </c>
      <c r="C53" s="297">
        <v>27</v>
      </c>
      <c r="D53" s="298">
        <v>2332000</v>
      </c>
      <c r="E53" s="298">
        <v>2068525</v>
      </c>
    </row>
    <row r="54" spans="2:5" ht="16.5" customHeight="1">
      <c r="B54" s="299" t="s">
        <v>289</v>
      </c>
      <c r="C54" s="297">
        <v>27</v>
      </c>
      <c r="D54" s="298">
        <v>2725000</v>
      </c>
      <c r="E54" s="298">
        <v>2477425</v>
      </c>
    </row>
    <row r="55" spans="2:5" ht="16.5" customHeight="1">
      <c r="B55" s="299" t="s">
        <v>305</v>
      </c>
      <c r="C55" s="297">
        <v>20</v>
      </c>
      <c r="D55" s="298">
        <v>2950000</v>
      </c>
      <c r="E55" s="298">
        <v>2601490</v>
      </c>
    </row>
    <row r="56" spans="2:5" ht="16.5" customHeight="1">
      <c r="B56" s="299" t="s">
        <v>291</v>
      </c>
      <c r="C56" s="297">
        <v>11</v>
      </c>
      <c r="D56" s="298">
        <v>3635000</v>
      </c>
      <c r="E56" s="298">
        <v>3563900</v>
      </c>
    </row>
    <row r="57" spans="2:5" ht="16.5" customHeight="1">
      <c r="B57" s="299" t="s">
        <v>295</v>
      </c>
      <c r="C57" s="297">
        <v>10</v>
      </c>
      <c r="D57" s="298">
        <v>310000</v>
      </c>
      <c r="E57" s="298">
        <v>288900</v>
      </c>
    </row>
    <row r="58" spans="2:5" ht="16.5" customHeight="1">
      <c r="B58" s="299" t="s">
        <v>296</v>
      </c>
      <c r="C58" s="297">
        <v>9</v>
      </c>
      <c r="D58" s="298">
        <v>320000</v>
      </c>
      <c r="E58" s="298">
        <v>197200</v>
      </c>
    </row>
    <row r="59" spans="2:5" ht="16.5" customHeight="1">
      <c r="B59" s="299" t="s">
        <v>290</v>
      </c>
      <c r="C59" s="297">
        <v>6</v>
      </c>
      <c r="D59" s="298">
        <v>1020000</v>
      </c>
      <c r="E59" s="298">
        <v>913500</v>
      </c>
    </row>
    <row r="60" spans="2:5" ht="16.5" customHeight="1">
      <c r="B60" s="299" t="s">
        <v>304</v>
      </c>
      <c r="C60" s="297">
        <v>6</v>
      </c>
      <c r="D60" s="298">
        <v>2720000</v>
      </c>
      <c r="E60" s="298">
        <v>2600800</v>
      </c>
    </row>
    <row r="61" spans="2:5" ht="16.5" customHeight="1">
      <c r="B61" s="299" t="s">
        <v>316</v>
      </c>
      <c r="C61" s="297">
        <v>5</v>
      </c>
      <c r="D61" s="298">
        <v>270000</v>
      </c>
      <c r="E61" s="298">
        <v>270000</v>
      </c>
    </row>
    <row r="62" spans="2:5" ht="16.5" customHeight="1">
      <c r="B62" s="299" t="s">
        <v>384</v>
      </c>
      <c r="C62" s="297">
        <v>5</v>
      </c>
      <c r="D62" s="298">
        <v>610000</v>
      </c>
      <c r="E62" s="298">
        <v>403000</v>
      </c>
    </row>
    <row r="63" spans="2:5" ht="16.5" customHeight="1">
      <c r="B63" s="299" t="s">
        <v>299</v>
      </c>
      <c r="C63" s="297">
        <v>4</v>
      </c>
      <c r="D63" s="298">
        <v>2460000</v>
      </c>
      <c r="E63" s="298">
        <v>2451000</v>
      </c>
    </row>
    <row r="64" spans="2:5" ht="16.5" customHeight="1">
      <c r="B64" s="299" t="s">
        <v>301</v>
      </c>
      <c r="C64" s="297">
        <v>4</v>
      </c>
      <c r="D64" s="298">
        <v>665000</v>
      </c>
      <c r="E64" s="298">
        <v>161600</v>
      </c>
    </row>
    <row r="65" spans="2:5" ht="16.5" customHeight="1">
      <c r="B65" s="299" t="s">
        <v>318</v>
      </c>
      <c r="C65" s="297">
        <v>4</v>
      </c>
      <c r="D65" s="298">
        <v>580000</v>
      </c>
      <c r="E65" s="298">
        <v>240000</v>
      </c>
    </row>
    <row r="66" spans="2:5" ht="16.5" customHeight="1">
      <c r="B66" s="299" t="s">
        <v>327</v>
      </c>
      <c r="C66" s="297">
        <v>4</v>
      </c>
      <c r="D66" s="298">
        <v>1660000</v>
      </c>
      <c r="E66" s="298">
        <v>1654450</v>
      </c>
    </row>
    <row r="67" spans="2:5" ht="16.5" customHeight="1">
      <c r="B67" s="299" t="s">
        <v>300</v>
      </c>
      <c r="C67" s="297">
        <v>4</v>
      </c>
      <c r="D67" s="298">
        <v>720000</v>
      </c>
      <c r="E67" s="298">
        <v>710000</v>
      </c>
    </row>
    <row r="68" spans="2:5" ht="16.5" customHeight="1">
      <c r="B68" s="299" t="s">
        <v>328</v>
      </c>
      <c r="C68" s="297">
        <v>4</v>
      </c>
      <c r="D68" s="298">
        <v>180000</v>
      </c>
      <c r="E68" s="298">
        <v>174000</v>
      </c>
    </row>
    <row r="69" spans="2:5" ht="16.5" customHeight="1">
      <c r="B69" s="299" t="s">
        <v>292</v>
      </c>
      <c r="C69" s="297">
        <v>4</v>
      </c>
      <c r="D69" s="298">
        <v>190000</v>
      </c>
      <c r="E69" s="298">
        <v>149900</v>
      </c>
    </row>
    <row r="70" spans="2:5" ht="16.5" customHeight="1">
      <c r="B70" s="299" t="s">
        <v>297</v>
      </c>
      <c r="C70" s="297">
        <v>4</v>
      </c>
      <c r="D70" s="298">
        <v>492000</v>
      </c>
      <c r="E70" s="298">
        <v>483900</v>
      </c>
    </row>
    <row r="71" spans="2:5" ht="16.5" customHeight="1">
      <c r="B71" s="299" t="s">
        <v>309</v>
      </c>
      <c r="C71" s="297">
        <v>4</v>
      </c>
      <c r="D71" s="298">
        <v>640000</v>
      </c>
      <c r="E71" s="298">
        <v>617100</v>
      </c>
    </row>
    <row r="72" spans="2:5" ht="16.5" customHeight="1">
      <c r="B72" s="299" t="s">
        <v>298</v>
      </c>
      <c r="C72" s="297">
        <v>3</v>
      </c>
      <c r="D72" s="298">
        <v>570000</v>
      </c>
      <c r="E72" s="298">
        <v>565000</v>
      </c>
    </row>
    <row r="73" spans="2:5" ht="16.5" customHeight="1">
      <c r="B73" s="299" t="s">
        <v>352</v>
      </c>
      <c r="C73" s="297">
        <v>3</v>
      </c>
      <c r="D73" s="298">
        <v>50000</v>
      </c>
      <c r="E73" s="298">
        <v>42500</v>
      </c>
    </row>
    <row r="74" spans="2:5" ht="16.5" customHeight="1">
      <c r="B74" s="299" t="s">
        <v>294</v>
      </c>
      <c r="C74" s="297">
        <v>3</v>
      </c>
      <c r="D74" s="298">
        <v>30000</v>
      </c>
      <c r="E74" s="298">
        <v>24300</v>
      </c>
    </row>
    <row r="75" spans="2:5" ht="16.5" customHeight="1">
      <c r="B75" s="299" t="s">
        <v>303</v>
      </c>
      <c r="C75" s="297">
        <v>3</v>
      </c>
      <c r="D75" s="298">
        <v>120000</v>
      </c>
      <c r="E75" s="298">
        <v>120000</v>
      </c>
    </row>
    <row r="76" spans="2:5" ht="16.5" customHeight="1">
      <c r="B76" s="299" t="s">
        <v>325</v>
      </c>
      <c r="C76" s="297">
        <v>3</v>
      </c>
      <c r="D76" s="298">
        <v>210000</v>
      </c>
      <c r="E76" s="298">
        <v>209975</v>
      </c>
    </row>
    <row r="77" spans="2:5" ht="16.5" customHeight="1">
      <c r="B77" s="299" t="s">
        <v>354</v>
      </c>
      <c r="C77" s="297">
        <v>3</v>
      </c>
      <c r="D77" s="298">
        <v>30000</v>
      </c>
      <c r="E77" s="298">
        <v>13025</v>
      </c>
    </row>
    <row r="78" spans="2:5" ht="16.5" customHeight="1">
      <c r="B78" s="299" t="s">
        <v>385</v>
      </c>
      <c r="C78" s="297">
        <v>2</v>
      </c>
      <c r="D78" s="298">
        <v>20000</v>
      </c>
      <c r="E78" s="298">
        <v>14900</v>
      </c>
    </row>
    <row r="79" spans="2:5" ht="16.5" customHeight="1">
      <c r="B79" s="299" t="s">
        <v>293</v>
      </c>
      <c r="C79" s="297">
        <v>2</v>
      </c>
      <c r="D79" s="298">
        <v>20000</v>
      </c>
      <c r="E79" s="298">
        <v>15000</v>
      </c>
    </row>
    <row r="80" spans="2:5" ht="16.5" customHeight="1">
      <c r="B80" s="299" t="s">
        <v>308</v>
      </c>
      <c r="C80" s="297">
        <v>2</v>
      </c>
      <c r="D80" s="298">
        <v>30000</v>
      </c>
      <c r="E80" s="298">
        <v>20000</v>
      </c>
    </row>
    <row r="81" spans="2:5" ht="16.5" customHeight="1">
      <c r="B81" s="299" t="s">
        <v>440</v>
      </c>
      <c r="C81" s="297">
        <v>2</v>
      </c>
      <c r="D81" s="298">
        <v>400000</v>
      </c>
      <c r="E81" s="298">
        <v>62500</v>
      </c>
    </row>
    <row r="82" spans="2:5" ht="16.5" customHeight="1">
      <c r="B82" s="299" t="s">
        <v>306</v>
      </c>
      <c r="C82" s="297">
        <v>2</v>
      </c>
      <c r="D82" s="298">
        <v>60000</v>
      </c>
      <c r="E82" s="298">
        <v>60000</v>
      </c>
    </row>
    <row r="83" spans="2:5" ht="16.5" customHeight="1">
      <c r="B83" s="299" t="s">
        <v>326</v>
      </c>
      <c r="C83" s="297">
        <v>2</v>
      </c>
      <c r="D83" s="298">
        <v>310000</v>
      </c>
      <c r="E83" s="298">
        <v>310000</v>
      </c>
    </row>
    <row r="84" spans="2:5" ht="16.5" customHeight="1">
      <c r="B84" s="299" t="s">
        <v>441</v>
      </c>
      <c r="C84" s="297">
        <v>2</v>
      </c>
      <c r="D84" s="298">
        <v>510000</v>
      </c>
      <c r="E84" s="298">
        <v>180000</v>
      </c>
    </row>
    <row r="85" spans="2:5" ht="16.5" customHeight="1">
      <c r="B85" s="299" t="s">
        <v>403</v>
      </c>
      <c r="C85" s="297">
        <v>1</v>
      </c>
      <c r="D85" s="298">
        <v>30000</v>
      </c>
      <c r="E85" s="298">
        <v>30000</v>
      </c>
    </row>
    <row r="86" spans="2:5" ht="16.5" customHeight="1">
      <c r="B86" s="299" t="s">
        <v>386</v>
      </c>
      <c r="C86" s="297">
        <v>1</v>
      </c>
      <c r="D86" s="298">
        <v>100000</v>
      </c>
      <c r="E86" s="298">
        <v>100000</v>
      </c>
    </row>
    <row r="87" spans="2:5" ht="16.5" customHeight="1">
      <c r="B87" s="299" t="s">
        <v>349</v>
      </c>
      <c r="C87" s="297">
        <v>1</v>
      </c>
      <c r="D87" s="298">
        <v>10000</v>
      </c>
      <c r="E87" s="298">
        <v>4950</v>
      </c>
    </row>
    <row r="88" spans="2:5" ht="16.5" customHeight="1">
      <c r="B88" s="299" t="s">
        <v>343</v>
      </c>
      <c r="C88" s="297">
        <v>1</v>
      </c>
      <c r="D88" s="298">
        <v>100000</v>
      </c>
      <c r="E88" s="298">
        <v>100000</v>
      </c>
    </row>
    <row r="89" spans="2:5" ht="16.5" customHeight="1">
      <c r="B89" s="299" t="s">
        <v>356</v>
      </c>
      <c r="C89" s="297">
        <v>1</v>
      </c>
      <c r="D89" s="298">
        <v>100000</v>
      </c>
      <c r="E89" s="298">
        <v>100000</v>
      </c>
    </row>
    <row r="90" spans="2:5" ht="16.5" customHeight="1">
      <c r="B90" s="299" t="s">
        <v>387</v>
      </c>
      <c r="C90" s="297">
        <v>1</v>
      </c>
      <c r="D90" s="298">
        <v>300000</v>
      </c>
      <c r="E90" s="298">
        <v>120000</v>
      </c>
    </row>
    <row r="91" spans="2:5" ht="16.5" customHeight="1">
      <c r="B91" s="299" t="s">
        <v>436</v>
      </c>
      <c r="C91" s="297">
        <v>1</v>
      </c>
      <c r="D91" s="298">
        <v>100000</v>
      </c>
      <c r="E91" s="298">
        <v>1000</v>
      </c>
    </row>
    <row r="92" spans="2:5" ht="16.5" customHeight="1">
      <c r="B92" s="299" t="s">
        <v>442</v>
      </c>
      <c r="C92" s="297">
        <v>1</v>
      </c>
      <c r="D92" s="298">
        <v>10000</v>
      </c>
      <c r="E92" s="298">
        <v>10000</v>
      </c>
    </row>
    <row r="93" spans="2:5" ht="16.5" customHeight="1">
      <c r="B93" s="299" t="s">
        <v>443</v>
      </c>
      <c r="C93" s="297">
        <v>1</v>
      </c>
      <c r="D93" s="298">
        <v>100000</v>
      </c>
      <c r="E93" s="298">
        <v>90000</v>
      </c>
    </row>
    <row r="94" spans="2:5" ht="16.5" customHeight="1">
      <c r="B94" s="299" t="s">
        <v>353</v>
      </c>
      <c r="C94" s="297">
        <v>1</v>
      </c>
      <c r="D94" s="298">
        <v>10000</v>
      </c>
      <c r="E94" s="298">
        <v>9975</v>
      </c>
    </row>
    <row r="95" spans="2:5" ht="16.5" customHeight="1">
      <c r="B95" s="299" t="s">
        <v>444</v>
      </c>
      <c r="C95" s="297">
        <v>1</v>
      </c>
      <c r="D95" s="298">
        <v>10000</v>
      </c>
      <c r="E95" s="298">
        <v>50000</v>
      </c>
    </row>
    <row r="96" spans="2:5" ht="16.5" customHeight="1">
      <c r="B96" s="299" t="s">
        <v>357</v>
      </c>
      <c r="C96" s="297">
        <v>1</v>
      </c>
      <c r="D96" s="298">
        <v>400000</v>
      </c>
      <c r="E96" s="298">
        <v>400000</v>
      </c>
    </row>
    <row r="97" spans="2:5" ht="16.5" customHeight="1">
      <c r="B97" s="299" t="s">
        <v>321</v>
      </c>
      <c r="C97" s="297">
        <v>1</v>
      </c>
      <c r="D97" s="298">
        <v>50000</v>
      </c>
      <c r="E97" s="298">
        <v>50000</v>
      </c>
    </row>
    <row r="98" spans="2:5" ht="16.5" customHeight="1">
      <c r="B98" s="299" t="s">
        <v>445</v>
      </c>
      <c r="C98" s="297">
        <v>1</v>
      </c>
      <c r="D98" s="298">
        <v>20000</v>
      </c>
      <c r="E98" s="298">
        <v>14000</v>
      </c>
    </row>
    <row r="99" spans="2:5" ht="16.5" customHeight="1">
      <c r="B99" s="299" t="s">
        <v>446</v>
      </c>
      <c r="C99" s="297">
        <v>1</v>
      </c>
      <c r="D99" s="298">
        <v>10000</v>
      </c>
      <c r="E99" s="298">
        <v>10000</v>
      </c>
    </row>
    <row r="100" spans="2:5" ht="16.5" customHeight="1">
      <c r="B100" s="299" t="s">
        <v>404</v>
      </c>
      <c r="C100" s="297">
        <v>1</v>
      </c>
      <c r="D100" s="298">
        <v>50000</v>
      </c>
      <c r="E100" s="298">
        <v>50000</v>
      </c>
    </row>
    <row r="101" spans="2:5" ht="16.5" customHeight="1">
      <c r="B101" s="299" t="s">
        <v>401</v>
      </c>
      <c r="C101" s="297">
        <v>1</v>
      </c>
      <c r="D101" s="298">
        <v>10000</v>
      </c>
      <c r="E101" s="298">
        <v>9500</v>
      </c>
    </row>
    <row r="102" spans="2:5" ht="16.5" customHeight="1">
      <c r="B102" s="299" t="s">
        <v>307</v>
      </c>
      <c r="C102" s="297">
        <v>1</v>
      </c>
      <c r="D102" s="298">
        <v>20000</v>
      </c>
      <c r="E102" s="298">
        <v>20000</v>
      </c>
    </row>
    <row r="103" spans="2:5" ht="16.5" customHeight="1">
      <c r="B103" s="299" t="s">
        <v>355</v>
      </c>
      <c r="C103" s="297">
        <v>1</v>
      </c>
      <c r="D103" s="298">
        <v>10000</v>
      </c>
      <c r="E103" s="298">
        <v>10000</v>
      </c>
    </row>
    <row r="104" spans="2:5" ht="16.5" customHeight="1">
      <c r="B104" s="299" t="s">
        <v>302</v>
      </c>
      <c r="C104" s="297">
        <v>1</v>
      </c>
      <c r="D104" s="298">
        <v>50000</v>
      </c>
      <c r="E104" s="298">
        <v>50000</v>
      </c>
    </row>
    <row r="105" spans="2:5" ht="16.5" customHeight="1">
      <c r="B105" s="299" t="s">
        <v>320</v>
      </c>
      <c r="C105" s="297">
        <v>1</v>
      </c>
      <c r="D105" s="298">
        <v>10000</v>
      </c>
      <c r="E105" s="298">
        <v>5000</v>
      </c>
    </row>
    <row r="106" spans="2:5" ht="16.5" customHeight="1">
      <c r="B106" s="299" t="s">
        <v>447</v>
      </c>
      <c r="C106" s="297">
        <v>1</v>
      </c>
      <c r="D106" s="298">
        <v>30000</v>
      </c>
      <c r="E106" s="298">
        <v>15000</v>
      </c>
    </row>
    <row r="107" spans="2:5" s="300" customFormat="1" ht="16.5" customHeight="1">
      <c r="B107" s="299" t="s">
        <v>402</v>
      </c>
      <c r="C107" s="297">
        <v>1</v>
      </c>
      <c r="D107" s="298">
        <v>10000</v>
      </c>
      <c r="E107" s="298">
        <v>10000</v>
      </c>
    </row>
    <row r="108" spans="2:5" ht="16.5" customHeight="1">
      <c r="B108" s="496" t="s">
        <v>32</v>
      </c>
      <c r="C108" s="496"/>
      <c r="D108" s="496"/>
      <c r="E108" s="145">
        <f>SUM(E52:E107)</f>
        <v>26784365</v>
      </c>
    </row>
    <row r="109" spans="2:4" ht="16.5" customHeight="1">
      <c r="B109" s="3" t="s">
        <v>18</v>
      </c>
      <c r="C109" s="3"/>
      <c r="D109" s="3"/>
    </row>
    <row r="111" spans="2:5" ht="16.5" customHeight="1">
      <c r="B111" s="179" t="s">
        <v>257</v>
      </c>
      <c r="C111" s="179"/>
      <c r="D111" s="179"/>
      <c r="E111" s="179"/>
    </row>
    <row r="120" ht="16.5" customHeight="1">
      <c r="F120" s="179"/>
    </row>
  </sheetData>
  <sheetProtection/>
  <mergeCells count="14">
    <mergeCell ref="B108:D108"/>
    <mergeCell ref="B44:D44"/>
    <mergeCell ref="B48:E48"/>
    <mergeCell ref="B49:B51"/>
    <mergeCell ref="C49:C51"/>
    <mergeCell ref="D49:D51"/>
    <mergeCell ref="E49:E51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A34" sqref="A34:IV3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6" max="166" width="4.28125" style="0" bestFit="1" customWidth="1"/>
    <col min="167" max="167" width="41.8515625" style="0" customWidth="1"/>
    <col min="168" max="168" width="12.140625" style="0" customWidth="1"/>
    <col min="169" max="169" width="13.140625" style="0" customWidth="1"/>
    <col min="170" max="170" width="17.140625" style="0" customWidth="1"/>
  </cols>
  <sheetData>
    <row r="1" spans="1:6" ht="18.75" thickBot="1">
      <c r="A1" s="334" t="s">
        <v>414</v>
      </c>
      <c r="B1" s="334"/>
      <c r="C1" s="334"/>
      <c r="D1" s="334"/>
      <c r="E1" s="334"/>
      <c r="F1" s="334"/>
    </row>
    <row r="3" spans="1:5" ht="15" customHeight="1">
      <c r="A3" s="492" t="s">
        <v>428</v>
      </c>
      <c r="B3" s="492"/>
      <c r="C3" s="492"/>
      <c r="D3" s="492"/>
      <c r="E3" s="492"/>
    </row>
    <row r="4" spans="1:5" ht="15" customHeight="1">
      <c r="A4" s="492"/>
      <c r="B4" s="492"/>
      <c r="C4" s="492"/>
      <c r="D4" s="492"/>
      <c r="E4" s="492"/>
    </row>
    <row r="6" spans="2:5" ht="15">
      <c r="B6" s="431" t="s">
        <v>137</v>
      </c>
      <c r="C6" s="431"/>
      <c r="D6" s="431"/>
      <c r="E6" s="431"/>
    </row>
    <row r="7" spans="2:5" ht="15.75" customHeight="1">
      <c r="B7" s="141"/>
      <c r="C7" s="141"/>
      <c r="D7" s="141"/>
      <c r="E7" s="141"/>
    </row>
    <row r="8" spans="1:5" ht="15" customHeight="1">
      <c r="A8" s="493" t="s">
        <v>138</v>
      </c>
      <c r="B8" s="493" t="s">
        <v>258</v>
      </c>
      <c r="C8" s="493" t="s">
        <v>252</v>
      </c>
      <c r="D8" s="493" t="s">
        <v>253</v>
      </c>
      <c r="E8" s="493" t="s">
        <v>254</v>
      </c>
    </row>
    <row r="9" spans="1:5" ht="45" customHeight="1">
      <c r="A9" s="493"/>
      <c r="B9" s="493"/>
      <c r="C9" s="493"/>
      <c r="D9" s="494"/>
      <c r="E9" s="494"/>
    </row>
    <row r="10" spans="1:5" ht="15" customHeight="1">
      <c r="A10" s="493"/>
      <c r="B10" s="493"/>
      <c r="C10" s="493"/>
      <c r="D10" s="494"/>
      <c r="E10" s="494"/>
    </row>
    <row r="11" spans="1:5" ht="32.25" customHeight="1">
      <c r="A11" s="242">
        <v>1</v>
      </c>
      <c r="B11" s="286" t="s">
        <v>405</v>
      </c>
      <c r="C11" s="147">
        <v>37</v>
      </c>
      <c r="D11" s="148">
        <v>18080000</v>
      </c>
      <c r="E11" s="148">
        <v>13067350</v>
      </c>
    </row>
    <row r="12" spans="1:5" ht="19.5" customHeight="1">
      <c r="A12" s="242">
        <v>2</v>
      </c>
      <c r="B12" s="286" t="s">
        <v>406</v>
      </c>
      <c r="C12" s="147">
        <v>19</v>
      </c>
      <c r="D12" s="148">
        <v>2510000</v>
      </c>
      <c r="E12" s="148">
        <v>1862500</v>
      </c>
    </row>
    <row r="13" spans="1:5" ht="30" customHeight="1">
      <c r="A13" s="242">
        <v>3</v>
      </c>
      <c r="B13" s="315" t="s">
        <v>359</v>
      </c>
      <c r="C13" s="147">
        <v>15</v>
      </c>
      <c r="D13" s="148">
        <v>1250000</v>
      </c>
      <c r="E13" s="148">
        <v>699500</v>
      </c>
    </row>
    <row r="14" spans="1:5" ht="30">
      <c r="A14" s="242">
        <v>4</v>
      </c>
      <c r="B14" s="315" t="s">
        <v>363</v>
      </c>
      <c r="C14" s="147">
        <v>13</v>
      </c>
      <c r="D14" s="148">
        <v>2350000</v>
      </c>
      <c r="E14" s="148">
        <v>1241332</v>
      </c>
    </row>
    <row r="15" spans="1:5" ht="15">
      <c r="A15" s="242">
        <v>5</v>
      </c>
      <c r="B15" s="286" t="s">
        <v>362</v>
      </c>
      <c r="C15" s="147">
        <v>12</v>
      </c>
      <c r="D15" s="148">
        <v>4850000</v>
      </c>
      <c r="E15" s="148">
        <v>2079500</v>
      </c>
    </row>
    <row r="16" spans="1:5" ht="29.25" customHeight="1">
      <c r="A16" s="242">
        <v>6</v>
      </c>
      <c r="B16" s="315" t="s">
        <v>360</v>
      </c>
      <c r="C16" s="147">
        <v>12</v>
      </c>
      <c r="D16" s="148">
        <v>5650000</v>
      </c>
      <c r="E16" s="148">
        <v>5418300</v>
      </c>
    </row>
    <row r="17" spans="1:5" ht="30" customHeight="1">
      <c r="A17" s="242">
        <v>7</v>
      </c>
      <c r="B17" s="315" t="s">
        <v>407</v>
      </c>
      <c r="C17" s="147">
        <v>11</v>
      </c>
      <c r="D17" s="148">
        <v>8700000</v>
      </c>
      <c r="E17" s="148">
        <v>8285000</v>
      </c>
    </row>
    <row r="18" spans="1:5" ht="18.75" customHeight="1">
      <c r="A18" s="242">
        <v>8</v>
      </c>
      <c r="B18" s="315" t="s">
        <v>364</v>
      </c>
      <c r="C18" s="147">
        <v>10</v>
      </c>
      <c r="D18" s="148">
        <v>680000</v>
      </c>
      <c r="E18" s="148">
        <v>381100</v>
      </c>
    </row>
    <row r="19" spans="1:5" ht="18" customHeight="1">
      <c r="A19" s="242">
        <v>9</v>
      </c>
      <c r="B19" s="315" t="s">
        <v>361</v>
      </c>
      <c r="C19" s="147">
        <v>9</v>
      </c>
      <c r="D19" s="148">
        <v>3170000</v>
      </c>
      <c r="E19" s="148">
        <v>2845000</v>
      </c>
    </row>
    <row r="20" spans="1:5" ht="18.75" customHeight="1">
      <c r="A20" s="242">
        <v>10</v>
      </c>
      <c r="B20" s="315" t="s">
        <v>367</v>
      </c>
      <c r="C20" s="147">
        <v>8</v>
      </c>
      <c r="D20" s="148">
        <v>1850000</v>
      </c>
      <c r="E20" s="148">
        <v>1134350</v>
      </c>
    </row>
    <row r="21" spans="1:5" ht="35.25" customHeight="1">
      <c r="A21" s="242">
        <v>11</v>
      </c>
      <c r="B21" s="315" t="s">
        <v>373</v>
      </c>
      <c r="C21" s="147">
        <v>8</v>
      </c>
      <c r="D21" s="148">
        <v>1100000</v>
      </c>
      <c r="E21" s="148">
        <v>413500</v>
      </c>
    </row>
    <row r="22" spans="1:5" ht="30">
      <c r="A22" s="242">
        <v>12</v>
      </c>
      <c r="B22" s="315" t="s">
        <v>366</v>
      </c>
      <c r="C22" s="147">
        <v>8</v>
      </c>
      <c r="D22" s="148">
        <v>1850000</v>
      </c>
      <c r="E22" s="148">
        <v>713250</v>
      </c>
    </row>
    <row r="23" spans="1:5" ht="15">
      <c r="A23" s="242">
        <v>13</v>
      </c>
      <c r="B23" s="315" t="s">
        <v>388</v>
      </c>
      <c r="C23" s="149">
        <v>7</v>
      </c>
      <c r="D23" s="150">
        <v>1240000</v>
      </c>
      <c r="E23" s="150">
        <v>590000</v>
      </c>
    </row>
    <row r="24" spans="1:5" ht="29.25" customHeight="1">
      <c r="A24" s="242">
        <v>14</v>
      </c>
      <c r="B24" s="315" t="s">
        <v>365</v>
      </c>
      <c r="C24" s="149">
        <v>7</v>
      </c>
      <c r="D24" s="150">
        <v>21233201</v>
      </c>
      <c r="E24" s="150">
        <v>1307267</v>
      </c>
    </row>
    <row r="25" spans="1:5" ht="30" customHeight="1">
      <c r="A25" s="242">
        <v>15</v>
      </c>
      <c r="B25" s="315" t="s">
        <v>370</v>
      </c>
      <c r="C25" s="149">
        <v>6</v>
      </c>
      <c r="D25" s="150">
        <v>820000</v>
      </c>
      <c r="E25" s="150">
        <v>765000</v>
      </c>
    </row>
    <row r="26" spans="1:5" ht="21" customHeight="1">
      <c r="A26" s="242">
        <v>16</v>
      </c>
      <c r="B26" s="315" t="s">
        <v>369</v>
      </c>
      <c r="C26" s="149">
        <v>6</v>
      </c>
      <c r="D26" s="150">
        <v>1200000</v>
      </c>
      <c r="E26" s="150">
        <v>820000</v>
      </c>
    </row>
    <row r="27" spans="1:5" ht="19.5" customHeight="1">
      <c r="A27" s="242">
        <v>17</v>
      </c>
      <c r="B27" s="315" t="s">
        <v>377</v>
      </c>
      <c r="C27" s="149">
        <v>6</v>
      </c>
      <c r="D27" s="150">
        <v>18300000</v>
      </c>
      <c r="E27" s="150">
        <v>9198000</v>
      </c>
    </row>
    <row r="28" spans="1:5" ht="18" customHeight="1">
      <c r="A28" s="242">
        <v>18</v>
      </c>
      <c r="B28" s="315" t="s">
        <v>389</v>
      </c>
      <c r="C28" s="149">
        <v>6</v>
      </c>
      <c r="D28" s="150">
        <v>5700000</v>
      </c>
      <c r="E28" s="150">
        <v>3689500</v>
      </c>
    </row>
    <row r="29" spans="1:5" ht="18.75" customHeight="1">
      <c r="A29" s="242">
        <v>19</v>
      </c>
      <c r="B29" s="315" t="s">
        <v>408</v>
      </c>
      <c r="C29" s="149">
        <v>6</v>
      </c>
      <c r="D29" s="150">
        <v>400000</v>
      </c>
      <c r="E29" s="150">
        <v>240000</v>
      </c>
    </row>
    <row r="30" spans="1:5" ht="27.75" customHeight="1">
      <c r="A30" s="242">
        <v>20</v>
      </c>
      <c r="B30" s="315" t="s">
        <v>368</v>
      </c>
      <c r="C30" s="149">
        <v>5</v>
      </c>
      <c r="D30" s="150">
        <v>82834877</v>
      </c>
      <c r="E30" s="150">
        <v>59401385</v>
      </c>
    </row>
    <row r="31" spans="1:5" ht="18.75" customHeight="1">
      <c r="A31" s="486" t="s">
        <v>32</v>
      </c>
      <c r="B31" s="497"/>
      <c r="C31" s="487"/>
      <c r="D31" s="488"/>
      <c r="E31" s="145">
        <f>SUM(E11:E30)</f>
        <v>114151834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s="301" customFormat="1" ht="15">
      <c r="B34" s="3"/>
      <c r="C34" s="3"/>
      <c r="D34" s="3"/>
      <c r="E34" s="142"/>
    </row>
    <row r="35" spans="2:5" s="301" customFormat="1" ht="15">
      <c r="B35" s="3"/>
      <c r="C35" s="3"/>
      <c r="D35" s="3"/>
      <c r="E35" s="142"/>
    </row>
    <row r="36" spans="2:5" ht="15">
      <c r="B36" s="3"/>
      <c r="C36" s="3"/>
      <c r="D36" s="3"/>
      <c r="E36" s="142"/>
    </row>
    <row r="37" spans="2:5" ht="15">
      <c r="B37" s="431" t="s">
        <v>147</v>
      </c>
      <c r="C37" s="431"/>
      <c r="D37" s="431"/>
      <c r="E37" s="431"/>
    </row>
    <row r="38" ht="15.75" customHeight="1"/>
    <row r="39" spans="1:5" ht="30" customHeight="1">
      <c r="A39" s="493" t="s">
        <v>138</v>
      </c>
      <c r="B39" s="493" t="s">
        <v>258</v>
      </c>
      <c r="C39" s="493" t="s">
        <v>252</v>
      </c>
      <c r="D39" s="493" t="s">
        <v>253</v>
      </c>
      <c r="E39" s="493" t="s">
        <v>254</v>
      </c>
    </row>
    <row r="40" spans="1:5" ht="33" customHeight="1">
      <c r="A40" s="493"/>
      <c r="B40" s="493"/>
      <c r="C40" s="493"/>
      <c r="D40" s="494"/>
      <c r="E40" s="494"/>
    </row>
    <row r="41" spans="1:5" ht="0.75" customHeight="1" hidden="1">
      <c r="A41" s="493"/>
      <c r="B41" s="493"/>
      <c r="C41" s="493"/>
      <c r="D41" s="494"/>
      <c r="E41" s="494"/>
    </row>
    <row r="42" spans="1:5" ht="30">
      <c r="A42" s="146">
        <v>1</v>
      </c>
      <c r="B42" s="202" t="s">
        <v>405</v>
      </c>
      <c r="C42" s="147">
        <v>145</v>
      </c>
      <c r="D42" s="148">
        <v>31224018</v>
      </c>
      <c r="E42" s="148">
        <v>22746838</v>
      </c>
    </row>
    <row r="43" spans="1:5" ht="30">
      <c r="A43" s="146">
        <v>2</v>
      </c>
      <c r="B43" s="202" t="s">
        <v>363</v>
      </c>
      <c r="C43" s="147">
        <v>144</v>
      </c>
      <c r="D43" s="148">
        <v>16377002</v>
      </c>
      <c r="E43" s="148">
        <v>13941891</v>
      </c>
    </row>
    <row r="44" spans="1:5" ht="15.75" customHeight="1">
      <c r="A44" s="146">
        <v>3</v>
      </c>
      <c r="B44" s="202" t="s">
        <v>408</v>
      </c>
      <c r="C44" s="147">
        <v>57</v>
      </c>
      <c r="D44" s="148">
        <v>3760400</v>
      </c>
      <c r="E44" s="148">
        <v>3165840</v>
      </c>
    </row>
    <row r="45" spans="1:5" ht="15">
      <c r="A45" s="146">
        <v>4</v>
      </c>
      <c r="B45" s="202" t="s">
        <v>361</v>
      </c>
      <c r="C45" s="147">
        <v>41</v>
      </c>
      <c r="D45" s="148">
        <v>35433003</v>
      </c>
      <c r="E45" s="148">
        <v>33270503</v>
      </c>
    </row>
    <row r="46" spans="1:5" ht="16.5" customHeight="1">
      <c r="A46" s="146">
        <v>5</v>
      </c>
      <c r="B46" s="202" t="s">
        <v>367</v>
      </c>
      <c r="C46" s="147">
        <v>39</v>
      </c>
      <c r="D46" s="148">
        <v>2244002</v>
      </c>
      <c r="E46" s="148">
        <v>2133201</v>
      </c>
    </row>
    <row r="47" spans="1:5" ht="34.5" customHeight="1">
      <c r="A47" s="146">
        <v>6</v>
      </c>
      <c r="B47" s="202" t="s">
        <v>359</v>
      </c>
      <c r="C47" s="147">
        <v>38</v>
      </c>
      <c r="D47" s="148">
        <v>2922001</v>
      </c>
      <c r="E47" s="148">
        <v>2187650</v>
      </c>
    </row>
    <row r="48" spans="1:5" ht="29.25" customHeight="1">
      <c r="A48" s="146">
        <v>7</v>
      </c>
      <c r="B48" s="202" t="s">
        <v>366</v>
      </c>
      <c r="C48" s="147">
        <v>35</v>
      </c>
      <c r="D48" s="148">
        <v>3605002</v>
      </c>
      <c r="E48" s="148">
        <v>2864438</v>
      </c>
    </row>
    <row r="49" spans="1:5" ht="30">
      <c r="A49" s="146">
        <v>8</v>
      </c>
      <c r="B49" s="202" t="s">
        <v>374</v>
      </c>
      <c r="C49" s="147">
        <v>34</v>
      </c>
      <c r="D49" s="148">
        <v>6113000</v>
      </c>
      <c r="E49" s="148">
        <v>5767800</v>
      </c>
    </row>
    <row r="50" spans="1:5" ht="28.5" customHeight="1">
      <c r="A50" s="146">
        <v>9</v>
      </c>
      <c r="B50" s="202" t="s">
        <v>372</v>
      </c>
      <c r="C50" s="147">
        <v>32</v>
      </c>
      <c r="D50" s="148">
        <v>11065000</v>
      </c>
      <c r="E50" s="148">
        <v>10153800</v>
      </c>
    </row>
    <row r="51" spans="1:5" ht="18.75" customHeight="1">
      <c r="A51" s="146">
        <v>10</v>
      </c>
      <c r="B51" s="202" t="s">
        <v>375</v>
      </c>
      <c r="C51" s="147">
        <v>30</v>
      </c>
      <c r="D51" s="148">
        <v>3545000</v>
      </c>
      <c r="E51" s="148">
        <v>2456250</v>
      </c>
    </row>
    <row r="52" spans="1:5" ht="33" customHeight="1">
      <c r="A52" s="146">
        <v>11</v>
      </c>
      <c r="B52" s="202" t="s">
        <v>360</v>
      </c>
      <c r="C52" s="147">
        <v>30</v>
      </c>
      <c r="D52" s="148">
        <v>1597006</v>
      </c>
      <c r="E52" s="148">
        <v>869230</v>
      </c>
    </row>
    <row r="53" spans="1:5" ht="17.25" customHeight="1">
      <c r="A53" s="146">
        <v>12</v>
      </c>
      <c r="B53" s="202" t="s">
        <v>369</v>
      </c>
      <c r="C53" s="147">
        <v>29</v>
      </c>
      <c r="D53" s="148">
        <v>6610001</v>
      </c>
      <c r="E53" s="148">
        <v>5989820</v>
      </c>
    </row>
    <row r="54" spans="1:5" ht="18" customHeight="1">
      <c r="A54" s="146">
        <v>13</v>
      </c>
      <c r="B54" s="202" t="s">
        <v>406</v>
      </c>
      <c r="C54" s="149">
        <v>25</v>
      </c>
      <c r="D54" s="150">
        <v>1707003</v>
      </c>
      <c r="E54" s="150">
        <v>1026002</v>
      </c>
    </row>
    <row r="55" spans="1:10" ht="18.75" customHeight="1">
      <c r="A55" s="146">
        <v>14</v>
      </c>
      <c r="B55" s="202" t="s">
        <v>390</v>
      </c>
      <c r="C55" s="149">
        <v>24</v>
      </c>
      <c r="D55" s="150">
        <v>5130000</v>
      </c>
      <c r="E55" s="150">
        <v>4673800</v>
      </c>
      <c r="J55" s="1"/>
    </row>
    <row r="56" spans="1:5" ht="15">
      <c r="A56" s="146">
        <v>15</v>
      </c>
      <c r="B56" s="202" t="s">
        <v>371</v>
      </c>
      <c r="C56" s="149">
        <v>23</v>
      </c>
      <c r="D56" s="150">
        <v>5807500</v>
      </c>
      <c r="E56" s="150">
        <v>4465500</v>
      </c>
    </row>
    <row r="57" spans="1:5" ht="19.5" customHeight="1">
      <c r="A57" s="146">
        <v>16</v>
      </c>
      <c r="B57" s="202" t="s">
        <v>376</v>
      </c>
      <c r="C57" s="149">
        <v>22</v>
      </c>
      <c r="D57" s="150">
        <v>1938000</v>
      </c>
      <c r="E57" s="150">
        <v>1595120</v>
      </c>
    </row>
    <row r="58" spans="1:5" ht="18" customHeight="1">
      <c r="A58" s="146">
        <v>17</v>
      </c>
      <c r="B58" s="202" t="s">
        <v>364</v>
      </c>
      <c r="C58" s="149">
        <v>19</v>
      </c>
      <c r="D58" s="150">
        <v>1140680</v>
      </c>
      <c r="E58" s="150">
        <v>979581</v>
      </c>
    </row>
    <row r="59" spans="1:5" ht="33.75" customHeight="1">
      <c r="A59" s="146">
        <v>18</v>
      </c>
      <c r="B59" s="202" t="s">
        <v>391</v>
      </c>
      <c r="C59" s="149">
        <v>18</v>
      </c>
      <c r="D59" s="150">
        <v>2280000</v>
      </c>
      <c r="E59" s="150">
        <v>2038000</v>
      </c>
    </row>
    <row r="60" spans="1:5" ht="18.75" customHeight="1">
      <c r="A60" s="146">
        <v>19</v>
      </c>
      <c r="B60" s="202" t="s">
        <v>377</v>
      </c>
      <c r="C60" s="149">
        <v>18</v>
      </c>
      <c r="D60" s="150">
        <v>3678018</v>
      </c>
      <c r="E60" s="150">
        <v>3347909</v>
      </c>
    </row>
    <row r="61" spans="1:5" ht="15">
      <c r="A61" s="146">
        <v>20</v>
      </c>
      <c r="B61" s="202" t="s">
        <v>448</v>
      </c>
      <c r="C61" s="149">
        <v>16</v>
      </c>
      <c r="D61" s="150">
        <v>1380000</v>
      </c>
      <c r="E61" s="150">
        <v>1337000</v>
      </c>
    </row>
    <row r="62" spans="1:5" ht="15" customHeight="1">
      <c r="A62" s="486" t="s">
        <v>32</v>
      </c>
      <c r="B62" s="497"/>
      <c r="C62" s="487"/>
      <c r="D62" s="488"/>
      <c r="E62" s="145">
        <f>SUM(E42:E61)</f>
        <v>125010173</v>
      </c>
    </row>
    <row r="63" spans="1:2" ht="15">
      <c r="A63" s="3"/>
      <c r="B63" s="3" t="s">
        <v>18</v>
      </c>
    </row>
  </sheetData>
  <sheetProtection/>
  <mergeCells count="16">
    <mergeCell ref="A1:F1"/>
    <mergeCell ref="A3:E4"/>
    <mergeCell ref="B6:E6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34" t="s">
        <v>411</v>
      </c>
      <c r="B1" s="334"/>
      <c r="C1" s="334"/>
    </row>
    <row r="7" ht="15">
      <c r="B7" s="1"/>
    </row>
    <row r="8" ht="18">
      <c r="B8" s="155" t="s">
        <v>263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264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265</v>
      </c>
      <c r="C13" s="165" t="s">
        <v>266</v>
      </c>
    </row>
    <row r="14" spans="1:3" ht="15.75">
      <c r="A14" s="164"/>
      <c r="B14" s="166" t="s">
        <v>267</v>
      </c>
      <c r="C14" s="163">
        <v>7</v>
      </c>
    </row>
    <row r="15" spans="1:3" ht="13.5" customHeight="1">
      <c r="A15" s="164"/>
      <c r="B15" s="166" t="s">
        <v>268</v>
      </c>
      <c r="C15" s="165">
        <v>8</v>
      </c>
    </row>
    <row r="16" spans="1:3" ht="15" customHeight="1">
      <c r="A16" s="167"/>
      <c r="B16" s="166" t="s">
        <v>379</v>
      </c>
      <c r="C16" s="163">
        <v>9</v>
      </c>
    </row>
    <row r="17" spans="1:3" ht="15.75">
      <c r="A17" s="167"/>
      <c r="B17" s="168" t="s">
        <v>269</v>
      </c>
      <c r="C17" s="163">
        <v>10</v>
      </c>
    </row>
    <row r="18" spans="1:3" ht="15.75">
      <c r="A18" s="167"/>
      <c r="B18" s="162" t="s">
        <v>270</v>
      </c>
      <c r="C18" s="163">
        <v>11</v>
      </c>
    </row>
    <row r="19" spans="1:3" ht="15">
      <c r="A19" s="169"/>
      <c r="B19" s="162" t="s">
        <v>271</v>
      </c>
      <c r="C19" s="170">
        <v>12</v>
      </c>
    </row>
    <row r="20" spans="1:3" ht="15">
      <c r="A20" s="169"/>
      <c r="B20" s="162" t="s">
        <v>272</v>
      </c>
      <c r="C20" s="170" t="s">
        <v>273</v>
      </c>
    </row>
    <row r="21" spans="1:3" s="301" customFormat="1" ht="15">
      <c r="A21" s="169"/>
      <c r="B21" s="162" t="s">
        <v>399</v>
      </c>
      <c r="C21" s="170" t="s">
        <v>275</v>
      </c>
    </row>
    <row r="22" spans="1:3" ht="15">
      <c r="A22" s="169"/>
      <c r="B22" s="162" t="s">
        <v>274</v>
      </c>
      <c r="C22" s="170" t="s">
        <v>277</v>
      </c>
    </row>
    <row r="23" spans="1:3" ht="15">
      <c r="A23" s="169"/>
      <c r="B23" s="162" t="s">
        <v>276</v>
      </c>
      <c r="C23" s="170" t="s">
        <v>396</v>
      </c>
    </row>
    <row r="24" spans="1:3" ht="15">
      <c r="A24" s="169"/>
      <c r="B24" s="162" t="s">
        <v>342</v>
      </c>
      <c r="C24" s="170" t="s">
        <v>397</v>
      </c>
    </row>
    <row r="25" spans="1:3" ht="15">
      <c r="A25" s="169"/>
      <c r="B25" s="162" t="s">
        <v>278</v>
      </c>
      <c r="C25" s="170" t="s">
        <v>398</v>
      </c>
    </row>
    <row r="26" spans="1:3" ht="15">
      <c r="A26" s="169"/>
      <c r="B26" s="162" t="s">
        <v>279</v>
      </c>
      <c r="C26" s="170" t="s">
        <v>449</v>
      </c>
    </row>
    <row r="27" spans="1:3" ht="15">
      <c r="A27" s="169"/>
      <c r="B27" s="162" t="s">
        <v>280</v>
      </c>
      <c r="C27" s="170" t="s">
        <v>450</v>
      </c>
    </row>
    <row r="28" spans="1:3" ht="15">
      <c r="A28" s="169"/>
      <c r="B28" s="166" t="s">
        <v>281</v>
      </c>
      <c r="C28" s="170" t="s">
        <v>451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B1">
      <selection activeCell="B4" sqref="B4"/>
    </sheetView>
  </sheetViews>
  <sheetFormatPr defaultColWidth="9.140625" defaultRowHeight="15"/>
  <cols>
    <col min="1" max="1" width="20.8515625" style="0" hidden="1" customWidth="1"/>
    <col min="2" max="2" width="17.7109375" style="301" customWidth="1"/>
    <col min="3" max="3" width="16.421875" style="0" customWidth="1"/>
    <col min="4" max="4" width="16.8515625" style="0" customWidth="1"/>
    <col min="5" max="5" width="14.421875" style="0" customWidth="1"/>
    <col min="6" max="6" width="12.7109375" style="0" customWidth="1"/>
    <col min="7" max="7" width="15.421875" style="0" customWidth="1"/>
    <col min="8" max="8" width="15.00390625" style="0" customWidth="1"/>
    <col min="9" max="9" width="16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10" ht="21" thickBot="1">
      <c r="A2" s="335" t="s">
        <v>412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2" ht="15">
      <c r="A3" s="1"/>
      <c r="B3" s="1"/>
    </row>
    <row r="4" spans="1:2" ht="15">
      <c r="A4" s="1"/>
      <c r="B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4:7" ht="18">
      <c r="D6" s="336" t="s">
        <v>0</v>
      </c>
      <c r="E6" s="336"/>
      <c r="F6" s="336"/>
      <c r="G6" s="336"/>
    </row>
    <row r="7" ht="15">
      <c r="C7" s="1"/>
    </row>
    <row r="8" ht="15.75" thickBot="1"/>
    <row r="9" spans="1:9" ht="16.5" thickBot="1">
      <c r="A9" s="337"/>
      <c r="B9" s="338"/>
      <c r="C9" s="339"/>
      <c r="D9" s="343" t="s">
        <v>1</v>
      </c>
      <c r="E9" s="344"/>
      <c r="F9" s="344"/>
      <c r="G9" s="344"/>
      <c r="H9" s="345"/>
      <c r="I9" s="346" t="s">
        <v>2</v>
      </c>
    </row>
    <row r="10" spans="1:9" ht="16.5" thickBot="1">
      <c r="A10" s="340"/>
      <c r="B10" s="341"/>
      <c r="C10" s="342"/>
      <c r="D10" s="234" t="s">
        <v>3</v>
      </c>
      <c r="E10" s="232" t="s">
        <v>4</v>
      </c>
      <c r="F10" s="232" t="s">
        <v>5</v>
      </c>
      <c r="G10" s="232" t="s">
        <v>6</v>
      </c>
      <c r="H10" s="233" t="s">
        <v>7</v>
      </c>
      <c r="I10" s="347"/>
    </row>
    <row r="11" spans="1:9" ht="15" customHeight="1">
      <c r="A11" s="348" t="s">
        <v>8</v>
      </c>
      <c r="B11" s="348" t="s">
        <v>8</v>
      </c>
      <c r="C11" s="217" t="s">
        <v>9</v>
      </c>
      <c r="D11" s="212">
        <v>720</v>
      </c>
      <c r="E11" s="205">
        <v>4</v>
      </c>
      <c r="F11" s="205">
        <v>0</v>
      </c>
      <c r="G11" s="205">
        <v>3258</v>
      </c>
      <c r="H11" s="227">
        <v>82</v>
      </c>
      <c r="I11" s="226">
        <v>4064</v>
      </c>
    </row>
    <row r="12" spans="1:9" ht="15.75" customHeight="1" thickBot="1">
      <c r="A12" s="349"/>
      <c r="B12" s="349"/>
      <c r="C12" s="218" t="s">
        <v>10</v>
      </c>
      <c r="D12" s="213">
        <v>494551696</v>
      </c>
      <c r="E12" s="210">
        <v>245000</v>
      </c>
      <c r="F12" s="210">
        <v>0</v>
      </c>
      <c r="G12" s="204">
        <v>370389750</v>
      </c>
      <c r="H12" s="245" t="s">
        <v>429</v>
      </c>
      <c r="I12" s="243">
        <v>865186446</v>
      </c>
    </row>
    <row r="13" spans="1:9" ht="15" customHeight="1">
      <c r="A13" s="350" t="s">
        <v>11</v>
      </c>
      <c r="B13" s="350" t="s">
        <v>11</v>
      </c>
      <c r="C13" s="219" t="s">
        <v>12</v>
      </c>
      <c r="D13" s="212">
        <v>6</v>
      </c>
      <c r="E13" s="205">
        <v>3</v>
      </c>
      <c r="F13" s="205">
        <v>0</v>
      </c>
      <c r="G13" s="205">
        <v>189</v>
      </c>
      <c r="H13" s="227">
        <v>1</v>
      </c>
      <c r="I13" s="226">
        <v>199</v>
      </c>
    </row>
    <row r="14" spans="1:9" ht="15" customHeight="1">
      <c r="A14" s="351"/>
      <c r="B14" s="351"/>
      <c r="C14" s="220" t="s">
        <v>13</v>
      </c>
      <c r="D14" s="214">
        <v>190</v>
      </c>
      <c r="E14" s="2">
        <v>0</v>
      </c>
      <c r="F14" s="2">
        <v>0</v>
      </c>
      <c r="G14" s="2">
        <v>9</v>
      </c>
      <c r="H14" s="228">
        <v>0</v>
      </c>
      <c r="I14" s="226">
        <v>199</v>
      </c>
    </row>
    <row r="15" spans="1:9" ht="15.75" customHeight="1" thickBot="1">
      <c r="A15" s="352"/>
      <c r="B15" s="352"/>
      <c r="C15" s="250" t="s">
        <v>14</v>
      </c>
      <c r="D15" s="251">
        <v>647072750</v>
      </c>
      <c r="E15" s="252">
        <v>0</v>
      </c>
      <c r="F15" s="252">
        <v>0</v>
      </c>
      <c r="G15" s="252">
        <v>19134000</v>
      </c>
      <c r="H15" s="303" t="s">
        <v>429</v>
      </c>
      <c r="I15" s="243">
        <v>666206750</v>
      </c>
    </row>
    <row r="16" spans="1:9" ht="15.75" customHeight="1">
      <c r="A16" s="354" t="s">
        <v>15</v>
      </c>
      <c r="B16" s="348" t="s">
        <v>15</v>
      </c>
      <c r="C16" s="249" t="s">
        <v>9</v>
      </c>
      <c r="D16" s="287">
        <v>540</v>
      </c>
      <c r="E16" s="288">
        <v>2</v>
      </c>
      <c r="F16" s="288">
        <v>0</v>
      </c>
      <c r="G16" s="288">
        <v>1862</v>
      </c>
      <c r="H16" s="289">
        <v>3</v>
      </c>
      <c r="I16" s="290">
        <v>2407</v>
      </c>
    </row>
    <row r="17" spans="1:9" ht="15.75" customHeight="1">
      <c r="A17" s="353"/>
      <c r="B17" s="353"/>
      <c r="C17" s="221" t="s">
        <v>310</v>
      </c>
      <c r="D17" s="212">
        <v>15762293184</v>
      </c>
      <c r="E17" s="205">
        <v>600000</v>
      </c>
      <c r="F17" s="205">
        <v>0</v>
      </c>
      <c r="G17" s="253">
        <v>2217462527</v>
      </c>
      <c r="H17" s="227">
        <v>7</v>
      </c>
      <c r="I17" s="226">
        <v>17980355718</v>
      </c>
    </row>
    <row r="18" spans="1:9" ht="15.75" customHeight="1" thickBot="1">
      <c r="A18" s="349"/>
      <c r="B18" s="349"/>
      <c r="C18" s="218" t="s">
        <v>14</v>
      </c>
      <c r="D18" s="215">
        <v>26738992634</v>
      </c>
      <c r="E18" s="206">
        <v>2550000</v>
      </c>
      <c r="F18" s="206">
        <v>0</v>
      </c>
      <c r="G18" s="207">
        <v>4915631185</v>
      </c>
      <c r="H18" s="229">
        <v>11200</v>
      </c>
      <c r="I18" s="243">
        <v>31657185685</v>
      </c>
    </row>
    <row r="19" spans="1:9" ht="15.75" customHeight="1">
      <c r="A19" s="350" t="s">
        <v>16</v>
      </c>
      <c r="B19" s="350" t="s">
        <v>16</v>
      </c>
      <c r="C19" s="222" t="s">
        <v>9</v>
      </c>
      <c r="D19" s="212">
        <v>17</v>
      </c>
      <c r="E19" s="205">
        <v>0</v>
      </c>
      <c r="F19" s="205">
        <v>0</v>
      </c>
      <c r="G19" s="205">
        <v>17</v>
      </c>
      <c r="H19" s="227">
        <v>0</v>
      </c>
      <c r="I19" s="226">
        <v>34</v>
      </c>
    </row>
    <row r="20" spans="1:9" ht="15" customHeight="1">
      <c r="A20" s="351"/>
      <c r="B20" s="351"/>
      <c r="C20" s="223" t="s">
        <v>310</v>
      </c>
      <c r="D20" s="214">
        <v>490270000</v>
      </c>
      <c r="E20" s="2">
        <v>0</v>
      </c>
      <c r="F20" s="2">
        <v>0</v>
      </c>
      <c r="G20" s="2">
        <v>47024650</v>
      </c>
      <c r="H20" s="228">
        <v>0</v>
      </c>
      <c r="I20" s="226">
        <v>537294650</v>
      </c>
    </row>
    <row r="21" spans="1:9" ht="15.75" customHeight="1" thickBot="1">
      <c r="A21" s="352"/>
      <c r="B21" s="352"/>
      <c r="C21" s="224" t="s">
        <v>14</v>
      </c>
      <c r="D21" s="213">
        <v>223876101</v>
      </c>
      <c r="E21" s="203">
        <v>0</v>
      </c>
      <c r="F21" s="203">
        <v>0</v>
      </c>
      <c r="G21" s="204">
        <v>13741375</v>
      </c>
      <c r="H21" s="230">
        <v>0</v>
      </c>
      <c r="I21" s="243">
        <v>237617476</v>
      </c>
    </row>
    <row r="22" spans="1:9" ht="16.5" thickBot="1">
      <c r="A22" s="211" t="s">
        <v>17</v>
      </c>
      <c r="B22" s="326" t="s">
        <v>17</v>
      </c>
      <c r="C22" s="225" t="s">
        <v>9</v>
      </c>
      <c r="D22" s="216">
        <v>193</v>
      </c>
      <c r="E22" s="208">
        <v>0</v>
      </c>
      <c r="F22" s="208">
        <v>0</v>
      </c>
      <c r="G22" s="209">
        <v>1143</v>
      </c>
      <c r="H22" s="231">
        <v>212</v>
      </c>
      <c r="I22" s="248">
        <v>1548</v>
      </c>
    </row>
    <row r="24" spans="1:3" ht="15">
      <c r="A24" s="199" t="s">
        <v>18</v>
      </c>
      <c r="B24" s="199"/>
      <c r="C24" s="199"/>
    </row>
  </sheetData>
  <sheetProtection/>
  <mergeCells count="13">
    <mergeCell ref="B13:B15"/>
    <mergeCell ref="B16:B18"/>
    <mergeCell ref="B19:B21"/>
    <mergeCell ref="A16:A18"/>
    <mergeCell ref="A19:A21"/>
    <mergeCell ref="A13:A15"/>
    <mergeCell ref="A2:J2"/>
    <mergeCell ref="D6:G6"/>
    <mergeCell ref="A9:C10"/>
    <mergeCell ref="D9:H9"/>
    <mergeCell ref="I9:I10"/>
    <mergeCell ref="A11:A12"/>
    <mergeCell ref="B11:B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7" r:id="rId1"/>
  <headerFooter>
    <oddHeader>&amp;C&amp;"-,Kalın"&amp;14
</oddHeader>
    <oddFooter>&amp;L16.08.2013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K82" sqref="K8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83" width="9.140625" style="5" customWidth="1"/>
    <col min="184" max="184" width="19.421875" style="5" customWidth="1"/>
    <col min="185" max="185" width="5.7109375" style="5" bestFit="1" customWidth="1"/>
    <col min="186" max="186" width="10.140625" style="5" customWidth="1"/>
    <col min="187" max="188" width="4.28125" style="5" bestFit="1" customWidth="1"/>
    <col min="189" max="189" width="11.57421875" style="5" customWidth="1"/>
    <col min="190" max="190" width="11.28125" style="5" customWidth="1"/>
    <col min="191" max="191" width="11.7109375" style="5" customWidth="1"/>
    <col min="192" max="16384" width="6.7109375" style="5" customWidth="1"/>
  </cols>
  <sheetData>
    <row r="1" spans="1:9" ht="15.75" customHeight="1" thickBot="1">
      <c r="A1" s="366" t="s">
        <v>413</v>
      </c>
      <c r="B1" s="334"/>
      <c r="C1" s="334"/>
      <c r="D1" s="334"/>
      <c r="E1" s="334"/>
      <c r="F1" s="334"/>
      <c r="G1" s="334"/>
      <c r="H1" s="334"/>
      <c r="I1" s="334"/>
    </row>
    <row r="2" spans="1:9" ht="15.75" customHeight="1" thickBot="1">
      <c r="A2" s="367" t="s">
        <v>19</v>
      </c>
      <c r="B2" s="367"/>
      <c r="C2" s="367"/>
      <c r="D2" s="367"/>
      <c r="E2" s="367"/>
      <c r="F2" s="367"/>
      <c r="G2" s="367"/>
      <c r="H2" s="367"/>
      <c r="I2" s="367"/>
    </row>
    <row r="3" spans="1:9" ht="9.75" customHeight="1">
      <c r="A3" s="368" t="s">
        <v>20</v>
      </c>
      <c r="B3" s="371" t="s">
        <v>8</v>
      </c>
      <c r="C3" s="371"/>
      <c r="D3" s="371" t="s">
        <v>11</v>
      </c>
      <c r="E3" s="371"/>
      <c r="F3" s="371"/>
      <c r="G3" s="180" t="s">
        <v>21</v>
      </c>
      <c r="H3" s="180" t="s">
        <v>22</v>
      </c>
      <c r="I3" s="6" t="s">
        <v>17</v>
      </c>
    </row>
    <row r="4" spans="1:9" ht="12.75" customHeight="1">
      <c r="A4" s="369"/>
      <c r="B4" s="7"/>
      <c r="C4" s="8"/>
      <c r="D4" s="372" t="s">
        <v>9</v>
      </c>
      <c r="E4" s="372"/>
      <c r="F4" s="9"/>
      <c r="G4" s="7"/>
      <c r="H4" s="7"/>
      <c r="I4" s="10"/>
    </row>
    <row r="5" spans="1:9" ht="9.75" customHeight="1">
      <c r="A5" s="369"/>
      <c r="B5" s="181" t="s">
        <v>9</v>
      </c>
      <c r="C5" s="181" t="s">
        <v>10</v>
      </c>
      <c r="D5" s="372"/>
      <c r="E5" s="372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70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4064</v>
      </c>
      <c r="C7" s="17">
        <f>C14+C21+C28+C35+C42+C49+C56+C63+C71+C78+C85+C92+C99+C106+C113+C120+C127+C137+C144+C151+C158</f>
        <v>865186446</v>
      </c>
      <c r="D7" s="17">
        <f aca="true" t="shared" si="0" ref="D7:I7">D14+D21+D28+D35+D42+D49+D56+D63+D71+D78+D85+D92+D99+D106+D113+D120+D127+D137+D144+D151+D158</f>
        <v>199</v>
      </c>
      <c r="E7" s="17">
        <f t="shared" si="0"/>
        <v>199</v>
      </c>
      <c r="F7" s="17">
        <f>F14+F21+F28+F35+F42+F49+F56+F63+F71+F78+F85+F92+F99+F106+F113+F120+F127+F137+F144+F151+F158</f>
        <v>666206750</v>
      </c>
      <c r="G7" s="17">
        <f t="shared" si="0"/>
        <v>2407</v>
      </c>
      <c r="H7" s="17">
        <f t="shared" si="0"/>
        <v>34</v>
      </c>
      <c r="I7" s="235">
        <f t="shared" si="0"/>
        <v>1548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720</v>
      </c>
      <c r="C8" s="17">
        <f t="shared" si="1"/>
        <v>494551696</v>
      </c>
      <c r="D8" s="17">
        <f t="shared" si="1"/>
        <v>6</v>
      </c>
      <c r="E8" s="17">
        <f t="shared" si="1"/>
        <v>190</v>
      </c>
      <c r="F8" s="17">
        <f t="shared" si="1"/>
        <v>647072750</v>
      </c>
      <c r="G8" s="17">
        <f t="shared" si="1"/>
        <v>540</v>
      </c>
      <c r="H8" s="17">
        <f t="shared" si="1"/>
        <v>17</v>
      </c>
      <c r="I8" s="236">
        <f t="shared" si="1"/>
        <v>193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4</v>
      </c>
      <c r="C9" s="17">
        <f t="shared" si="2"/>
        <v>245000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2</v>
      </c>
      <c r="H9" s="17">
        <f t="shared" si="2"/>
        <v>0</v>
      </c>
      <c r="I9" s="236">
        <f t="shared" si="2"/>
        <v>0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3258</v>
      </c>
      <c r="C11" s="17">
        <f t="shared" si="4"/>
        <v>370389750</v>
      </c>
      <c r="D11" s="17">
        <f t="shared" si="4"/>
        <v>189</v>
      </c>
      <c r="E11" s="17">
        <f t="shared" si="4"/>
        <v>9</v>
      </c>
      <c r="F11" s="17">
        <f t="shared" si="4"/>
        <v>19134000</v>
      </c>
      <c r="G11" s="17">
        <f t="shared" si="4"/>
        <v>1862</v>
      </c>
      <c r="H11" s="17">
        <f t="shared" si="4"/>
        <v>17</v>
      </c>
      <c r="I11" s="236">
        <f t="shared" si="4"/>
        <v>1143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82</v>
      </c>
      <c r="C12" s="17">
        <f t="shared" si="5"/>
        <v>0</v>
      </c>
      <c r="D12" s="17">
        <f t="shared" si="5"/>
        <v>1</v>
      </c>
      <c r="E12" s="17">
        <f t="shared" si="5"/>
        <v>0</v>
      </c>
      <c r="F12" s="17">
        <f t="shared" si="5"/>
        <v>0</v>
      </c>
      <c r="G12" s="17">
        <f t="shared" si="5"/>
        <v>3</v>
      </c>
      <c r="H12" s="17">
        <f t="shared" si="5"/>
        <v>0</v>
      </c>
      <c r="I12" s="237">
        <f t="shared" si="5"/>
        <v>212</v>
      </c>
    </row>
    <row r="13" spans="1:9" s="18" customFormat="1" ht="15" customHeight="1" thickBot="1">
      <c r="A13" s="355" t="s">
        <v>31</v>
      </c>
      <c r="B13" s="356"/>
      <c r="C13" s="356"/>
      <c r="D13" s="356"/>
      <c r="E13" s="356"/>
      <c r="F13" s="356"/>
      <c r="G13" s="356"/>
      <c r="H13" s="356"/>
      <c r="I13" s="357"/>
    </row>
    <row r="14" spans="1:9" s="18" customFormat="1" ht="11.25">
      <c r="A14" s="20" t="s">
        <v>32</v>
      </c>
      <c r="B14" s="21">
        <v>60</v>
      </c>
      <c r="C14" s="21">
        <v>12690000</v>
      </c>
      <c r="D14" s="21">
        <v>2</v>
      </c>
      <c r="E14" s="21">
        <v>2</v>
      </c>
      <c r="F14" s="21">
        <v>5500000</v>
      </c>
      <c r="G14" s="21">
        <v>27</v>
      </c>
      <c r="H14" s="21">
        <v>1</v>
      </c>
      <c r="I14" s="238">
        <v>31</v>
      </c>
    </row>
    <row r="15" spans="1:9" s="18" customFormat="1" ht="11.25">
      <c r="A15" s="20" t="s">
        <v>33</v>
      </c>
      <c r="B15" s="22">
        <v>7</v>
      </c>
      <c r="C15" s="23">
        <v>4385000</v>
      </c>
      <c r="D15" s="24">
        <v>0</v>
      </c>
      <c r="E15" s="25">
        <v>2</v>
      </c>
      <c r="F15" s="26">
        <v>5500000</v>
      </c>
      <c r="G15" s="25">
        <v>8</v>
      </c>
      <c r="H15" s="24">
        <v>1</v>
      </c>
      <c r="I15" s="27">
        <v>3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40</v>
      </c>
      <c r="C18" s="23">
        <v>8305000</v>
      </c>
      <c r="D18" s="24">
        <v>2</v>
      </c>
      <c r="E18" s="24">
        <v>0</v>
      </c>
      <c r="F18" s="23">
        <v>0</v>
      </c>
      <c r="G18" s="25">
        <v>19</v>
      </c>
      <c r="H18" s="24">
        <v>0</v>
      </c>
      <c r="I18" s="27">
        <v>7</v>
      </c>
      <c r="J18" s="29"/>
    </row>
    <row r="19" spans="1:9" ht="12" thickBot="1">
      <c r="A19" s="30" t="s">
        <v>30</v>
      </c>
      <c r="B19" s="31">
        <v>13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21</v>
      </c>
    </row>
    <row r="20" spans="1:9" ht="15" customHeight="1" thickBot="1">
      <c r="A20" s="355" t="s">
        <v>37</v>
      </c>
      <c r="B20" s="358"/>
      <c r="C20" s="358"/>
      <c r="D20" s="358"/>
      <c r="E20" s="358"/>
      <c r="F20" s="358"/>
      <c r="G20" s="358"/>
      <c r="H20" s="358"/>
      <c r="I20" s="359"/>
    </row>
    <row r="21" spans="1:9" ht="11.25">
      <c r="A21" s="20" t="s">
        <v>32</v>
      </c>
      <c r="B21" s="21">
        <v>58</v>
      </c>
      <c r="C21" s="21">
        <v>11060000</v>
      </c>
      <c r="D21" s="21">
        <v>4</v>
      </c>
      <c r="E21" s="21">
        <v>4</v>
      </c>
      <c r="F21" s="21">
        <v>6950000</v>
      </c>
      <c r="G21" s="21">
        <v>29</v>
      </c>
      <c r="H21" s="21">
        <v>0</v>
      </c>
      <c r="I21" s="238">
        <v>7</v>
      </c>
    </row>
    <row r="22" spans="1:9" ht="11.25">
      <c r="A22" s="20" t="s">
        <v>33</v>
      </c>
      <c r="B22" s="22">
        <v>13</v>
      </c>
      <c r="C22" s="23">
        <v>1900000</v>
      </c>
      <c r="D22" s="24">
        <v>0</v>
      </c>
      <c r="E22" s="25">
        <v>4</v>
      </c>
      <c r="F22" s="26">
        <v>6950000</v>
      </c>
      <c r="G22" s="25">
        <v>4</v>
      </c>
      <c r="H22" s="24">
        <v>0</v>
      </c>
      <c r="I22" s="28">
        <v>1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45</v>
      </c>
      <c r="C25" s="23">
        <v>9160000</v>
      </c>
      <c r="D25" s="24">
        <v>4</v>
      </c>
      <c r="E25" s="25">
        <v>0</v>
      </c>
      <c r="F25" s="26">
        <v>0</v>
      </c>
      <c r="G25" s="25">
        <v>25</v>
      </c>
      <c r="H25" s="24">
        <v>0</v>
      </c>
      <c r="I25" s="28">
        <v>6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55" t="s">
        <v>38</v>
      </c>
      <c r="B27" s="358"/>
      <c r="C27" s="358"/>
      <c r="D27" s="358"/>
      <c r="E27" s="358"/>
      <c r="F27" s="358"/>
      <c r="G27" s="358"/>
      <c r="H27" s="358"/>
      <c r="I27" s="359"/>
    </row>
    <row r="28" spans="1:9" ht="11.25">
      <c r="A28" s="20" t="s">
        <v>32</v>
      </c>
      <c r="B28" s="21">
        <v>573</v>
      </c>
      <c r="C28" s="21">
        <v>129106170</v>
      </c>
      <c r="D28" s="21">
        <v>28</v>
      </c>
      <c r="E28" s="21">
        <v>28</v>
      </c>
      <c r="F28" s="21">
        <v>97220000</v>
      </c>
      <c r="G28" s="21">
        <v>469</v>
      </c>
      <c r="H28" s="21">
        <v>3</v>
      </c>
      <c r="I28" s="238">
        <v>222</v>
      </c>
    </row>
    <row r="29" spans="1:9" ht="11.25">
      <c r="A29" s="20" t="s">
        <v>33</v>
      </c>
      <c r="B29" s="22">
        <v>96</v>
      </c>
      <c r="C29" s="23">
        <v>67049670</v>
      </c>
      <c r="D29" s="24">
        <v>1</v>
      </c>
      <c r="E29" s="25">
        <v>27</v>
      </c>
      <c r="F29" s="26">
        <v>96877000</v>
      </c>
      <c r="G29" s="25">
        <v>114</v>
      </c>
      <c r="H29" s="24">
        <v>2</v>
      </c>
      <c r="I29" s="27">
        <v>45</v>
      </c>
    </row>
    <row r="30" spans="1:9" ht="11.25">
      <c r="A30" s="20" t="s">
        <v>34</v>
      </c>
      <c r="B30" s="22">
        <v>3</v>
      </c>
      <c r="C30" s="23">
        <v>235000</v>
      </c>
      <c r="D30" s="24">
        <v>0</v>
      </c>
      <c r="E30" s="24">
        <v>0</v>
      </c>
      <c r="F30" s="23">
        <v>0</v>
      </c>
      <c r="G30" s="24">
        <v>2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474</v>
      </c>
      <c r="C32" s="23">
        <v>61821500</v>
      </c>
      <c r="D32" s="24">
        <v>27</v>
      </c>
      <c r="E32" s="25">
        <v>1</v>
      </c>
      <c r="F32" s="26">
        <v>343000</v>
      </c>
      <c r="G32" s="25">
        <v>353</v>
      </c>
      <c r="H32" s="24">
        <v>1</v>
      </c>
      <c r="I32" s="27">
        <v>177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55" t="s">
        <v>39</v>
      </c>
      <c r="B34" s="358"/>
      <c r="C34" s="358"/>
      <c r="D34" s="358"/>
      <c r="E34" s="358"/>
      <c r="F34" s="358"/>
      <c r="G34" s="358"/>
      <c r="H34" s="358"/>
      <c r="I34" s="359"/>
    </row>
    <row r="35" spans="1:9" ht="11.25">
      <c r="A35" s="20" t="s">
        <v>32</v>
      </c>
      <c r="B35" s="21">
        <v>59</v>
      </c>
      <c r="C35" s="21">
        <v>18810000</v>
      </c>
      <c r="D35" s="21">
        <v>8</v>
      </c>
      <c r="E35" s="21">
        <v>8</v>
      </c>
      <c r="F35" s="21">
        <v>93818000</v>
      </c>
      <c r="G35" s="21">
        <v>26</v>
      </c>
      <c r="H35" s="21">
        <v>1</v>
      </c>
      <c r="I35" s="238">
        <v>11</v>
      </c>
    </row>
    <row r="36" spans="1:9" ht="11.25">
      <c r="A36" s="20" t="s">
        <v>33</v>
      </c>
      <c r="B36" s="22">
        <v>33</v>
      </c>
      <c r="C36" s="23">
        <v>16090000</v>
      </c>
      <c r="D36" s="24">
        <v>0</v>
      </c>
      <c r="E36" s="25">
        <v>8</v>
      </c>
      <c r="F36" s="26">
        <v>93818000</v>
      </c>
      <c r="G36" s="25">
        <v>23</v>
      </c>
      <c r="H36" s="24">
        <v>1</v>
      </c>
      <c r="I36" s="27">
        <v>4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26</v>
      </c>
      <c r="C39" s="23">
        <v>2720000</v>
      </c>
      <c r="D39" s="24">
        <v>8</v>
      </c>
      <c r="E39" s="24">
        <v>0</v>
      </c>
      <c r="F39" s="23">
        <v>0</v>
      </c>
      <c r="G39" s="25">
        <v>3</v>
      </c>
      <c r="H39" s="24">
        <v>0</v>
      </c>
      <c r="I39" s="27">
        <v>7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.75" customHeight="1" thickBot="1">
      <c r="A41" s="355" t="s">
        <v>40</v>
      </c>
      <c r="B41" s="358"/>
      <c r="C41" s="358"/>
      <c r="D41" s="358"/>
      <c r="E41" s="358"/>
      <c r="F41" s="358"/>
      <c r="G41" s="358"/>
      <c r="H41" s="358"/>
      <c r="I41" s="359"/>
    </row>
    <row r="42" spans="1:9" ht="11.25">
      <c r="A42" s="20" t="s">
        <v>32</v>
      </c>
      <c r="B42" s="21">
        <v>15</v>
      </c>
      <c r="C42" s="21">
        <v>1720000</v>
      </c>
      <c r="D42" s="21">
        <v>0</v>
      </c>
      <c r="E42" s="21">
        <v>0</v>
      </c>
      <c r="F42" s="21">
        <v>0</v>
      </c>
      <c r="G42" s="21">
        <v>2</v>
      </c>
      <c r="H42" s="21">
        <v>0</v>
      </c>
      <c r="I42" s="238">
        <v>4</v>
      </c>
    </row>
    <row r="43" spans="1:9" ht="11.25">
      <c r="A43" s="20" t="s">
        <v>33</v>
      </c>
      <c r="B43" s="22">
        <v>1</v>
      </c>
      <c r="C43" s="23">
        <v>250000</v>
      </c>
      <c r="D43" s="24">
        <v>0</v>
      </c>
      <c r="E43" s="24">
        <v>0</v>
      </c>
      <c r="F43" s="23">
        <v>0</v>
      </c>
      <c r="G43" s="25">
        <v>1</v>
      </c>
      <c r="H43" s="24">
        <v>0</v>
      </c>
      <c r="I43" s="27">
        <v>1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14</v>
      </c>
      <c r="C46" s="23">
        <v>1470000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3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customHeight="1" thickBot="1">
      <c r="A48" s="355" t="s">
        <v>41</v>
      </c>
      <c r="B48" s="358"/>
      <c r="C48" s="358"/>
      <c r="D48" s="358"/>
      <c r="E48" s="358"/>
      <c r="F48" s="358"/>
      <c r="G48" s="358"/>
      <c r="H48" s="358"/>
      <c r="I48" s="359"/>
    </row>
    <row r="49" spans="1:9" ht="11.25">
      <c r="A49" s="20" t="s">
        <v>32</v>
      </c>
      <c r="B49" s="21">
        <v>709</v>
      </c>
      <c r="C49" s="21">
        <v>122120500</v>
      </c>
      <c r="D49" s="21">
        <v>33</v>
      </c>
      <c r="E49" s="21">
        <v>33</v>
      </c>
      <c r="F49" s="21">
        <v>109722000</v>
      </c>
      <c r="G49" s="21">
        <v>278</v>
      </c>
      <c r="H49" s="21">
        <v>4</v>
      </c>
      <c r="I49" s="238">
        <v>324</v>
      </c>
    </row>
    <row r="50" spans="1:10" ht="11.25">
      <c r="A50" s="20" t="s">
        <v>33</v>
      </c>
      <c r="B50" s="37">
        <v>97</v>
      </c>
      <c r="C50" s="26">
        <v>53256000</v>
      </c>
      <c r="D50" s="24">
        <v>1</v>
      </c>
      <c r="E50" s="24">
        <v>32</v>
      </c>
      <c r="F50" s="23">
        <v>109522000</v>
      </c>
      <c r="G50" s="25">
        <v>52</v>
      </c>
      <c r="H50" s="24">
        <v>1</v>
      </c>
      <c r="I50" s="27">
        <v>21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561</v>
      </c>
      <c r="C53" s="26">
        <v>68864500</v>
      </c>
      <c r="D53" s="24">
        <v>31</v>
      </c>
      <c r="E53" s="25">
        <v>1</v>
      </c>
      <c r="F53" s="26">
        <v>200000</v>
      </c>
      <c r="G53" s="25">
        <v>226</v>
      </c>
      <c r="H53" s="24">
        <v>3</v>
      </c>
      <c r="I53" s="27">
        <v>127</v>
      </c>
      <c r="J53" s="18"/>
    </row>
    <row r="54" spans="1:10" ht="12" thickBot="1">
      <c r="A54" s="30" t="s">
        <v>30</v>
      </c>
      <c r="B54" s="31">
        <v>51</v>
      </c>
      <c r="C54" s="32">
        <v>0</v>
      </c>
      <c r="D54" s="33">
        <v>1</v>
      </c>
      <c r="E54" s="33">
        <v>0</v>
      </c>
      <c r="F54" s="32">
        <v>0</v>
      </c>
      <c r="G54" s="34">
        <v>0</v>
      </c>
      <c r="H54" s="33">
        <v>0</v>
      </c>
      <c r="I54" s="35">
        <v>176</v>
      </c>
      <c r="J54" s="18"/>
    </row>
    <row r="55" spans="1:9" ht="13.5" customHeight="1" thickBot="1">
      <c r="A55" s="362" t="s">
        <v>42</v>
      </c>
      <c r="B55" s="363"/>
      <c r="C55" s="363"/>
      <c r="D55" s="363"/>
      <c r="E55" s="363"/>
      <c r="F55" s="363"/>
      <c r="G55" s="363"/>
      <c r="H55" s="363"/>
      <c r="I55" s="364"/>
    </row>
    <row r="56" spans="1:9" ht="11.25">
      <c r="A56" s="20" t="s">
        <v>32</v>
      </c>
      <c r="B56" s="21">
        <v>1137</v>
      </c>
      <c r="C56" s="21">
        <v>207831450</v>
      </c>
      <c r="D56" s="21">
        <v>55</v>
      </c>
      <c r="E56" s="21">
        <v>55</v>
      </c>
      <c r="F56" s="21">
        <v>250845000</v>
      </c>
      <c r="G56" s="21">
        <v>834</v>
      </c>
      <c r="H56" s="21">
        <v>10</v>
      </c>
      <c r="I56" s="238">
        <v>510</v>
      </c>
    </row>
    <row r="57" spans="1:9" ht="11.25">
      <c r="A57" s="20" t="s">
        <v>33</v>
      </c>
      <c r="B57" s="37">
        <v>187</v>
      </c>
      <c r="C57" s="26">
        <v>97017200</v>
      </c>
      <c r="D57" s="24">
        <v>2</v>
      </c>
      <c r="E57" s="25">
        <v>50</v>
      </c>
      <c r="F57" s="26">
        <v>232834000</v>
      </c>
      <c r="G57" s="25">
        <v>132</v>
      </c>
      <c r="H57" s="24">
        <v>2</v>
      </c>
      <c r="I57" s="27">
        <v>58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3</v>
      </c>
      <c r="E58" s="24">
        <v>0</v>
      </c>
      <c r="F58" s="23">
        <v>0</v>
      </c>
      <c r="G58" s="25">
        <v>0</v>
      </c>
      <c r="H58" s="24">
        <v>0</v>
      </c>
      <c r="I58" s="27">
        <v>0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947</v>
      </c>
      <c r="C60" s="26">
        <v>110814250</v>
      </c>
      <c r="D60" s="24">
        <v>50</v>
      </c>
      <c r="E60" s="24">
        <v>5</v>
      </c>
      <c r="F60" s="26">
        <v>18011000</v>
      </c>
      <c r="G60" s="25">
        <v>702</v>
      </c>
      <c r="H60" s="24">
        <v>8</v>
      </c>
      <c r="I60" s="27">
        <v>444</v>
      </c>
    </row>
    <row r="61" spans="1:9" ht="12" thickBot="1">
      <c r="A61" s="30" t="s">
        <v>30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8</v>
      </c>
    </row>
    <row r="62" spans="1:9" s="18" customFormat="1" ht="12.75" customHeight="1" thickBot="1">
      <c r="A62" s="355" t="s">
        <v>43</v>
      </c>
      <c r="B62" s="356"/>
      <c r="C62" s="356"/>
      <c r="D62" s="356"/>
      <c r="E62" s="356"/>
      <c r="F62" s="356"/>
      <c r="G62" s="356"/>
      <c r="H62" s="356"/>
      <c r="I62" s="365"/>
    </row>
    <row r="63" spans="1:9" ht="11.25">
      <c r="A63" s="20" t="s">
        <v>32</v>
      </c>
      <c r="B63" s="21">
        <v>185</v>
      </c>
      <c r="C63" s="21">
        <v>26011100</v>
      </c>
      <c r="D63" s="21">
        <v>8</v>
      </c>
      <c r="E63" s="21">
        <v>8</v>
      </c>
      <c r="F63" s="21">
        <v>16970000</v>
      </c>
      <c r="G63" s="21">
        <v>128</v>
      </c>
      <c r="H63" s="21">
        <v>2</v>
      </c>
      <c r="I63" s="238">
        <v>57</v>
      </c>
    </row>
    <row r="64" spans="1:9" ht="11.25">
      <c r="A64" s="20" t="s">
        <v>33</v>
      </c>
      <c r="B64" s="37">
        <v>18</v>
      </c>
      <c r="C64" s="26">
        <v>6899100</v>
      </c>
      <c r="D64" s="24">
        <v>0</v>
      </c>
      <c r="E64" s="25">
        <v>8</v>
      </c>
      <c r="F64" s="26">
        <v>16970000</v>
      </c>
      <c r="G64" s="25">
        <v>35</v>
      </c>
      <c r="H64" s="24">
        <v>2</v>
      </c>
      <c r="I64" s="27">
        <v>10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154</v>
      </c>
      <c r="C67" s="26">
        <v>19112000</v>
      </c>
      <c r="D67" s="24">
        <v>8</v>
      </c>
      <c r="E67" s="25">
        <v>0</v>
      </c>
      <c r="F67" s="26">
        <v>0</v>
      </c>
      <c r="G67" s="25">
        <v>90</v>
      </c>
      <c r="H67" s="24">
        <v>0</v>
      </c>
      <c r="I67" s="27">
        <v>42</v>
      </c>
    </row>
    <row r="68" spans="1:9" ht="12" thickBot="1">
      <c r="A68" s="30" t="s">
        <v>30</v>
      </c>
      <c r="B68" s="38">
        <v>13</v>
      </c>
      <c r="C68" s="39">
        <v>0</v>
      </c>
      <c r="D68" s="33">
        <v>0</v>
      </c>
      <c r="E68" s="33">
        <v>0</v>
      </c>
      <c r="F68" s="32">
        <v>0</v>
      </c>
      <c r="G68" s="34">
        <v>3</v>
      </c>
      <c r="H68" s="33">
        <v>0</v>
      </c>
      <c r="I68" s="35">
        <v>5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2.75" customHeight="1" thickBot="1">
      <c r="A70" s="355" t="s">
        <v>44</v>
      </c>
      <c r="B70" s="356"/>
      <c r="C70" s="356"/>
      <c r="D70" s="356"/>
      <c r="E70" s="356"/>
      <c r="F70" s="356"/>
      <c r="G70" s="356"/>
      <c r="H70" s="356"/>
      <c r="I70" s="357"/>
    </row>
    <row r="71" spans="1:9" ht="11.25">
      <c r="A71" s="20" t="s">
        <v>32</v>
      </c>
      <c r="B71" s="21">
        <v>220</v>
      </c>
      <c r="C71" s="21">
        <v>132559688</v>
      </c>
      <c r="D71" s="21">
        <v>9</v>
      </c>
      <c r="E71" s="21">
        <v>9</v>
      </c>
      <c r="F71" s="21">
        <v>8026000</v>
      </c>
      <c r="G71" s="21">
        <v>88</v>
      </c>
      <c r="H71" s="21">
        <v>0</v>
      </c>
      <c r="I71" s="238">
        <v>30</v>
      </c>
    </row>
    <row r="72" spans="1:9" ht="11.25">
      <c r="A72" s="20" t="s">
        <v>33</v>
      </c>
      <c r="B72" s="37">
        <v>49</v>
      </c>
      <c r="C72" s="26">
        <v>100367688</v>
      </c>
      <c r="D72" s="24">
        <v>1</v>
      </c>
      <c r="E72" s="25">
        <v>8</v>
      </c>
      <c r="F72" s="26">
        <v>7876000</v>
      </c>
      <c r="G72" s="25">
        <v>20</v>
      </c>
      <c r="H72" s="24">
        <v>0</v>
      </c>
      <c r="I72" s="27">
        <v>3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171</v>
      </c>
      <c r="C75" s="26">
        <v>32192000</v>
      </c>
      <c r="D75" s="24">
        <v>8</v>
      </c>
      <c r="E75" s="24">
        <v>1</v>
      </c>
      <c r="F75" s="23">
        <v>150000</v>
      </c>
      <c r="G75" s="25">
        <v>68</v>
      </c>
      <c r="H75" s="24">
        <v>0</v>
      </c>
      <c r="I75" s="27">
        <v>27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1.25" customHeight="1" thickBot="1">
      <c r="A77" s="355" t="s">
        <v>45</v>
      </c>
      <c r="B77" s="358"/>
      <c r="C77" s="358"/>
      <c r="D77" s="358"/>
      <c r="E77" s="358"/>
      <c r="F77" s="358"/>
      <c r="G77" s="358"/>
      <c r="H77" s="358"/>
      <c r="I77" s="359"/>
    </row>
    <row r="78" spans="1:9" ht="11.25">
      <c r="A78" s="20" t="s">
        <v>32</v>
      </c>
      <c r="B78" s="21">
        <v>114</v>
      </c>
      <c r="C78" s="21">
        <v>9795500</v>
      </c>
      <c r="D78" s="21">
        <v>7</v>
      </c>
      <c r="E78" s="21">
        <v>7</v>
      </c>
      <c r="F78" s="21">
        <v>2959750</v>
      </c>
      <c r="G78" s="21">
        <v>61</v>
      </c>
      <c r="H78" s="21">
        <v>4</v>
      </c>
      <c r="I78" s="238">
        <v>36</v>
      </c>
    </row>
    <row r="79" spans="1:9" ht="11.25">
      <c r="A79" s="20" t="s">
        <v>33</v>
      </c>
      <c r="B79" s="37">
        <v>29</v>
      </c>
      <c r="C79" s="26">
        <v>5995000</v>
      </c>
      <c r="D79" s="24">
        <v>0</v>
      </c>
      <c r="E79" s="24">
        <v>7</v>
      </c>
      <c r="F79" s="23">
        <v>2959750</v>
      </c>
      <c r="G79" s="25">
        <v>22</v>
      </c>
      <c r="H79" s="24">
        <v>2</v>
      </c>
      <c r="I79" s="27">
        <v>13</v>
      </c>
    </row>
    <row r="80" spans="1:9" s="18" customFormat="1" ht="11.25">
      <c r="A80" s="20" t="s">
        <v>34</v>
      </c>
      <c r="B80" s="22">
        <v>1</v>
      </c>
      <c r="C80" s="23">
        <v>10000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84</v>
      </c>
      <c r="C82" s="26">
        <v>3790500</v>
      </c>
      <c r="D82" s="24">
        <v>7</v>
      </c>
      <c r="E82" s="24">
        <v>0</v>
      </c>
      <c r="F82" s="23">
        <v>0</v>
      </c>
      <c r="G82" s="25">
        <v>39</v>
      </c>
      <c r="H82" s="24">
        <v>2</v>
      </c>
      <c r="I82" s="27">
        <v>23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355" t="s">
        <v>46</v>
      </c>
      <c r="B84" s="358"/>
      <c r="C84" s="358"/>
      <c r="D84" s="358"/>
      <c r="E84" s="358"/>
      <c r="F84" s="358"/>
      <c r="G84" s="358"/>
      <c r="H84" s="358"/>
      <c r="I84" s="359"/>
    </row>
    <row r="85" spans="1:9" ht="11.25">
      <c r="A85" s="20" t="s">
        <v>32</v>
      </c>
      <c r="B85" s="21">
        <v>61</v>
      </c>
      <c r="C85" s="21">
        <v>43321600</v>
      </c>
      <c r="D85" s="21">
        <v>3</v>
      </c>
      <c r="E85" s="21">
        <v>3</v>
      </c>
      <c r="F85" s="21">
        <v>1390000</v>
      </c>
      <c r="G85" s="21">
        <v>68</v>
      </c>
      <c r="H85" s="21">
        <v>0</v>
      </c>
      <c r="I85" s="238">
        <v>28</v>
      </c>
    </row>
    <row r="86" spans="1:9" ht="11.25">
      <c r="A86" s="20" t="s">
        <v>33</v>
      </c>
      <c r="B86" s="37">
        <v>14</v>
      </c>
      <c r="C86" s="26">
        <v>41666600</v>
      </c>
      <c r="D86" s="24">
        <v>0</v>
      </c>
      <c r="E86" s="24">
        <v>3</v>
      </c>
      <c r="F86" s="23">
        <v>1390000</v>
      </c>
      <c r="G86" s="25">
        <v>52</v>
      </c>
      <c r="H86" s="24">
        <v>0</v>
      </c>
      <c r="I86" s="27">
        <v>7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47</v>
      </c>
      <c r="C89" s="26">
        <v>1655000</v>
      </c>
      <c r="D89" s="24">
        <v>3</v>
      </c>
      <c r="E89" s="24">
        <v>0</v>
      </c>
      <c r="F89" s="23">
        <v>0</v>
      </c>
      <c r="G89" s="25">
        <v>16</v>
      </c>
      <c r="H89" s="24">
        <v>0</v>
      </c>
      <c r="I89" s="27">
        <v>20</v>
      </c>
    </row>
    <row r="90" spans="1:9" ht="12" customHeight="1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55" t="s">
        <v>47</v>
      </c>
      <c r="B91" s="358"/>
      <c r="C91" s="358"/>
      <c r="D91" s="358"/>
      <c r="E91" s="358"/>
      <c r="F91" s="358"/>
      <c r="G91" s="358"/>
      <c r="H91" s="358"/>
      <c r="I91" s="359"/>
    </row>
    <row r="92" spans="1:9" ht="11.25">
      <c r="A92" s="20" t="s">
        <v>32</v>
      </c>
      <c r="B92" s="21">
        <v>75</v>
      </c>
      <c r="C92" s="21">
        <v>48644108</v>
      </c>
      <c r="D92" s="21">
        <v>2</v>
      </c>
      <c r="E92" s="21">
        <v>2</v>
      </c>
      <c r="F92" s="21">
        <v>1786000</v>
      </c>
      <c r="G92" s="21">
        <v>26</v>
      </c>
      <c r="H92" s="21">
        <v>2</v>
      </c>
      <c r="I92" s="238">
        <v>23</v>
      </c>
    </row>
    <row r="93" spans="1:9" ht="11.25">
      <c r="A93" s="20" t="s">
        <v>33</v>
      </c>
      <c r="B93" s="37">
        <v>32</v>
      </c>
      <c r="C93" s="26">
        <v>44014108</v>
      </c>
      <c r="D93" s="24">
        <v>0</v>
      </c>
      <c r="E93" s="24">
        <v>2</v>
      </c>
      <c r="F93" s="23">
        <v>1786000</v>
      </c>
      <c r="G93" s="25">
        <v>8</v>
      </c>
      <c r="H93" s="24">
        <v>2</v>
      </c>
      <c r="I93" s="27">
        <v>2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43</v>
      </c>
      <c r="C96" s="26">
        <v>4630000</v>
      </c>
      <c r="D96" s="24">
        <v>2</v>
      </c>
      <c r="E96" s="24">
        <v>0</v>
      </c>
      <c r="F96" s="23">
        <v>0</v>
      </c>
      <c r="G96" s="25">
        <v>18</v>
      </c>
      <c r="H96" s="24">
        <v>0</v>
      </c>
      <c r="I96" s="27">
        <v>21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6.5" customHeight="1" thickBot="1">
      <c r="A98" s="355" t="s">
        <v>48</v>
      </c>
      <c r="B98" s="358"/>
      <c r="C98" s="358"/>
      <c r="D98" s="358"/>
      <c r="E98" s="358"/>
      <c r="F98" s="358"/>
      <c r="G98" s="358"/>
      <c r="H98" s="358"/>
      <c r="I98" s="359"/>
      <c r="J98" s="18"/>
    </row>
    <row r="99" spans="1:10" ht="11.25">
      <c r="A99" s="20" t="s">
        <v>32</v>
      </c>
      <c r="B99" s="21">
        <v>372</v>
      </c>
      <c r="C99" s="21">
        <v>30496330</v>
      </c>
      <c r="D99" s="21">
        <v>22</v>
      </c>
      <c r="E99" s="21">
        <v>22</v>
      </c>
      <c r="F99" s="21">
        <v>41860000</v>
      </c>
      <c r="G99" s="21">
        <v>172</v>
      </c>
      <c r="H99" s="21">
        <v>2</v>
      </c>
      <c r="I99" s="238">
        <v>131</v>
      </c>
      <c r="J99" s="18"/>
    </row>
    <row r="100" spans="1:10" ht="11.25">
      <c r="A100" s="20" t="s">
        <v>33</v>
      </c>
      <c r="B100" s="37">
        <v>70</v>
      </c>
      <c r="C100" s="26">
        <v>17391330</v>
      </c>
      <c r="D100" s="24">
        <v>0</v>
      </c>
      <c r="E100" s="25">
        <v>22</v>
      </c>
      <c r="F100" s="26">
        <v>41860000</v>
      </c>
      <c r="G100" s="25">
        <v>18</v>
      </c>
      <c r="H100" s="24">
        <v>0</v>
      </c>
      <c r="I100" s="27">
        <v>10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302</v>
      </c>
      <c r="C103" s="26">
        <v>13105000</v>
      </c>
      <c r="D103" s="24">
        <v>22</v>
      </c>
      <c r="E103" s="25">
        <v>0</v>
      </c>
      <c r="F103" s="26">
        <v>0</v>
      </c>
      <c r="G103" s="25">
        <v>154</v>
      </c>
      <c r="H103" s="24">
        <v>2</v>
      </c>
      <c r="I103" s="27">
        <v>121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5.75" customHeight="1" thickBot="1">
      <c r="A105" s="355" t="s">
        <v>49</v>
      </c>
      <c r="B105" s="358"/>
      <c r="C105" s="358"/>
      <c r="D105" s="358"/>
      <c r="E105" s="358"/>
      <c r="F105" s="358"/>
      <c r="G105" s="358"/>
      <c r="H105" s="358"/>
      <c r="I105" s="359"/>
    </row>
    <row r="106" spans="1:9" ht="11.25">
      <c r="A106" s="20" t="s">
        <v>32</v>
      </c>
      <c r="B106" s="21">
        <v>171</v>
      </c>
      <c r="C106" s="21">
        <v>17702000</v>
      </c>
      <c r="D106" s="21">
        <v>9</v>
      </c>
      <c r="E106" s="21">
        <v>9</v>
      </c>
      <c r="F106" s="21">
        <v>14680000</v>
      </c>
      <c r="G106" s="21">
        <v>95</v>
      </c>
      <c r="H106" s="21">
        <v>2</v>
      </c>
      <c r="I106" s="238">
        <v>33</v>
      </c>
    </row>
    <row r="107" spans="1:9" ht="11.25">
      <c r="A107" s="20" t="s">
        <v>33</v>
      </c>
      <c r="B107" s="37">
        <v>32</v>
      </c>
      <c r="C107" s="26">
        <v>4350000</v>
      </c>
      <c r="D107" s="24">
        <v>0</v>
      </c>
      <c r="E107" s="25">
        <v>9</v>
      </c>
      <c r="F107" s="26">
        <v>14680000</v>
      </c>
      <c r="G107" s="25">
        <v>25</v>
      </c>
      <c r="H107" s="24">
        <v>1</v>
      </c>
      <c r="I107" s="27">
        <v>8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139</v>
      </c>
      <c r="C110" s="26">
        <v>13352000</v>
      </c>
      <c r="D110" s="24">
        <v>9</v>
      </c>
      <c r="E110" s="25">
        <v>0</v>
      </c>
      <c r="F110" s="26">
        <v>0</v>
      </c>
      <c r="G110" s="25">
        <v>70</v>
      </c>
      <c r="H110" s="24">
        <v>1</v>
      </c>
      <c r="I110" s="27">
        <v>25</v>
      </c>
    </row>
    <row r="111" spans="1:9" ht="12" customHeight="1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2.75" customHeight="1" thickBot="1">
      <c r="A112" s="360" t="s">
        <v>50</v>
      </c>
      <c r="B112" s="358"/>
      <c r="C112" s="358"/>
      <c r="D112" s="358"/>
      <c r="E112" s="358"/>
      <c r="F112" s="358"/>
      <c r="G112" s="358"/>
      <c r="H112" s="358"/>
      <c r="I112" s="359"/>
    </row>
    <row r="113" spans="1:9" ht="11.25">
      <c r="A113" s="20" t="s">
        <v>32</v>
      </c>
      <c r="B113" s="21">
        <v>11</v>
      </c>
      <c r="C113" s="21">
        <v>1865000</v>
      </c>
      <c r="D113" s="21">
        <v>1</v>
      </c>
      <c r="E113" s="21">
        <v>1</v>
      </c>
      <c r="F113" s="21">
        <v>1500000</v>
      </c>
      <c r="G113" s="21">
        <v>10</v>
      </c>
      <c r="H113" s="21">
        <v>0</v>
      </c>
      <c r="I113" s="238">
        <v>2</v>
      </c>
    </row>
    <row r="114" spans="1:9" ht="11.25">
      <c r="A114" s="20" t="s">
        <v>33</v>
      </c>
      <c r="B114" s="22">
        <v>1</v>
      </c>
      <c r="C114" s="23">
        <v>1000000</v>
      </c>
      <c r="D114" s="24">
        <v>0</v>
      </c>
      <c r="E114" s="24">
        <v>1</v>
      </c>
      <c r="F114" s="23">
        <v>1500000</v>
      </c>
      <c r="G114" s="25">
        <v>3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10</v>
      </c>
      <c r="C117" s="26">
        <v>865000</v>
      </c>
      <c r="D117" s="24">
        <v>1</v>
      </c>
      <c r="E117" s="24">
        <v>0</v>
      </c>
      <c r="F117" s="23">
        <v>0</v>
      </c>
      <c r="G117" s="25">
        <v>7</v>
      </c>
      <c r="H117" s="24">
        <v>0</v>
      </c>
      <c r="I117" s="28">
        <v>2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55" t="s">
        <v>51</v>
      </c>
      <c r="B119" s="358"/>
      <c r="C119" s="358"/>
      <c r="D119" s="358"/>
      <c r="E119" s="358"/>
      <c r="F119" s="358"/>
      <c r="G119" s="358"/>
      <c r="H119" s="358"/>
      <c r="I119" s="359"/>
    </row>
    <row r="120" spans="1:9" ht="11.25">
      <c r="A120" s="20" t="s">
        <v>32</v>
      </c>
      <c r="B120" s="21">
        <v>104</v>
      </c>
      <c r="C120" s="21">
        <v>27928000</v>
      </c>
      <c r="D120" s="21">
        <v>2</v>
      </c>
      <c r="E120" s="21">
        <v>2</v>
      </c>
      <c r="F120" s="21">
        <v>480000</v>
      </c>
      <c r="G120" s="21">
        <v>35</v>
      </c>
      <c r="H120" s="21">
        <v>0</v>
      </c>
      <c r="I120" s="238">
        <v>34</v>
      </c>
    </row>
    <row r="121" spans="1:9" ht="11.25">
      <c r="A121" s="20" t="s">
        <v>33</v>
      </c>
      <c r="B121" s="37">
        <v>18</v>
      </c>
      <c r="C121" s="26">
        <v>14920000</v>
      </c>
      <c r="D121" s="24">
        <v>1</v>
      </c>
      <c r="E121" s="24">
        <v>1</v>
      </c>
      <c r="F121" s="23">
        <v>50000</v>
      </c>
      <c r="G121" s="25">
        <v>14</v>
      </c>
      <c r="H121" s="24">
        <v>0</v>
      </c>
      <c r="I121" s="27">
        <v>3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86</v>
      </c>
      <c r="C124" s="26">
        <v>13008000</v>
      </c>
      <c r="D124" s="24">
        <v>1</v>
      </c>
      <c r="E124" s="24">
        <v>1</v>
      </c>
      <c r="F124" s="23">
        <v>430000</v>
      </c>
      <c r="G124" s="25">
        <v>21</v>
      </c>
      <c r="H124" s="24">
        <v>0</v>
      </c>
      <c r="I124" s="27">
        <v>31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5" customHeight="1" thickBot="1">
      <c r="A126" s="360" t="s">
        <v>52</v>
      </c>
      <c r="B126" s="358"/>
      <c r="C126" s="358"/>
      <c r="D126" s="358"/>
      <c r="E126" s="358"/>
      <c r="F126" s="358"/>
      <c r="G126" s="358"/>
      <c r="H126" s="358"/>
      <c r="I126" s="361"/>
    </row>
    <row r="127" spans="1:10" ht="11.25">
      <c r="A127" s="20" t="s">
        <v>32</v>
      </c>
      <c r="B127" s="21">
        <v>81</v>
      </c>
      <c r="C127" s="21">
        <v>7880000</v>
      </c>
      <c r="D127" s="21">
        <v>5</v>
      </c>
      <c r="E127" s="21">
        <v>5</v>
      </c>
      <c r="F127" s="21">
        <v>11300000</v>
      </c>
      <c r="G127" s="21">
        <v>36</v>
      </c>
      <c r="H127" s="21">
        <v>3</v>
      </c>
      <c r="I127" s="238">
        <v>38</v>
      </c>
      <c r="J127" s="44"/>
    </row>
    <row r="128" spans="1:9" ht="11.25">
      <c r="A128" s="20" t="s">
        <v>33</v>
      </c>
      <c r="B128" s="37">
        <v>15</v>
      </c>
      <c r="C128" s="26">
        <v>5390000</v>
      </c>
      <c r="D128" s="24">
        <v>0</v>
      </c>
      <c r="E128" s="25">
        <v>5</v>
      </c>
      <c r="F128" s="26">
        <v>11300000</v>
      </c>
      <c r="G128" s="25">
        <v>8</v>
      </c>
      <c r="H128" s="24">
        <v>3</v>
      </c>
      <c r="I128" s="27">
        <v>3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65</v>
      </c>
      <c r="C131" s="26">
        <v>2490000</v>
      </c>
      <c r="D131" s="24">
        <v>5</v>
      </c>
      <c r="E131" s="24">
        <v>0</v>
      </c>
      <c r="F131" s="23">
        <v>0</v>
      </c>
      <c r="G131" s="25">
        <v>28</v>
      </c>
      <c r="H131" s="24">
        <v>0</v>
      </c>
      <c r="I131" s="27">
        <v>35</v>
      </c>
    </row>
    <row r="132" spans="1:9" ht="12" customHeight="1" thickBot="1">
      <c r="A132" s="183" t="s">
        <v>30</v>
      </c>
      <c r="B132" s="31">
        <v>1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2.75" customHeight="1" thickBot="1">
      <c r="A136" s="355" t="s">
        <v>53</v>
      </c>
      <c r="B136" s="356"/>
      <c r="C136" s="356"/>
      <c r="D136" s="356"/>
      <c r="E136" s="356"/>
      <c r="F136" s="356"/>
      <c r="G136" s="356"/>
      <c r="H136" s="356"/>
      <c r="I136" s="357"/>
    </row>
    <row r="137" spans="1:9" ht="11.25">
      <c r="A137" s="20" t="s">
        <v>32</v>
      </c>
      <c r="B137" s="21">
        <v>32</v>
      </c>
      <c r="C137" s="21">
        <v>14290000</v>
      </c>
      <c r="D137" s="21">
        <v>0</v>
      </c>
      <c r="E137" s="21">
        <v>0</v>
      </c>
      <c r="F137" s="21">
        <v>0</v>
      </c>
      <c r="G137" s="21">
        <v>9</v>
      </c>
      <c r="H137" s="21">
        <v>0</v>
      </c>
      <c r="I137" s="238">
        <v>16</v>
      </c>
    </row>
    <row r="138" spans="1:9" ht="11.25">
      <c r="A138" s="20" t="s">
        <v>33</v>
      </c>
      <c r="B138" s="37">
        <v>7</v>
      </c>
      <c r="C138" s="26">
        <v>12560000</v>
      </c>
      <c r="D138" s="24">
        <v>0</v>
      </c>
      <c r="E138" s="24">
        <v>0</v>
      </c>
      <c r="F138" s="23">
        <v>0</v>
      </c>
      <c r="G138" s="25">
        <v>1</v>
      </c>
      <c r="H138" s="24">
        <v>0</v>
      </c>
      <c r="I138" s="27">
        <v>1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25</v>
      </c>
      <c r="C141" s="26">
        <v>1730000</v>
      </c>
      <c r="D141" s="24">
        <v>0</v>
      </c>
      <c r="E141" s="24">
        <v>0</v>
      </c>
      <c r="F141" s="23">
        <v>0</v>
      </c>
      <c r="G141" s="25">
        <v>8</v>
      </c>
      <c r="H141" s="24">
        <v>0</v>
      </c>
      <c r="I141" s="27">
        <v>14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1</v>
      </c>
    </row>
    <row r="143" spans="1:9" ht="14.25" customHeight="1" thickBot="1">
      <c r="A143" s="355" t="s">
        <v>54</v>
      </c>
      <c r="B143" s="358"/>
      <c r="C143" s="358"/>
      <c r="D143" s="358"/>
      <c r="E143" s="358"/>
      <c r="F143" s="358"/>
      <c r="G143" s="358"/>
      <c r="H143" s="358"/>
      <c r="I143" s="359"/>
    </row>
    <row r="144" spans="1:9" ht="12.75" customHeight="1">
      <c r="A144" s="20" t="s">
        <v>32</v>
      </c>
      <c r="B144" s="21">
        <v>27</v>
      </c>
      <c r="C144" s="21">
        <v>1355000</v>
      </c>
      <c r="D144" s="21">
        <v>1</v>
      </c>
      <c r="E144" s="21">
        <v>1</v>
      </c>
      <c r="F144" s="21">
        <v>1200000</v>
      </c>
      <c r="G144" s="21">
        <v>14</v>
      </c>
      <c r="H144" s="21">
        <v>0</v>
      </c>
      <c r="I144" s="238">
        <v>11</v>
      </c>
    </row>
    <row r="145" spans="1:9" ht="11.25">
      <c r="A145" s="20" t="s">
        <v>33</v>
      </c>
      <c r="B145" s="22">
        <v>1</v>
      </c>
      <c r="C145" s="23">
        <v>50000</v>
      </c>
      <c r="D145" s="24">
        <v>0</v>
      </c>
      <c r="E145" s="24">
        <v>1</v>
      </c>
      <c r="F145" s="23">
        <v>1200000</v>
      </c>
      <c r="G145" s="24">
        <v>0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25</v>
      </c>
      <c r="C148" s="23">
        <v>1305000</v>
      </c>
      <c r="D148" s="24">
        <v>1</v>
      </c>
      <c r="E148" s="24">
        <v>0</v>
      </c>
      <c r="F148" s="23">
        <v>0</v>
      </c>
      <c r="G148" s="25">
        <v>14</v>
      </c>
      <c r="H148" s="24">
        <v>0</v>
      </c>
      <c r="I148" s="28">
        <v>11</v>
      </c>
    </row>
    <row r="149" spans="1:9" ht="12" customHeight="1" thickBot="1">
      <c r="A149" s="30" t="s">
        <v>30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55" t="s">
        <v>55</v>
      </c>
      <c r="B150" s="358"/>
      <c r="C150" s="358"/>
      <c r="D150" s="358"/>
      <c r="E150" s="358"/>
      <c r="F150" s="358"/>
      <c r="G150" s="358"/>
      <c r="H150" s="358"/>
      <c r="I150" s="359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55" t="s">
        <v>56</v>
      </c>
      <c r="B157" s="358"/>
      <c r="C157" s="358"/>
      <c r="D157" s="358"/>
      <c r="E157" s="358"/>
      <c r="F157" s="358"/>
      <c r="G157" s="358"/>
      <c r="H157" s="358"/>
      <c r="I157" s="359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16.08.2013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4">
      <selection activeCell="J23" sqref="J2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73" t="s">
        <v>414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67" t="s">
        <v>311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74" t="s">
        <v>58</v>
      </c>
      <c r="B6" s="376" t="s">
        <v>59</v>
      </c>
      <c r="C6" s="377"/>
      <c r="D6" s="378" t="s">
        <v>60</v>
      </c>
      <c r="E6" s="377"/>
      <c r="F6" s="378" t="s">
        <v>61</v>
      </c>
      <c r="G6" s="377"/>
      <c r="H6" s="378" t="s">
        <v>62</v>
      </c>
      <c r="I6" s="377"/>
      <c r="J6" s="378" t="s">
        <v>63</v>
      </c>
      <c r="K6" s="377"/>
    </row>
    <row r="7" spans="1:11" ht="15.75" customHeight="1" thickBot="1">
      <c r="A7" s="37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4064</v>
      </c>
      <c r="C8" s="56">
        <f>SUM(C9,C10,C11,C12,C13,C14,C15,C16,C17,C18,C19,C20,C21,C22,C23,C24,C25,C26,C27,C28,C29)</f>
        <v>1548</v>
      </c>
      <c r="D8" s="56">
        <f>SUM(D9,D10,D11,D12,D13,D14,D15,D16,D17,D18,D19,D20,D21,D22,D23,D24,D25,D26,D27,D28,D29)</f>
        <v>1575</v>
      </c>
      <c r="E8" s="56">
        <f>SUM(E9:E29)</f>
        <v>680</v>
      </c>
      <c r="F8" s="56">
        <f>SUM(F9,F10,F11,F12,F13,F14,F15,F16,F17,F18,F19,F20,F21,F22,F23,F24,F25,F26,F27,F28,F30)</f>
        <v>463</v>
      </c>
      <c r="G8" s="56">
        <f>SUM(G9,G10,G11,G12,G13,G14,G15,G16,G17,G18,G19,G20,G21,G22,G23,G24,G25,G26,G27,G28,G30)</f>
        <v>178</v>
      </c>
      <c r="H8" s="56">
        <f>SUM(H9,H10,H11,H12,H13,H14,H15,H16,H17,H18,H19,H20,H21,H22,H23,H24,H25,H26,H27,H28,H30)</f>
        <v>251</v>
      </c>
      <c r="I8" s="56">
        <f>SUM(I9,I10,I11,I12,I13,I14,I15,I16,I17,I18,I19,I20,I21,I22,I23,I24,I25,I26,I27,I28,I30)</f>
        <v>91</v>
      </c>
      <c r="J8" s="56">
        <f>SUM(J9:J29)</f>
        <v>1775</v>
      </c>
      <c r="K8" s="56">
        <f>SUM(K9:K29)</f>
        <v>599</v>
      </c>
    </row>
    <row r="9" spans="1:11" ht="26.25" customHeight="1">
      <c r="A9" s="73" t="s">
        <v>65</v>
      </c>
      <c r="B9" s="57">
        <v>60</v>
      </c>
      <c r="C9" s="57">
        <v>31</v>
      </c>
      <c r="D9" s="58">
        <v>5</v>
      </c>
      <c r="E9" s="185">
        <v>3</v>
      </c>
      <c r="F9" s="58">
        <v>5</v>
      </c>
      <c r="G9" s="185">
        <v>3</v>
      </c>
      <c r="H9" s="58">
        <v>3</v>
      </c>
      <c r="I9" s="185">
        <v>0</v>
      </c>
      <c r="J9" s="58">
        <f>B9-(D9+F9+H9)</f>
        <v>47</v>
      </c>
      <c r="K9" s="241">
        <f>C9-(E9+G9+I9)</f>
        <v>25</v>
      </c>
    </row>
    <row r="10" spans="1:11" ht="26.25" customHeight="1">
      <c r="A10" s="59" t="s">
        <v>66</v>
      </c>
      <c r="B10" s="60">
        <v>58</v>
      </c>
      <c r="C10" s="60">
        <v>7</v>
      </c>
      <c r="D10" s="61">
        <v>10</v>
      </c>
      <c r="E10" s="62">
        <v>4</v>
      </c>
      <c r="F10" s="61">
        <v>5</v>
      </c>
      <c r="G10" s="62">
        <v>1</v>
      </c>
      <c r="H10" s="61">
        <v>4</v>
      </c>
      <c r="I10" s="62">
        <v>0</v>
      </c>
      <c r="J10" s="58">
        <f>B10-(D10+F10+H10)</f>
        <v>39</v>
      </c>
      <c r="K10" s="246">
        <f>C10-(E10+G10+I10)</f>
        <v>2</v>
      </c>
    </row>
    <row r="11" spans="1:11" ht="15">
      <c r="A11" s="59" t="s">
        <v>67</v>
      </c>
      <c r="B11" s="60">
        <v>573</v>
      </c>
      <c r="C11" s="60">
        <v>222</v>
      </c>
      <c r="D11" s="61">
        <v>235</v>
      </c>
      <c r="E11" s="62">
        <v>115</v>
      </c>
      <c r="F11" s="61">
        <v>62</v>
      </c>
      <c r="G11" s="62">
        <v>23</v>
      </c>
      <c r="H11" s="61">
        <v>37</v>
      </c>
      <c r="I11" s="62">
        <v>19</v>
      </c>
      <c r="J11" s="58">
        <f aca="true" t="shared" si="0" ref="J11:J27">B11-(D11+F11+H11)</f>
        <v>239</v>
      </c>
      <c r="K11" s="246">
        <f aca="true" t="shared" si="1" ref="K11:K27">C11-(E11+G11+I11)</f>
        <v>65</v>
      </c>
    </row>
    <row r="12" spans="1:11" ht="36.75" customHeight="1">
      <c r="A12" s="59" t="s">
        <v>68</v>
      </c>
      <c r="B12" s="60">
        <v>59</v>
      </c>
      <c r="C12" s="60">
        <v>11</v>
      </c>
      <c r="D12" s="61">
        <v>23</v>
      </c>
      <c r="E12" s="62">
        <v>4</v>
      </c>
      <c r="F12" s="61">
        <v>10</v>
      </c>
      <c r="G12" s="62">
        <v>4</v>
      </c>
      <c r="H12" s="61">
        <v>4</v>
      </c>
      <c r="I12" s="62">
        <v>1</v>
      </c>
      <c r="J12" s="58">
        <f t="shared" si="0"/>
        <v>22</v>
      </c>
      <c r="K12" s="246">
        <f t="shared" si="1"/>
        <v>2</v>
      </c>
    </row>
    <row r="13" spans="1:11" ht="39.75" customHeight="1">
      <c r="A13" s="59" t="s">
        <v>69</v>
      </c>
      <c r="B13" s="60">
        <v>15</v>
      </c>
      <c r="C13" s="60">
        <v>4</v>
      </c>
      <c r="D13" s="61">
        <v>6</v>
      </c>
      <c r="E13" s="62">
        <v>1</v>
      </c>
      <c r="F13" s="61">
        <v>1</v>
      </c>
      <c r="G13" s="62">
        <v>0</v>
      </c>
      <c r="H13" s="61">
        <v>1</v>
      </c>
      <c r="I13" s="62">
        <v>0</v>
      </c>
      <c r="J13" s="58">
        <f t="shared" si="0"/>
        <v>7</v>
      </c>
      <c r="K13" s="246">
        <f t="shared" si="1"/>
        <v>3</v>
      </c>
    </row>
    <row r="14" spans="1:11" ht="15">
      <c r="A14" s="59" t="s">
        <v>70</v>
      </c>
      <c r="B14" s="60">
        <v>709</v>
      </c>
      <c r="C14" s="60">
        <v>324</v>
      </c>
      <c r="D14" s="61">
        <v>220</v>
      </c>
      <c r="E14" s="62">
        <v>94</v>
      </c>
      <c r="F14" s="61">
        <v>93</v>
      </c>
      <c r="G14" s="62">
        <v>51</v>
      </c>
      <c r="H14" s="61">
        <v>46</v>
      </c>
      <c r="I14" s="62">
        <v>15</v>
      </c>
      <c r="J14" s="58">
        <f t="shared" si="0"/>
        <v>350</v>
      </c>
      <c r="K14" s="246">
        <f t="shared" si="1"/>
        <v>164</v>
      </c>
    </row>
    <row r="15" spans="1:11" ht="47.25" customHeight="1">
      <c r="A15" s="59" t="s">
        <v>71</v>
      </c>
      <c r="B15" s="60">
        <v>1137</v>
      </c>
      <c r="C15" s="60">
        <v>510</v>
      </c>
      <c r="D15" s="61">
        <v>457</v>
      </c>
      <c r="E15" s="62">
        <v>246</v>
      </c>
      <c r="F15" s="61">
        <v>115</v>
      </c>
      <c r="G15" s="62">
        <v>42</v>
      </c>
      <c r="H15" s="61">
        <v>67</v>
      </c>
      <c r="I15" s="62">
        <v>35</v>
      </c>
      <c r="J15" s="58">
        <f t="shared" si="0"/>
        <v>498</v>
      </c>
      <c r="K15" s="246">
        <f t="shared" si="1"/>
        <v>187</v>
      </c>
    </row>
    <row r="16" spans="1:11" ht="18" customHeight="1">
      <c r="A16" s="59" t="s">
        <v>72</v>
      </c>
      <c r="B16" s="60">
        <v>185</v>
      </c>
      <c r="C16" s="60">
        <v>57</v>
      </c>
      <c r="D16" s="61">
        <v>66</v>
      </c>
      <c r="E16" s="62">
        <v>22</v>
      </c>
      <c r="F16" s="61">
        <v>12</v>
      </c>
      <c r="G16" s="62">
        <v>7</v>
      </c>
      <c r="H16" s="61">
        <v>15</v>
      </c>
      <c r="I16" s="62">
        <v>0</v>
      </c>
      <c r="J16" s="58">
        <f t="shared" si="0"/>
        <v>92</v>
      </c>
      <c r="K16" s="246">
        <f t="shared" si="1"/>
        <v>28</v>
      </c>
    </row>
    <row r="17" spans="1:11" ht="26.25" customHeight="1">
      <c r="A17" s="59" t="s">
        <v>73</v>
      </c>
      <c r="B17" s="60">
        <v>220</v>
      </c>
      <c r="C17" s="60">
        <v>30</v>
      </c>
      <c r="D17" s="61">
        <v>109</v>
      </c>
      <c r="E17" s="62">
        <v>9</v>
      </c>
      <c r="F17" s="61">
        <v>22</v>
      </c>
      <c r="G17" s="62">
        <v>5</v>
      </c>
      <c r="H17" s="61">
        <v>14</v>
      </c>
      <c r="I17" s="62">
        <v>1</v>
      </c>
      <c r="J17" s="58">
        <f t="shared" si="0"/>
        <v>75</v>
      </c>
      <c r="K17" s="246">
        <f t="shared" si="1"/>
        <v>15</v>
      </c>
    </row>
    <row r="18" spans="1:11" ht="15">
      <c r="A18" s="59" t="s">
        <v>74</v>
      </c>
      <c r="B18" s="60">
        <v>114</v>
      </c>
      <c r="C18" s="60">
        <v>36</v>
      </c>
      <c r="D18" s="61">
        <v>72</v>
      </c>
      <c r="E18" s="62">
        <v>23</v>
      </c>
      <c r="F18" s="61">
        <v>21</v>
      </c>
      <c r="G18" s="62">
        <v>5</v>
      </c>
      <c r="H18" s="61">
        <v>1</v>
      </c>
      <c r="I18" s="62">
        <v>1</v>
      </c>
      <c r="J18" s="58">
        <f t="shared" si="0"/>
        <v>20</v>
      </c>
      <c r="K18" s="246">
        <f t="shared" si="1"/>
        <v>7</v>
      </c>
    </row>
    <row r="19" spans="1:11" ht="25.5" customHeight="1">
      <c r="A19" s="59" t="s">
        <v>75</v>
      </c>
      <c r="B19" s="60">
        <v>61</v>
      </c>
      <c r="C19" s="60">
        <v>28</v>
      </c>
      <c r="D19" s="61">
        <v>16</v>
      </c>
      <c r="E19" s="62">
        <v>14</v>
      </c>
      <c r="F19" s="61">
        <v>6</v>
      </c>
      <c r="G19" s="62">
        <v>3</v>
      </c>
      <c r="H19" s="61">
        <v>5</v>
      </c>
      <c r="I19" s="62">
        <v>2</v>
      </c>
      <c r="J19" s="58">
        <f t="shared" si="0"/>
        <v>34</v>
      </c>
      <c r="K19" s="246">
        <f t="shared" si="1"/>
        <v>9</v>
      </c>
    </row>
    <row r="20" spans="1:11" ht="23.25">
      <c r="A20" s="59" t="s">
        <v>76</v>
      </c>
      <c r="B20" s="60">
        <v>75</v>
      </c>
      <c r="C20" s="60">
        <v>23</v>
      </c>
      <c r="D20" s="61">
        <v>41</v>
      </c>
      <c r="E20" s="62">
        <v>8</v>
      </c>
      <c r="F20" s="61">
        <v>7</v>
      </c>
      <c r="G20" s="62">
        <v>4</v>
      </c>
      <c r="H20" s="61">
        <v>4</v>
      </c>
      <c r="I20" s="62">
        <v>1</v>
      </c>
      <c r="J20" s="58">
        <f t="shared" si="0"/>
        <v>23</v>
      </c>
      <c r="K20" s="246">
        <f t="shared" si="1"/>
        <v>10</v>
      </c>
    </row>
    <row r="21" spans="1:11" ht="26.25" customHeight="1">
      <c r="A21" s="59" t="s">
        <v>77</v>
      </c>
      <c r="B21" s="60">
        <v>372</v>
      </c>
      <c r="C21" s="60">
        <v>131</v>
      </c>
      <c r="D21" s="61">
        <v>156</v>
      </c>
      <c r="E21" s="62">
        <v>68</v>
      </c>
      <c r="F21" s="61">
        <v>65</v>
      </c>
      <c r="G21" s="62">
        <v>13</v>
      </c>
      <c r="H21" s="61">
        <v>21</v>
      </c>
      <c r="I21" s="62">
        <v>9</v>
      </c>
      <c r="J21" s="58">
        <f t="shared" si="0"/>
        <v>130</v>
      </c>
      <c r="K21" s="246">
        <f t="shared" si="1"/>
        <v>41</v>
      </c>
    </row>
    <row r="22" spans="1:11" ht="25.5" customHeight="1">
      <c r="A22" s="59" t="s">
        <v>78</v>
      </c>
      <c r="B22" s="60">
        <v>171</v>
      </c>
      <c r="C22" s="60">
        <v>33</v>
      </c>
      <c r="D22" s="61">
        <v>61</v>
      </c>
      <c r="E22" s="62">
        <v>20</v>
      </c>
      <c r="F22" s="61">
        <v>20</v>
      </c>
      <c r="G22" s="62">
        <v>6</v>
      </c>
      <c r="H22" s="61">
        <v>11</v>
      </c>
      <c r="I22" s="62">
        <v>1</v>
      </c>
      <c r="J22" s="58">
        <f t="shared" si="0"/>
        <v>79</v>
      </c>
      <c r="K22" s="246">
        <f t="shared" si="1"/>
        <v>6</v>
      </c>
    </row>
    <row r="23" spans="1:11" ht="34.5">
      <c r="A23" s="59" t="s">
        <v>79</v>
      </c>
      <c r="B23" s="60">
        <v>11</v>
      </c>
      <c r="C23" s="60">
        <v>2</v>
      </c>
      <c r="D23" s="61">
        <v>1</v>
      </c>
      <c r="E23" s="61">
        <v>0</v>
      </c>
      <c r="F23" s="61">
        <v>3</v>
      </c>
      <c r="G23" s="61">
        <v>0</v>
      </c>
      <c r="H23" s="62">
        <v>0</v>
      </c>
      <c r="I23" s="62">
        <v>0</v>
      </c>
      <c r="J23" s="58">
        <f t="shared" si="0"/>
        <v>7</v>
      </c>
      <c r="K23" s="246">
        <f t="shared" si="1"/>
        <v>2</v>
      </c>
    </row>
    <row r="24" spans="1:11" ht="15">
      <c r="A24" s="59" t="s">
        <v>80</v>
      </c>
      <c r="B24" s="60">
        <v>104</v>
      </c>
      <c r="C24" s="60">
        <v>34</v>
      </c>
      <c r="D24" s="61">
        <v>47</v>
      </c>
      <c r="E24" s="62">
        <v>17</v>
      </c>
      <c r="F24" s="61">
        <v>8</v>
      </c>
      <c r="G24" s="62">
        <v>3</v>
      </c>
      <c r="H24" s="61">
        <v>3</v>
      </c>
      <c r="I24" s="62">
        <v>1</v>
      </c>
      <c r="J24" s="58">
        <f t="shared" si="0"/>
        <v>46</v>
      </c>
      <c r="K24" s="246">
        <f t="shared" si="1"/>
        <v>13</v>
      </c>
    </row>
    <row r="25" spans="1:11" ht="25.5" customHeight="1">
      <c r="A25" s="59" t="s">
        <v>81</v>
      </c>
      <c r="B25" s="60">
        <v>81</v>
      </c>
      <c r="C25" s="60">
        <v>38</v>
      </c>
      <c r="D25" s="61">
        <v>24</v>
      </c>
      <c r="E25" s="62">
        <v>18</v>
      </c>
      <c r="F25" s="61">
        <v>4</v>
      </c>
      <c r="G25" s="62">
        <v>4</v>
      </c>
      <c r="H25" s="61">
        <v>9</v>
      </c>
      <c r="I25" s="62">
        <v>3</v>
      </c>
      <c r="J25" s="58">
        <f t="shared" si="0"/>
        <v>44</v>
      </c>
      <c r="K25" s="246">
        <f t="shared" si="1"/>
        <v>13</v>
      </c>
    </row>
    <row r="26" spans="1:11" ht="29.25" customHeight="1">
      <c r="A26" s="59" t="s">
        <v>82</v>
      </c>
      <c r="B26" s="60">
        <v>32</v>
      </c>
      <c r="C26" s="60">
        <v>16</v>
      </c>
      <c r="D26" s="61">
        <v>13</v>
      </c>
      <c r="E26" s="62">
        <v>9</v>
      </c>
      <c r="F26" s="61">
        <v>3</v>
      </c>
      <c r="G26" s="62">
        <v>1</v>
      </c>
      <c r="H26" s="62">
        <v>4</v>
      </c>
      <c r="I26" s="62">
        <v>1</v>
      </c>
      <c r="J26" s="58">
        <f t="shared" si="0"/>
        <v>12</v>
      </c>
      <c r="K26" s="246">
        <f t="shared" si="1"/>
        <v>5</v>
      </c>
    </row>
    <row r="27" spans="1:11" ht="23.25">
      <c r="A27" s="59" t="s">
        <v>83</v>
      </c>
      <c r="B27" s="60">
        <v>27</v>
      </c>
      <c r="C27" s="60">
        <v>11</v>
      </c>
      <c r="D27" s="61">
        <v>13</v>
      </c>
      <c r="E27" s="62">
        <v>5</v>
      </c>
      <c r="F27" s="61">
        <v>1</v>
      </c>
      <c r="G27" s="62">
        <v>3</v>
      </c>
      <c r="H27" s="61">
        <v>2</v>
      </c>
      <c r="I27" s="62">
        <v>1</v>
      </c>
      <c r="J27" s="58">
        <f t="shared" si="0"/>
        <v>11</v>
      </c>
      <c r="K27" s="246">
        <f t="shared" si="1"/>
        <v>2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6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&amp;L16.08.2013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73" t="s">
        <v>415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67" t="s">
        <v>86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74" t="s">
        <v>87</v>
      </c>
      <c r="B6" s="376" t="s">
        <v>59</v>
      </c>
      <c r="C6" s="377"/>
      <c r="D6" s="378" t="s">
        <v>60</v>
      </c>
      <c r="E6" s="377"/>
      <c r="F6" s="378" t="s">
        <v>61</v>
      </c>
      <c r="G6" s="377"/>
      <c r="H6" s="378" t="s">
        <v>62</v>
      </c>
      <c r="I6" s="377"/>
      <c r="J6" s="378" t="s">
        <v>63</v>
      </c>
      <c r="K6" s="380"/>
    </row>
    <row r="7" spans="1:11" ht="15.75" customHeight="1" thickBot="1">
      <c r="A7" s="375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2">
        <f>SUM(B9,B10,B11,B12,B13,B14,B15,B16,B17,B18,B19,B20,B21,B22,B23,B24,B25,B26,B27,B28,B29)</f>
        <v>4433</v>
      </c>
      <c r="C8" s="192">
        <f>SUM(C9,C10,C11,C12,C13,C14,C15,C16,C17,C18,C19,C20,C21,C22,C23,C24,C25,C26,C27,C28,C29)</f>
        <v>2123</v>
      </c>
      <c r="D8" s="72">
        <f aca="true" t="shared" si="0" ref="D8:K8">SUM(D9,D10,D11,D12,D13,D14,D15,D16,D17,D18,D19,D20,D21,D22,D23,D24,D25,D26,D27,D28,D29)</f>
        <v>1589</v>
      </c>
      <c r="E8" s="72">
        <f t="shared" si="0"/>
        <v>659</v>
      </c>
      <c r="F8" s="72">
        <f t="shared" si="0"/>
        <v>585</v>
      </c>
      <c r="G8" s="72">
        <f t="shared" si="0"/>
        <v>269</v>
      </c>
      <c r="H8" s="72">
        <f t="shared" si="0"/>
        <v>188</v>
      </c>
      <c r="I8" s="72">
        <f t="shared" si="0"/>
        <v>88</v>
      </c>
      <c r="J8" s="294">
        <f>SUM(J9,J10,J11,J12,J13,J14,J15,J16,J17,J18,J19,J20,J21,J22,J23,J24,J25,J26,J27,J28,J29)</f>
        <v>2071</v>
      </c>
      <c r="K8" s="294">
        <f t="shared" si="0"/>
        <v>1107</v>
      </c>
    </row>
    <row r="9" spans="1:11" ht="29.25" customHeight="1">
      <c r="A9" s="73" t="s">
        <v>65</v>
      </c>
      <c r="B9" s="74">
        <v>22</v>
      </c>
      <c r="C9" s="74">
        <v>14</v>
      </c>
      <c r="D9" s="75">
        <v>3</v>
      </c>
      <c r="E9" s="76">
        <v>0</v>
      </c>
      <c r="F9" s="75">
        <v>2</v>
      </c>
      <c r="G9" s="76">
        <v>1</v>
      </c>
      <c r="H9" s="75">
        <v>2</v>
      </c>
      <c r="I9" s="76">
        <v>0</v>
      </c>
      <c r="J9" s="75">
        <f>B9-(D9+F9+H9)</f>
        <v>15</v>
      </c>
      <c r="K9" s="241">
        <f>C9-(E9+G9+I9)</f>
        <v>13</v>
      </c>
    </row>
    <row r="10" spans="1:11" ht="23.25">
      <c r="A10" s="59" t="s">
        <v>66</v>
      </c>
      <c r="B10" s="60">
        <v>9</v>
      </c>
      <c r="C10" s="60">
        <v>0</v>
      </c>
      <c r="D10" s="61">
        <v>1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8</v>
      </c>
      <c r="K10" s="295">
        <f>C10-(E10+G10+I10)</f>
        <v>0</v>
      </c>
    </row>
    <row r="11" spans="1:11" ht="15">
      <c r="A11" s="59" t="s">
        <v>67</v>
      </c>
      <c r="B11" s="60">
        <v>545</v>
      </c>
      <c r="C11" s="60">
        <v>191</v>
      </c>
      <c r="D11" s="61">
        <v>219</v>
      </c>
      <c r="E11" s="62">
        <v>67</v>
      </c>
      <c r="F11" s="61">
        <v>56</v>
      </c>
      <c r="G11" s="62">
        <v>24</v>
      </c>
      <c r="H11" s="61">
        <v>20</v>
      </c>
      <c r="I11" s="62">
        <v>6</v>
      </c>
      <c r="J11" s="58">
        <f aca="true" t="shared" si="1" ref="J11:J28">B11-(D11+F11+H11)</f>
        <v>250</v>
      </c>
      <c r="K11" s="295">
        <f aca="true" t="shared" si="2" ref="K11:K28">C11-(E11+G11+I11)</f>
        <v>94</v>
      </c>
    </row>
    <row r="12" spans="1:11" ht="36.75" customHeight="1">
      <c r="A12" s="59" t="s">
        <v>68</v>
      </c>
      <c r="B12" s="60">
        <v>2</v>
      </c>
      <c r="C12" s="60">
        <v>0</v>
      </c>
      <c r="D12" s="61">
        <v>0</v>
      </c>
      <c r="E12" s="62">
        <v>0</v>
      </c>
      <c r="F12" s="61">
        <v>0</v>
      </c>
      <c r="G12" s="62">
        <v>0</v>
      </c>
      <c r="H12" s="61">
        <v>0</v>
      </c>
      <c r="I12" s="62">
        <v>0</v>
      </c>
      <c r="J12" s="58">
        <f t="shared" si="1"/>
        <v>2</v>
      </c>
      <c r="K12" s="295">
        <f t="shared" si="2"/>
        <v>0</v>
      </c>
    </row>
    <row r="13" spans="1:11" ht="38.25" customHeight="1">
      <c r="A13" s="59" t="s">
        <v>69</v>
      </c>
      <c r="B13" s="60">
        <v>13</v>
      </c>
      <c r="C13" s="60">
        <v>3</v>
      </c>
      <c r="D13" s="61">
        <v>4</v>
      </c>
      <c r="E13" s="62">
        <v>3</v>
      </c>
      <c r="F13" s="61">
        <v>1</v>
      </c>
      <c r="G13" s="62">
        <v>0</v>
      </c>
      <c r="H13" s="62">
        <v>3</v>
      </c>
      <c r="I13" s="62">
        <v>0</v>
      </c>
      <c r="J13" s="58">
        <f t="shared" si="1"/>
        <v>5</v>
      </c>
      <c r="K13" s="295">
        <f t="shared" si="2"/>
        <v>0</v>
      </c>
    </row>
    <row r="14" spans="1:11" ht="15">
      <c r="A14" s="59" t="s">
        <v>70</v>
      </c>
      <c r="B14" s="60">
        <v>874</v>
      </c>
      <c r="C14" s="60">
        <v>304</v>
      </c>
      <c r="D14" s="61">
        <v>256</v>
      </c>
      <c r="E14" s="62">
        <v>107</v>
      </c>
      <c r="F14" s="61">
        <v>88</v>
      </c>
      <c r="G14" s="62">
        <v>44</v>
      </c>
      <c r="H14" s="61">
        <v>56</v>
      </c>
      <c r="I14" s="62">
        <v>16</v>
      </c>
      <c r="J14" s="58">
        <f t="shared" si="1"/>
        <v>474</v>
      </c>
      <c r="K14" s="295">
        <f t="shared" si="2"/>
        <v>137</v>
      </c>
    </row>
    <row r="15" spans="1:11" ht="47.25" customHeight="1">
      <c r="A15" s="59" t="s">
        <v>71</v>
      </c>
      <c r="B15" s="60">
        <v>1557</v>
      </c>
      <c r="C15" s="60">
        <v>996</v>
      </c>
      <c r="D15" s="61">
        <v>513</v>
      </c>
      <c r="E15" s="62">
        <v>231</v>
      </c>
      <c r="F15" s="61">
        <v>221</v>
      </c>
      <c r="G15" s="62">
        <v>119</v>
      </c>
      <c r="H15" s="61">
        <v>54</v>
      </c>
      <c r="I15" s="62">
        <v>52</v>
      </c>
      <c r="J15" s="58">
        <f t="shared" si="1"/>
        <v>769</v>
      </c>
      <c r="K15" s="295">
        <f t="shared" si="2"/>
        <v>594</v>
      </c>
    </row>
    <row r="16" spans="1:11" ht="19.5" customHeight="1">
      <c r="A16" s="59" t="s">
        <v>72</v>
      </c>
      <c r="B16" s="60">
        <v>368</v>
      </c>
      <c r="C16" s="60">
        <v>140</v>
      </c>
      <c r="D16" s="61">
        <v>276</v>
      </c>
      <c r="E16" s="62">
        <v>101</v>
      </c>
      <c r="F16" s="61">
        <v>13</v>
      </c>
      <c r="G16" s="62">
        <v>1</v>
      </c>
      <c r="H16" s="61">
        <v>5</v>
      </c>
      <c r="I16" s="62">
        <v>0</v>
      </c>
      <c r="J16" s="58">
        <f t="shared" si="1"/>
        <v>74</v>
      </c>
      <c r="K16" s="295">
        <f t="shared" si="2"/>
        <v>38</v>
      </c>
    </row>
    <row r="17" spans="1:11" ht="26.25" customHeight="1">
      <c r="A17" s="59" t="s">
        <v>73</v>
      </c>
      <c r="B17" s="57">
        <v>364</v>
      </c>
      <c r="C17" s="60">
        <v>157</v>
      </c>
      <c r="D17" s="61">
        <v>104</v>
      </c>
      <c r="E17" s="62">
        <v>42</v>
      </c>
      <c r="F17" s="61">
        <v>73</v>
      </c>
      <c r="G17" s="62">
        <v>30</v>
      </c>
      <c r="H17" s="61">
        <v>14</v>
      </c>
      <c r="I17" s="62">
        <v>2</v>
      </c>
      <c r="J17" s="58">
        <f t="shared" si="1"/>
        <v>173</v>
      </c>
      <c r="K17" s="295">
        <f t="shared" si="2"/>
        <v>83</v>
      </c>
    </row>
    <row r="18" spans="1:11" ht="15">
      <c r="A18" s="59" t="s">
        <v>74</v>
      </c>
      <c r="B18" s="60">
        <v>76</v>
      </c>
      <c r="C18" s="60">
        <v>28</v>
      </c>
      <c r="D18" s="61">
        <v>40</v>
      </c>
      <c r="E18" s="62">
        <v>10</v>
      </c>
      <c r="F18" s="61">
        <v>11</v>
      </c>
      <c r="G18" s="62">
        <v>5</v>
      </c>
      <c r="H18" s="61">
        <v>5</v>
      </c>
      <c r="I18" s="62">
        <v>1</v>
      </c>
      <c r="J18" s="58">
        <f t="shared" si="1"/>
        <v>20</v>
      </c>
      <c r="K18" s="295">
        <f t="shared" si="2"/>
        <v>12</v>
      </c>
    </row>
    <row r="19" spans="1:11" ht="27.75" customHeight="1">
      <c r="A19" s="59" t="s">
        <v>75</v>
      </c>
      <c r="B19" s="60">
        <v>35</v>
      </c>
      <c r="C19" s="60">
        <v>29</v>
      </c>
      <c r="D19" s="61">
        <v>15</v>
      </c>
      <c r="E19" s="62">
        <v>2</v>
      </c>
      <c r="F19" s="61">
        <v>4</v>
      </c>
      <c r="G19" s="62">
        <v>4</v>
      </c>
      <c r="H19" s="61">
        <v>2</v>
      </c>
      <c r="I19" s="62">
        <v>1</v>
      </c>
      <c r="J19" s="58">
        <f t="shared" si="1"/>
        <v>14</v>
      </c>
      <c r="K19" s="295">
        <f t="shared" si="2"/>
        <v>22</v>
      </c>
    </row>
    <row r="20" spans="1:11" ht="25.5" customHeight="1">
      <c r="A20" s="59" t="s">
        <v>76</v>
      </c>
      <c r="B20" s="60">
        <v>104</v>
      </c>
      <c r="C20" s="60">
        <v>56</v>
      </c>
      <c r="D20" s="61">
        <v>41</v>
      </c>
      <c r="E20" s="62">
        <v>20</v>
      </c>
      <c r="F20" s="61">
        <v>17</v>
      </c>
      <c r="G20" s="62">
        <v>11</v>
      </c>
      <c r="H20" s="61">
        <v>8</v>
      </c>
      <c r="I20" s="62">
        <v>0</v>
      </c>
      <c r="J20" s="58">
        <f t="shared" si="1"/>
        <v>38</v>
      </c>
      <c r="K20" s="295">
        <f t="shared" si="2"/>
        <v>25</v>
      </c>
    </row>
    <row r="21" spans="1:11" ht="26.25" customHeight="1">
      <c r="A21" s="59" t="s">
        <v>77</v>
      </c>
      <c r="B21" s="60">
        <v>174</v>
      </c>
      <c r="C21" s="60">
        <v>88</v>
      </c>
      <c r="D21" s="61">
        <v>49</v>
      </c>
      <c r="E21" s="62">
        <v>27</v>
      </c>
      <c r="F21" s="61">
        <v>28</v>
      </c>
      <c r="G21" s="62">
        <v>15</v>
      </c>
      <c r="H21" s="61">
        <v>9</v>
      </c>
      <c r="I21" s="62">
        <v>6</v>
      </c>
      <c r="J21" s="58">
        <f t="shared" si="1"/>
        <v>88</v>
      </c>
      <c r="K21" s="295">
        <f t="shared" si="2"/>
        <v>40</v>
      </c>
    </row>
    <row r="22" spans="1:11" ht="28.5" customHeight="1">
      <c r="A22" s="59" t="s">
        <v>78</v>
      </c>
      <c r="B22" s="60">
        <v>91</v>
      </c>
      <c r="C22" s="60">
        <v>34</v>
      </c>
      <c r="D22" s="61">
        <v>23</v>
      </c>
      <c r="E22" s="62">
        <v>12</v>
      </c>
      <c r="F22" s="61">
        <v>21</v>
      </c>
      <c r="G22" s="62">
        <v>1</v>
      </c>
      <c r="H22" s="61">
        <v>1</v>
      </c>
      <c r="I22" s="62">
        <v>1</v>
      </c>
      <c r="J22" s="58">
        <f t="shared" si="1"/>
        <v>46</v>
      </c>
      <c r="K22" s="295">
        <f t="shared" si="2"/>
        <v>20</v>
      </c>
    </row>
    <row r="23" spans="1:11" ht="34.5">
      <c r="A23" s="59" t="s">
        <v>79</v>
      </c>
      <c r="B23" s="60">
        <v>2</v>
      </c>
      <c r="C23" s="60">
        <v>1</v>
      </c>
      <c r="D23" s="61">
        <v>1</v>
      </c>
      <c r="E23" s="61">
        <v>0</v>
      </c>
      <c r="F23" s="61">
        <v>0</v>
      </c>
      <c r="G23" s="61">
        <v>1</v>
      </c>
      <c r="H23" s="61">
        <v>0</v>
      </c>
      <c r="I23" s="61">
        <v>0</v>
      </c>
      <c r="J23" s="58">
        <f t="shared" si="1"/>
        <v>1</v>
      </c>
      <c r="K23" s="295">
        <f t="shared" si="2"/>
        <v>0</v>
      </c>
    </row>
    <row r="24" spans="1:11" ht="15">
      <c r="A24" s="59" t="s">
        <v>80</v>
      </c>
      <c r="B24" s="60">
        <v>66</v>
      </c>
      <c r="C24" s="60">
        <v>19</v>
      </c>
      <c r="D24" s="61">
        <v>10</v>
      </c>
      <c r="E24" s="62">
        <v>3</v>
      </c>
      <c r="F24" s="61">
        <v>11</v>
      </c>
      <c r="G24" s="62">
        <v>4</v>
      </c>
      <c r="H24" s="61">
        <v>5</v>
      </c>
      <c r="I24" s="62">
        <v>2</v>
      </c>
      <c r="J24" s="58">
        <f t="shared" si="1"/>
        <v>40</v>
      </c>
      <c r="K24" s="295">
        <f t="shared" si="2"/>
        <v>10</v>
      </c>
    </row>
    <row r="25" spans="1:11" ht="25.5" customHeight="1">
      <c r="A25" s="59" t="s">
        <v>81</v>
      </c>
      <c r="B25" s="60">
        <v>15</v>
      </c>
      <c r="C25" s="60">
        <v>5</v>
      </c>
      <c r="D25" s="61">
        <v>1</v>
      </c>
      <c r="E25" s="62">
        <v>2</v>
      </c>
      <c r="F25" s="61">
        <v>4</v>
      </c>
      <c r="G25" s="62">
        <v>0</v>
      </c>
      <c r="H25" s="61">
        <v>0</v>
      </c>
      <c r="I25" s="62">
        <v>0</v>
      </c>
      <c r="J25" s="58">
        <f t="shared" si="1"/>
        <v>10</v>
      </c>
      <c r="K25" s="295">
        <f t="shared" si="2"/>
        <v>3</v>
      </c>
    </row>
    <row r="26" spans="1:11" ht="30.75" customHeight="1">
      <c r="A26" s="59" t="s">
        <v>82</v>
      </c>
      <c r="B26" s="60">
        <v>42</v>
      </c>
      <c r="C26" s="60">
        <v>21</v>
      </c>
      <c r="D26" s="61">
        <v>16</v>
      </c>
      <c r="E26" s="62">
        <v>10</v>
      </c>
      <c r="F26" s="61">
        <v>4</v>
      </c>
      <c r="G26" s="62">
        <v>3</v>
      </c>
      <c r="H26" s="62">
        <v>1</v>
      </c>
      <c r="I26" s="62">
        <v>0</v>
      </c>
      <c r="J26" s="58">
        <f t="shared" si="1"/>
        <v>21</v>
      </c>
      <c r="K26" s="295">
        <f t="shared" si="2"/>
        <v>8</v>
      </c>
    </row>
    <row r="27" spans="1:11" ht="21" customHeight="1">
      <c r="A27" s="59" t="s">
        <v>83</v>
      </c>
      <c r="B27" s="60">
        <v>74</v>
      </c>
      <c r="C27" s="60">
        <v>35</v>
      </c>
      <c r="D27" s="61">
        <v>17</v>
      </c>
      <c r="E27" s="62">
        <v>21</v>
      </c>
      <c r="F27" s="61">
        <v>31</v>
      </c>
      <c r="G27" s="62">
        <v>5</v>
      </c>
      <c r="H27" s="61">
        <v>3</v>
      </c>
      <c r="I27" s="62">
        <v>1</v>
      </c>
      <c r="J27" s="58">
        <f t="shared" si="1"/>
        <v>23</v>
      </c>
      <c r="K27" s="295">
        <f t="shared" si="2"/>
        <v>8</v>
      </c>
    </row>
    <row r="28" spans="1:11" ht="79.5" customHeight="1">
      <c r="A28" s="59" t="s">
        <v>84</v>
      </c>
      <c r="B28" s="57">
        <v>0</v>
      </c>
      <c r="C28" s="60">
        <v>2</v>
      </c>
      <c r="D28" s="62">
        <v>0</v>
      </c>
      <c r="E28" s="62">
        <v>1</v>
      </c>
      <c r="F28" s="62">
        <v>0</v>
      </c>
      <c r="G28" s="62">
        <v>1</v>
      </c>
      <c r="H28" s="62">
        <v>0</v>
      </c>
      <c r="I28" s="62">
        <v>0</v>
      </c>
      <c r="J28" s="58">
        <f t="shared" si="1"/>
        <v>0</v>
      </c>
      <c r="K28" s="295">
        <f t="shared" si="2"/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</row>
    <row r="30" spans="1:11" ht="15">
      <c r="A30" s="379" t="s">
        <v>18</v>
      </c>
      <c r="B30" s="379"/>
      <c r="C30" s="379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&amp;L16.08.2013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S15" sqref="S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04" max="104" width="21.00390625" style="0" customWidth="1"/>
    <col min="105" max="105" width="7.00390625" style="0" bestFit="1" customWidth="1"/>
    <col min="106" max="106" width="8.140625" style="0" customWidth="1"/>
    <col min="107" max="107" width="7.00390625" style="0" bestFit="1" customWidth="1"/>
    <col min="108" max="108" width="8.57421875" style="0" customWidth="1"/>
    <col min="109" max="109" width="7.00390625" style="0" bestFit="1" customWidth="1"/>
    <col min="110" max="110" width="8.140625" style="0" customWidth="1"/>
    <col min="111" max="111" width="7.7109375" style="0" bestFit="1" customWidth="1"/>
    <col min="112" max="112" width="8.140625" style="0" bestFit="1" customWidth="1"/>
    <col min="113" max="113" width="7.7109375" style="0" bestFit="1" customWidth="1"/>
    <col min="114" max="114" width="17.8515625" style="0" bestFit="1" customWidth="1"/>
  </cols>
  <sheetData>
    <row r="2" spans="1:10" ht="15.75" customHeight="1" thickBot="1">
      <c r="A2" s="381" t="s">
        <v>415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82" t="s">
        <v>244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74" t="s">
        <v>245</v>
      </c>
      <c r="B6" s="383" t="s">
        <v>409</v>
      </c>
      <c r="C6" s="384"/>
      <c r="D6" s="384"/>
      <c r="E6" s="385"/>
      <c r="F6" s="378" t="s">
        <v>416</v>
      </c>
      <c r="G6" s="386"/>
      <c r="H6" s="386"/>
      <c r="I6" s="377"/>
      <c r="J6" s="49"/>
    </row>
    <row r="7" spans="1:10" ht="15.75" customHeight="1" thickBot="1">
      <c r="A7" s="375"/>
      <c r="B7" s="387" t="s">
        <v>246</v>
      </c>
      <c r="C7" s="388"/>
      <c r="D7" s="387" t="s">
        <v>247</v>
      </c>
      <c r="E7" s="388"/>
      <c r="F7" s="387" t="s">
        <v>246</v>
      </c>
      <c r="G7" s="388"/>
      <c r="H7" s="387" t="s">
        <v>247</v>
      </c>
      <c r="I7" s="388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60</v>
      </c>
      <c r="C9" s="76">
        <v>31</v>
      </c>
      <c r="D9" s="75">
        <v>22</v>
      </c>
      <c r="E9" s="76">
        <v>14</v>
      </c>
      <c r="F9" s="75">
        <v>585</v>
      </c>
      <c r="G9" s="76">
        <v>158</v>
      </c>
      <c r="H9" s="58">
        <v>224</v>
      </c>
      <c r="I9" s="130">
        <v>71</v>
      </c>
      <c r="J9" s="49"/>
    </row>
    <row r="10" spans="1:10" ht="23.25">
      <c r="A10" s="59" t="s">
        <v>66</v>
      </c>
      <c r="B10" s="62">
        <v>58</v>
      </c>
      <c r="C10" s="62">
        <v>7</v>
      </c>
      <c r="D10" s="61">
        <v>9</v>
      </c>
      <c r="E10" s="62">
        <v>0</v>
      </c>
      <c r="F10" s="61">
        <v>345</v>
      </c>
      <c r="G10" s="62">
        <v>59</v>
      </c>
      <c r="H10" s="61">
        <v>84</v>
      </c>
      <c r="I10" s="129">
        <v>27</v>
      </c>
      <c r="J10" s="49"/>
    </row>
    <row r="11" spans="1:10" ht="15">
      <c r="A11" s="59" t="s">
        <v>67</v>
      </c>
      <c r="B11" s="62">
        <v>573</v>
      </c>
      <c r="C11" s="62">
        <v>222</v>
      </c>
      <c r="D11" s="61">
        <v>545</v>
      </c>
      <c r="E11" s="62">
        <v>191</v>
      </c>
      <c r="F11" s="61">
        <v>4408</v>
      </c>
      <c r="G11" s="62">
        <v>1613</v>
      </c>
      <c r="H11" s="61">
        <v>4570</v>
      </c>
      <c r="I11" s="129">
        <v>1174</v>
      </c>
      <c r="J11" s="49"/>
    </row>
    <row r="12" spans="1:10" ht="34.5">
      <c r="A12" s="59" t="s">
        <v>68</v>
      </c>
      <c r="B12" s="62">
        <v>59</v>
      </c>
      <c r="C12" s="62">
        <v>11</v>
      </c>
      <c r="D12" s="61">
        <v>2</v>
      </c>
      <c r="E12" s="62">
        <v>0</v>
      </c>
      <c r="F12" s="61">
        <v>421</v>
      </c>
      <c r="G12" s="62">
        <v>106</v>
      </c>
      <c r="H12" s="61">
        <v>26</v>
      </c>
      <c r="I12" s="129">
        <v>6</v>
      </c>
      <c r="J12" s="49"/>
    </row>
    <row r="13" spans="1:10" ht="34.5">
      <c r="A13" s="59" t="s">
        <v>69</v>
      </c>
      <c r="B13" s="62">
        <v>15</v>
      </c>
      <c r="C13" s="62">
        <v>4</v>
      </c>
      <c r="D13" s="61">
        <v>13</v>
      </c>
      <c r="E13" s="62">
        <v>3</v>
      </c>
      <c r="F13" s="61">
        <v>119</v>
      </c>
      <c r="G13" s="62">
        <v>18</v>
      </c>
      <c r="H13" s="61">
        <v>66</v>
      </c>
      <c r="I13" s="129">
        <v>10</v>
      </c>
      <c r="J13" s="49"/>
    </row>
    <row r="14" spans="1:10" ht="15">
      <c r="A14" s="59" t="s">
        <v>70</v>
      </c>
      <c r="B14" s="62">
        <v>709</v>
      </c>
      <c r="C14" s="62">
        <v>324</v>
      </c>
      <c r="D14" s="61">
        <v>874</v>
      </c>
      <c r="E14" s="62">
        <v>304</v>
      </c>
      <c r="F14" s="61">
        <v>4987</v>
      </c>
      <c r="G14" s="62">
        <v>1998</v>
      </c>
      <c r="H14" s="61">
        <v>7137</v>
      </c>
      <c r="I14" s="129">
        <v>1712</v>
      </c>
      <c r="J14" s="49"/>
    </row>
    <row r="15" spans="1:10" ht="45.75">
      <c r="A15" s="59" t="s">
        <v>71</v>
      </c>
      <c r="B15" s="62">
        <v>1137</v>
      </c>
      <c r="C15" s="62">
        <v>510</v>
      </c>
      <c r="D15" s="61">
        <v>1557</v>
      </c>
      <c r="E15" s="62">
        <v>996</v>
      </c>
      <c r="F15" s="61">
        <v>8308</v>
      </c>
      <c r="G15" s="62">
        <v>3571</v>
      </c>
      <c r="H15" s="61">
        <v>14405</v>
      </c>
      <c r="I15" s="129">
        <v>6190</v>
      </c>
      <c r="J15" s="49"/>
    </row>
    <row r="16" spans="1:10" ht="15">
      <c r="A16" s="59" t="s">
        <v>72</v>
      </c>
      <c r="B16" s="62">
        <v>185</v>
      </c>
      <c r="C16" s="62">
        <v>57</v>
      </c>
      <c r="D16" s="61">
        <v>368</v>
      </c>
      <c r="E16" s="62">
        <v>140</v>
      </c>
      <c r="F16" s="61">
        <v>1394</v>
      </c>
      <c r="G16" s="62">
        <v>443</v>
      </c>
      <c r="H16" s="61">
        <v>3265</v>
      </c>
      <c r="I16" s="129">
        <v>804</v>
      </c>
      <c r="J16" s="49"/>
    </row>
    <row r="17" spans="1:10" ht="23.25">
      <c r="A17" s="59" t="s">
        <v>73</v>
      </c>
      <c r="B17" s="62">
        <v>220</v>
      </c>
      <c r="C17" s="62">
        <v>30</v>
      </c>
      <c r="D17" s="61">
        <v>364</v>
      </c>
      <c r="E17" s="62">
        <v>157</v>
      </c>
      <c r="F17" s="61">
        <v>1464</v>
      </c>
      <c r="G17" s="62">
        <v>260</v>
      </c>
      <c r="H17" s="61">
        <v>2805</v>
      </c>
      <c r="I17" s="129">
        <v>816</v>
      </c>
      <c r="J17" s="49"/>
    </row>
    <row r="18" spans="1:10" ht="15">
      <c r="A18" s="59" t="s">
        <v>74</v>
      </c>
      <c r="B18" s="62">
        <v>114</v>
      </c>
      <c r="C18" s="62">
        <v>36</v>
      </c>
      <c r="D18" s="61">
        <v>76</v>
      </c>
      <c r="E18" s="62">
        <v>28</v>
      </c>
      <c r="F18" s="61">
        <v>1124</v>
      </c>
      <c r="G18" s="62">
        <v>246</v>
      </c>
      <c r="H18" s="61">
        <v>628</v>
      </c>
      <c r="I18" s="129">
        <v>179</v>
      </c>
      <c r="J18" s="49"/>
    </row>
    <row r="19" spans="1:10" ht="23.25">
      <c r="A19" s="59" t="s">
        <v>75</v>
      </c>
      <c r="B19" s="62">
        <v>61</v>
      </c>
      <c r="C19" s="62">
        <v>28</v>
      </c>
      <c r="D19" s="61">
        <v>35</v>
      </c>
      <c r="E19" s="62">
        <v>29</v>
      </c>
      <c r="F19" s="61">
        <v>476</v>
      </c>
      <c r="G19" s="62">
        <v>152</v>
      </c>
      <c r="H19" s="61">
        <v>199</v>
      </c>
      <c r="I19" s="129">
        <v>243</v>
      </c>
      <c r="J19" s="49"/>
    </row>
    <row r="20" spans="1:10" ht="18" customHeight="1">
      <c r="A20" s="59" t="s">
        <v>76</v>
      </c>
      <c r="B20" s="62">
        <v>75</v>
      </c>
      <c r="C20" s="62">
        <v>23</v>
      </c>
      <c r="D20" s="61">
        <v>104</v>
      </c>
      <c r="E20" s="62">
        <v>56</v>
      </c>
      <c r="F20" s="61">
        <v>556</v>
      </c>
      <c r="G20" s="62">
        <v>167</v>
      </c>
      <c r="H20" s="61">
        <v>780</v>
      </c>
      <c r="I20" s="129">
        <v>344</v>
      </c>
      <c r="J20" s="49"/>
    </row>
    <row r="21" spans="1:10" ht="23.25">
      <c r="A21" s="59" t="s">
        <v>77</v>
      </c>
      <c r="B21" s="62">
        <v>372</v>
      </c>
      <c r="C21" s="62">
        <v>131</v>
      </c>
      <c r="D21" s="61">
        <v>174</v>
      </c>
      <c r="E21" s="62">
        <v>88</v>
      </c>
      <c r="F21" s="61">
        <v>2906</v>
      </c>
      <c r="G21" s="62">
        <v>749</v>
      </c>
      <c r="H21" s="61">
        <v>1650</v>
      </c>
      <c r="I21" s="129">
        <v>436</v>
      </c>
      <c r="J21" s="49"/>
    </row>
    <row r="22" spans="1:10" ht="23.25">
      <c r="A22" s="59" t="s">
        <v>78</v>
      </c>
      <c r="B22" s="62">
        <v>171</v>
      </c>
      <c r="C22" s="62">
        <v>33</v>
      </c>
      <c r="D22" s="61">
        <v>91</v>
      </c>
      <c r="E22" s="62">
        <v>34</v>
      </c>
      <c r="F22" s="61">
        <v>1191</v>
      </c>
      <c r="G22" s="62">
        <v>313</v>
      </c>
      <c r="H22" s="61">
        <v>802</v>
      </c>
      <c r="I22" s="129">
        <v>173</v>
      </c>
      <c r="J22" s="49"/>
    </row>
    <row r="23" spans="1:10" ht="34.5">
      <c r="A23" s="59" t="s">
        <v>79</v>
      </c>
      <c r="B23" s="62">
        <v>11</v>
      </c>
      <c r="C23" s="62">
        <v>2</v>
      </c>
      <c r="D23" s="61">
        <v>2</v>
      </c>
      <c r="E23" s="61">
        <v>1</v>
      </c>
      <c r="F23" s="61">
        <v>68</v>
      </c>
      <c r="G23" s="61">
        <v>19</v>
      </c>
      <c r="H23" s="61">
        <v>11</v>
      </c>
      <c r="I23" s="129">
        <v>7</v>
      </c>
      <c r="J23" s="49"/>
    </row>
    <row r="24" spans="1:10" ht="15">
      <c r="A24" s="59" t="s">
        <v>80</v>
      </c>
      <c r="B24" s="62">
        <v>104</v>
      </c>
      <c r="C24" s="62">
        <v>34</v>
      </c>
      <c r="D24" s="61">
        <v>66</v>
      </c>
      <c r="E24" s="62">
        <v>19</v>
      </c>
      <c r="F24" s="61">
        <v>722</v>
      </c>
      <c r="G24" s="62">
        <v>153</v>
      </c>
      <c r="H24" s="61">
        <v>488</v>
      </c>
      <c r="I24" s="129">
        <v>106</v>
      </c>
      <c r="J24" s="49"/>
    </row>
    <row r="25" spans="1:10" ht="23.25">
      <c r="A25" s="59" t="s">
        <v>81</v>
      </c>
      <c r="B25" s="62">
        <v>81</v>
      </c>
      <c r="C25" s="62">
        <v>38</v>
      </c>
      <c r="D25" s="61">
        <v>15</v>
      </c>
      <c r="E25" s="62">
        <v>5</v>
      </c>
      <c r="F25" s="61">
        <v>709</v>
      </c>
      <c r="G25" s="62">
        <v>272</v>
      </c>
      <c r="H25" s="61">
        <v>112</v>
      </c>
      <c r="I25" s="129">
        <v>47</v>
      </c>
      <c r="J25" s="49"/>
    </row>
    <row r="26" spans="1:10" ht="23.25">
      <c r="A26" s="59" t="s">
        <v>82</v>
      </c>
      <c r="B26" s="62">
        <v>32</v>
      </c>
      <c r="C26" s="62">
        <v>16</v>
      </c>
      <c r="D26" s="61">
        <v>42</v>
      </c>
      <c r="E26" s="62">
        <v>21</v>
      </c>
      <c r="F26" s="61">
        <v>215</v>
      </c>
      <c r="G26" s="62">
        <v>77</v>
      </c>
      <c r="H26" s="61">
        <v>274</v>
      </c>
      <c r="I26" s="129">
        <v>117</v>
      </c>
      <c r="J26" s="49"/>
    </row>
    <row r="27" spans="1:10" ht="15">
      <c r="A27" s="59" t="s">
        <v>83</v>
      </c>
      <c r="B27" s="62">
        <v>27</v>
      </c>
      <c r="C27" s="62">
        <v>11</v>
      </c>
      <c r="D27" s="61">
        <v>74</v>
      </c>
      <c r="E27" s="62">
        <v>35</v>
      </c>
      <c r="F27" s="61">
        <v>203</v>
      </c>
      <c r="G27" s="62">
        <v>76</v>
      </c>
      <c r="H27" s="61">
        <v>641</v>
      </c>
      <c r="I27" s="129">
        <v>200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2</v>
      </c>
      <c r="F28" s="62">
        <v>0</v>
      </c>
      <c r="G28" s="62">
        <v>0</v>
      </c>
      <c r="H28" s="61">
        <v>0</v>
      </c>
      <c r="I28" s="129">
        <v>2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4064</v>
      </c>
      <c r="C30" s="132">
        <f aca="true" t="shared" si="0" ref="C30:I30">SUM(C9:C29)</f>
        <v>1548</v>
      </c>
      <c r="D30" s="132">
        <f t="shared" si="0"/>
        <v>4433</v>
      </c>
      <c r="E30" s="132">
        <f t="shared" si="0"/>
        <v>2123</v>
      </c>
      <c r="F30" s="132">
        <f t="shared" si="0"/>
        <v>30201</v>
      </c>
      <c r="G30" s="132">
        <f t="shared" si="0"/>
        <v>10450</v>
      </c>
      <c r="H30" s="132">
        <f t="shared" si="0"/>
        <v>38167</v>
      </c>
      <c r="I30" s="132">
        <f t="shared" si="0"/>
        <v>12664</v>
      </c>
      <c r="J30" s="49"/>
    </row>
    <row r="31" spans="1:10" ht="15" customHeight="1">
      <c r="A31" s="133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&amp;L16.08.2013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47" sqref="G47"/>
    </sheetView>
  </sheetViews>
  <sheetFormatPr defaultColWidth="9.140625" defaultRowHeight="15"/>
  <cols>
    <col min="9" max="9" width="13.421875" style="0" customWidth="1"/>
    <col min="196" max="196" width="3.140625" style="0" customWidth="1"/>
  </cols>
  <sheetData>
    <row r="1" spans="1:9" ht="18.75" customHeight="1" thickBot="1">
      <c r="A1" s="373" t="s">
        <v>415</v>
      </c>
      <c r="B1" s="373"/>
      <c r="C1" s="373"/>
      <c r="D1" s="373"/>
      <c r="E1" s="373"/>
      <c r="F1" s="373"/>
      <c r="G1" s="373"/>
      <c r="H1" s="373"/>
      <c r="I1" s="373"/>
    </row>
    <row r="3" spans="1:9" ht="15.75">
      <c r="A3" s="367" t="s">
        <v>417</v>
      </c>
      <c r="B3" s="367"/>
      <c r="C3" s="367"/>
      <c r="D3" s="367"/>
      <c r="E3" s="367"/>
      <c r="F3" s="367"/>
      <c r="G3" s="367"/>
      <c r="H3" s="367"/>
      <c r="I3" s="367"/>
    </row>
    <row r="4" spans="1:9" ht="15.75" customHeight="1">
      <c r="A4" s="395" t="s">
        <v>88</v>
      </c>
      <c r="B4" s="395"/>
      <c r="C4" s="395"/>
      <c r="D4" s="395"/>
      <c r="E4" s="395"/>
      <c r="F4" s="395"/>
      <c r="G4" s="395"/>
      <c r="H4" s="395"/>
      <c r="I4" s="395"/>
    </row>
    <row r="5" spans="4:8" ht="18.75">
      <c r="D5" s="79"/>
      <c r="E5" s="79"/>
      <c r="F5" s="79"/>
      <c r="G5" s="79"/>
      <c r="H5" s="79"/>
    </row>
    <row r="6" spans="4:7" ht="22.5" customHeight="1">
      <c r="D6" s="391" t="s">
        <v>89</v>
      </c>
      <c r="E6" s="391"/>
      <c r="F6" s="292" t="s">
        <v>9</v>
      </c>
      <c r="G6" s="80" t="s">
        <v>90</v>
      </c>
    </row>
    <row r="7" spans="4:7" ht="15">
      <c r="D7" s="392" t="s">
        <v>91</v>
      </c>
      <c r="E7" s="392"/>
      <c r="F7" s="197">
        <v>3465</v>
      </c>
      <c r="G7" s="81">
        <f>F7/5139*100</f>
        <v>67.42556917688266</v>
      </c>
    </row>
    <row r="8" spans="4:7" ht="13.5" customHeight="1">
      <c r="D8" s="392" t="s">
        <v>92</v>
      </c>
      <c r="E8" s="392"/>
      <c r="F8" s="197">
        <v>121</v>
      </c>
      <c r="G8" s="81">
        <f aca="true" t="shared" si="0" ref="G8:G21">F8/5139*100</f>
        <v>2.3545436855419344</v>
      </c>
    </row>
    <row r="9" spans="4:7" ht="13.5" customHeight="1">
      <c r="D9" s="392" t="s">
        <v>93</v>
      </c>
      <c r="E9" s="392"/>
      <c r="F9" s="197">
        <v>297</v>
      </c>
      <c r="G9" s="81">
        <f t="shared" si="0"/>
        <v>5.779334500875657</v>
      </c>
    </row>
    <row r="10" spans="4:7" ht="15.75" customHeight="1">
      <c r="D10" s="392" t="s">
        <v>94</v>
      </c>
      <c r="E10" s="392"/>
      <c r="F10" s="197">
        <v>139</v>
      </c>
      <c r="G10" s="81">
        <f t="shared" si="0"/>
        <v>2.7048063825647013</v>
      </c>
    </row>
    <row r="11" spans="4:7" ht="14.25" customHeight="1">
      <c r="D11" s="392" t="s">
        <v>95</v>
      </c>
      <c r="E11" s="392"/>
      <c r="F11" s="197">
        <v>107</v>
      </c>
      <c r="G11" s="81">
        <f t="shared" si="0"/>
        <v>2.0821171434131154</v>
      </c>
    </row>
    <row r="12" spans="4:7" ht="15" customHeight="1">
      <c r="D12" s="392" t="s">
        <v>96</v>
      </c>
      <c r="E12" s="392"/>
      <c r="F12" s="197">
        <v>90</v>
      </c>
      <c r="G12" s="81">
        <f t="shared" si="0"/>
        <v>1.7513134851138354</v>
      </c>
    </row>
    <row r="13" spans="4:7" ht="14.25" customHeight="1">
      <c r="D13" s="392" t="s">
        <v>97</v>
      </c>
      <c r="E13" s="392"/>
      <c r="F13" s="197">
        <v>265</v>
      </c>
      <c r="G13" s="81">
        <f t="shared" si="0"/>
        <v>5.156645261724071</v>
      </c>
    </row>
    <row r="14" spans="4:7" ht="16.5" customHeight="1">
      <c r="D14" s="392" t="s">
        <v>98</v>
      </c>
      <c r="E14" s="392"/>
      <c r="F14" s="197">
        <v>66</v>
      </c>
      <c r="G14" s="81">
        <f t="shared" si="0"/>
        <v>1.284296555750146</v>
      </c>
    </row>
    <row r="15" spans="4:7" ht="16.5" customHeight="1">
      <c r="D15" s="392" t="s">
        <v>99</v>
      </c>
      <c r="E15" s="392"/>
      <c r="F15" s="197">
        <v>262</v>
      </c>
      <c r="G15" s="81">
        <f t="shared" si="0"/>
        <v>5.09826814555361</v>
      </c>
    </row>
    <row r="16" spans="4:7" ht="15.75" customHeight="1">
      <c r="D16" s="392" t="s">
        <v>100</v>
      </c>
      <c r="E16" s="392"/>
      <c r="F16" s="197">
        <v>54</v>
      </c>
      <c r="G16" s="81">
        <f t="shared" si="0"/>
        <v>1.0507880910683012</v>
      </c>
    </row>
    <row r="17" spans="4:7" ht="15.75" customHeight="1">
      <c r="D17" s="392" t="s">
        <v>101</v>
      </c>
      <c r="E17" s="392"/>
      <c r="F17" s="197">
        <v>69</v>
      </c>
      <c r="G17" s="81">
        <f t="shared" si="0"/>
        <v>1.3426736719206072</v>
      </c>
    </row>
    <row r="18" spans="4:7" ht="17.25" customHeight="1">
      <c r="D18" s="392" t="s">
        <v>102</v>
      </c>
      <c r="E18" s="392"/>
      <c r="F18" s="197">
        <v>52</v>
      </c>
      <c r="G18" s="81">
        <f t="shared" si="0"/>
        <v>1.0118700136213272</v>
      </c>
    </row>
    <row r="19" spans="4:7" ht="17.25" customHeight="1">
      <c r="D19" s="392" t="s">
        <v>103</v>
      </c>
      <c r="E19" s="392"/>
      <c r="F19" s="197">
        <v>23</v>
      </c>
      <c r="G19" s="81">
        <f t="shared" si="0"/>
        <v>0.44755789064020235</v>
      </c>
    </row>
    <row r="20" spans="4:7" ht="15.75" customHeight="1">
      <c r="D20" s="392" t="s">
        <v>104</v>
      </c>
      <c r="E20" s="392"/>
      <c r="F20" s="197">
        <v>129</v>
      </c>
      <c r="G20" s="81">
        <f t="shared" si="0"/>
        <v>2.5102159953298306</v>
      </c>
    </row>
    <row r="21" spans="4:7" ht="15">
      <c r="D21" s="393" t="s">
        <v>32</v>
      </c>
      <c r="E21" s="394"/>
      <c r="F21" s="198">
        <f>SUM(F7:F20)</f>
        <v>5139</v>
      </c>
      <c r="G21" s="302">
        <f t="shared" si="0"/>
        <v>100</v>
      </c>
    </row>
    <row r="22" ht="15.75" customHeight="1"/>
    <row r="23" spans="1:9" ht="15">
      <c r="A23" s="395" t="s">
        <v>105</v>
      </c>
      <c r="B23" s="395"/>
      <c r="C23" s="395"/>
      <c r="D23" s="395"/>
      <c r="E23" s="395"/>
      <c r="F23" s="395"/>
      <c r="G23" s="395"/>
      <c r="H23" s="395"/>
      <c r="I23" s="395"/>
    </row>
    <row r="24" ht="15.75" customHeight="1"/>
    <row r="25" spans="4:7" ht="30" customHeight="1">
      <c r="D25" s="391" t="s">
        <v>89</v>
      </c>
      <c r="E25" s="391"/>
      <c r="F25" s="196" t="s">
        <v>9</v>
      </c>
      <c r="G25" s="80" t="s">
        <v>90</v>
      </c>
    </row>
    <row r="26" spans="4:7" ht="15" customHeight="1">
      <c r="D26" s="390" t="s">
        <v>106</v>
      </c>
      <c r="E26" s="390"/>
      <c r="F26" s="195">
        <v>7340</v>
      </c>
      <c r="G26" s="81">
        <f>F26/24444*100</f>
        <v>30.027818687612502</v>
      </c>
    </row>
    <row r="27" spans="4:7" ht="15">
      <c r="D27" s="390" t="s">
        <v>107</v>
      </c>
      <c r="E27" s="390"/>
      <c r="F27" s="195">
        <v>2556</v>
      </c>
      <c r="G27" s="81">
        <f aca="true" t="shared" si="1" ref="G27:G47">F27/24444*100</f>
        <v>10.456553755522828</v>
      </c>
    </row>
    <row r="28" spans="4:7" ht="15">
      <c r="D28" s="390" t="s">
        <v>108</v>
      </c>
      <c r="E28" s="390"/>
      <c r="F28" s="195">
        <v>1166</v>
      </c>
      <c r="G28" s="81">
        <f t="shared" si="1"/>
        <v>4.770086728849615</v>
      </c>
    </row>
    <row r="29" spans="4:7" ht="15">
      <c r="D29" s="390" t="s">
        <v>109</v>
      </c>
      <c r="E29" s="390"/>
      <c r="F29" s="195">
        <v>632</v>
      </c>
      <c r="G29" s="81">
        <f t="shared" si="1"/>
        <v>2.585501554573719</v>
      </c>
    </row>
    <row r="30" spans="4:7" ht="15">
      <c r="D30" s="390" t="s">
        <v>110</v>
      </c>
      <c r="E30" s="390"/>
      <c r="F30" s="195">
        <v>3969</v>
      </c>
      <c r="G30" s="81">
        <f t="shared" si="1"/>
        <v>16.237113402061855</v>
      </c>
    </row>
    <row r="31" spans="4:7" ht="15">
      <c r="D31" s="390" t="s">
        <v>111</v>
      </c>
      <c r="E31" s="390"/>
      <c r="F31" s="195">
        <v>402</v>
      </c>
      <c r="G31" s="81">
        <f t="shared" si="1"/>
        <v>1.6445753559155623</v>
      </c>
    </row>
    <row r="32" spans="4:7" ht="15">
      <c r="D32" s="390" t="s">
        <v>112</v>
      </c>
      <c r="E32" s="390"/>
      <c r="F32" s="195">
        <v>4336</v>
      </c>
      <c r="G32" s="81">
        <f t="shared" si="1"/>
        <v>17.73850433644248</v>
      </c>
    </row>
    <row r="33" spans="4:7" ht="15">
      <c r="D33" s="390" t="s">
        <v>113</v>
      </c>
      <c r="E33" s="390"/>
      <c r="F33" s="195">
        <v>124</v>
      </c>
      <c r="G33" s="81">
        <f t="shared" si="1"/>
        <v>0.5072819505809196</v>
      </c>
    </row>
    <row r="34" spans="4:7" ht="15">
      <c r="D34" s="390" t="s">
        <v>114</v>
      </c>
      <c r="E34" s="390"/>
      <c r="F34" s="195">
        <v>359</v>
      </c>
      <c r="G34" s="81">
        <f t="shared" si="1"/>
        <v>1.4686630666012108</v>
      </c>
    </row>
    <row r="35" spans="4:7" ht="15">
      <c r="D35" s="390" t="s">
        <v>93</v>
      </c>
      <c r="E35" s="390"/>
      <c r="F35" s="195">
        <v>1233</v>
      </c>
      <c r="G35" s="81">
        <f t="shared" si="1"/>
        <v>5.044182621502209</v>
      </c>
    </row>
    <row r="36" spans="4:7" ht="15">
      <c r="D36" s="390" t="s">
        <v>94</v>
      </c>
      <c r="E36" s="390"/>
      <c r="F36" s="195">
        <v>343</v>
      </c>
      <c r="G36" s="81">
        <f t="shared" si="1"/>
        <v>1.4032073310423827</v>
      </c>
    </row>
    <row r="37" spans="4:7" ht="15">
      <c r="D37" s="390" t="s">
        <v>95</v>
      </c>
      <c r="E37" s="390"/>
      <c r="F37" s="195">
        <v>419</v>
      </c>
      <c r="G37" s="81">
        <f t="shared" si="1"/>
        <v>1.7141220749468173</v>
      </c>
    </row>
    <row r="38" spans="4:7" ht="15">
      <c r="D38" s="390" t="s">
        <v>96</v>
      </c>
      <c r="E38" s="390"/>
      <c r="F38" s="195">
        <v>304</v>
      </c>
      <c r="G38" s="81">
        <f t="shared" si="1"/>
        <v>1.2436589756177385</v>
      </c>
    </row>
    <row r="39" spans="4:7" ht="15">
      <c r="D39" s="390" t="s">
        <v>97</v>
      </c>
      <c r="E39" s="390"/>
      <c r="F39" s="195">
        <v>629</v>
      </c>
      <c r="G39" s="81">
        <f t="shared" si="1"/>
        <v>2.573228604156439</v>
      </c>
    </row>
    <row r="40" spans="4:7" ht="15">
      <c r="D40" s="390" t="s">
        <v>115</v>
      </c>
      <c r="E40" s="390"/>
      <c r="F40" s="195">
        <v>102</v>
      </c>
      <c r="G40" s="81">
        <f t="shared" si="1"/>
        <v>0.4172803141875307</v>
      </c>
    </row>
    <row r="41" spans="4:7" ht="15">
      <c r="D41" s="390" t="s">
        <v>116</v>
      </c>
      <c r="E41" s="390"/>
      <c r="F41" s="195">
        <v>24</v>
      </c>
      <c r="G41" s="81">
        <f t="shared" si="1"/>
        <v>0.09818360333824251</v>
      </c>
    </row>
    <row r="42" spans="4:7" ht="15">
      <c r="D42" s="390" t="s">
        <v>117</v>
      </c>
      <c r="E42" s="390"/>
      <c r="F42" s="195">
        <v>60</v>
      </c>
      <c r="G42" s="81">
        <f t="shared" si="1"/>
        <v>0.24545900834560627</v>
      </c>
    </row>
    <row r="43" spans="4:7" ht="15">
      <c r="D43" s="390" t="s">
        <v>118</v>
      </c>
      <c r="E43" s="390"/>
      <c r="F43" s="195">
        <v>287</v>
      </c>
      <c r="G43" s="81">
        <f t="shared" si="1"/>
        <v>1.1741122565864834</v>
      </c>
    </row>
    <row r="44" spans="4:7" ht="15">
      <c r="D44" s="390" t="s">
        <v>100</v>
      </c>
      <c r="E44" s="390"/>
      <c r="F44" s="195">
        <v>54</v>
      </c>
      <c r="G44" s="81">
        <f t="shared" si="1"/>
        <v>0.22091310751104565</v>
      </c>
    </row>
    <row r="45" spans="4:7" ht="15">
      <c r="D45" s="390" t="s">
        <v>101</v>
      </c>
      <c r="E45" s="390"/>
      <c r="F45" s="195">
        <v>52</v>
      </c>
      <c r="G45" s="81">
        <f t="shared" si="1"/>
        <v>0.2127311405661921</v>
      </c>
    </row>
    <row r="46" spans="4:7" ht="15">
      <c r="D46" s="390" t="s">
        <v>119</v>
      </c>
      <c r="E46" s="390"/>
      <c r="F46" s="195">
        <v>53</v>
      </c>
      <c r="G46" s="81">
        <f t="shared" si="1"/>
        <v>0.2168221240386189</v>
      </c>
    </row>
    <row r="47" spans="4:7" ht="15">
      <c r="D47" s="389" t="s">
        <v>32</v>
      </c>
      <c r="E47" s="389"/>
      <c r="F47" s="194">
        <f>SUM(F26:F46)</f>
        <v>24444</v>
      </c>
      <c r="G47" s="302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&amp;L16.08.2013&amp;CTÜRKİYE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73" t="s">
        <v>414</v>
      </c>
      <c r="B2" s="373"/>
      <c r="C2" s="373"/>
      <c r="D2" s="373"/>
      <c r="E2" s="373"/>
      <c r="F2" s="373"/>
      <c r="G2" s="373"/>
      <c r="H2" s="373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99" t="s">
        <v>121</v>
      </c>
      <c r="C5" s="399"/>
      <c r="D5" s="399"/>
      <c r="E5" s="399"/>
      <c r="F5" s="399"/>
      <c r="G5" s="285"/>
      <c r="H5" s="285"/>
      <c r="I5" s="285"/>
      <c r="J5" s="28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97"/>
      <c r="C8" s="398" t="s">
        <v>345</v>
      </c>
      <c r="D8" s="398"/>
      <c r="E8" s="398" t="s">
        <v>346</v>
      </c>
      <c r="F8" s="398"/>
      <c r="G8" s="4"/>
      <c r="H8" s="4"/>
      <c r="I8" s="4"/>
      <c r="J8" s="4"/>
      <c r="K8" s="4"/>
    </row>
    <row r="9" spans="2:11" ht="24.75" customHeight="1">
      <c r="B9" s="397"/>
      <c r="C9" s="398"/>
      <c r="D9" s="398"/>
      <c r="E9" s="398"/>
      <c r="F9" s="398"/>
      <c r="G9" s="4"/>
      <c r="H9" s="4"/>
      <c r="I9" s="87"/>
      <c r="J9" s="4"/>
      <c r="K9" s="4"/>
    </row>
    <row r="10" spans="2:11" ht="24.75" customHeight="1">
      <c r="B10" s="275" t="s">
        <v>347</v>
      </c>
      <c r="C10" s="275" t="s">
        <v>9</v>
      </c>
      <c r="D10" s="275" t="s">
        <v>122</v>
      </c>
      <c r="E10" s="275" t="s">
        <v>9</v>
      </c>
      <c r="F10" s="275" t="s">
        <v>122</v>
      </c>
      <c r="G10" s="273"/>
      <c r="H10" s="4"/>
      <c r="I10" s="4"/>
      <c r="J10" s="4"/>
      <c r="K10" s="4"/>
    </row>
    <row r="11" spans="2:11" ht="24.75" customHeight="1">
      <c r="B11" s="276">
        <v>1</v>
      </c>
      <c r="C11" s="277">
        <v>325</v>
      </c>
      <c r="D11" s="278">
        <f>C11/720*100</f>
        <v>45.13888888888889</v>
      </c>
      <c r="E11" s="279">
        <v>1751</v>
      </c>
      <c r="F11" s="278">
        <f>E11/3258*100</f>
        <v>53.744628606507064</v>
      </c>
      <c r="G11" s="4"/>
      <c r="H11" s="4"/>
      <c r="I11" s="4"/>
      <c r="J11" s="4"/>
      <c r="K11" s="4"/>
    </row>
    <row r="12" spans="2:8" ht="24.75" customHeight="1">
      <c r="B12" s="276">
        <v>2</v>
      </c>
      <c r="C12" s="280">
        <v>193</v>
      </c>
      <c r="D12" s="278">
        <f aca="true" t="shared" si="0" ref="D12:D22">C12/720*100</f>
        <v>26.805555555555554</v>
      </c>
      <c r="E12" s="280">
        <v>1057</v>
      </c>
      <c r="F12" s="278">
        <f aca="true" t="shared" si="1" ref="F12:F22">E12/3258*100</f>
        <v>32.44321669736034</v>
      </c>
      <c r="G12" s="4"/>
      <c r="H12" s="4"/>
    </row>
    <row r="13" spans="2:8" ht="24.75" customHeight="1">
      <c r="B13" s="276">
        <v>3</v>
      </c>
      <c r="C13" s="281">
        <v>97</v>
      </c>
      <c r="D13" s="278">
        <f t="shared" si="0"/>
        <v>13.472222222222221</v>
      </c>
      <c r="E13" s="281">
        <v>308</v>
      </c>
      <c r="F13" s="278">
        <f t="shared" si="1"/>
        <v>9.4536525475752</v>
      </c>
      <c r="G13" s="4"/>
      <c r="H13" s="4"/>
    </row>
    <row r="14" spans="2:8" ht="24.75" customHeight="1">
      <c r="B14" s="276">
        <v>4</v>
      </c>
      <c r="C14" s="281">
        <v>42</v>
      </c>
      <c r="D14" s="278">
        <f t="shared" si="0"/>
        <v>5.833333333333333</v>
      </c>
      <c r="E14" s="281">
        <v>90</v>
      </c>
      <c r="F14" s="278">
        <f t="shared" si="1"/>
        <v>2.7624309392265194</v>
      </c>
      <c r="G14" s="4"/>
      <c r="H14" s="4"/>
    </row>
    <row r="15" spans="2:8" ht="24.75" customHeight="1">
      <c r="B15" s="276">
        <v>5</v>
      </c>
      <c r="C15" s="281">
        <v>29</v>
      </c>
      <c r="D15" s="278">
        <f t="shared" si="0"/>
        <v>4.027777777777778</v>
      </c>
      <c r="E15" s="281">
        <v>33</v>
      </c>
      <c r="F15" s="278">
        <f t="shared" si="1"/>
        <v>1.0128913443830572</v>
      </c>
      <c r="G15" s="4"/>
      <c r="H15" s="4"/>
    </row>
    <row r="16" spans="2:8" ht="24.75" customHeight="1">
      <c r="B16" s="276">
        <v>6</v>
      </c>
      <c r="C16" s="281">
        <v>11</v>
      </c>
      <c r="D16" s="278">
        <f t="shared" si="0"/>
        <v>1.5277777777777777</v>
      </c>
      <c r="E16" s="281">
        <v>10</v>
      </c>
      <c r="F16" s="278">
        <f t="shared" si="1"/>
        <v>0.3069367710251688</v>
      </c>
      <c r="G16" s="4"/>
      <c r="H16" s="4"/>
    </row>
    <row r="17" spans="2:8" ht="23.25" customHeight="1">
      <c r="B17" s="276">
        <v>7</v>
      </c>
      <c r="C17" s="281">
        <v>13</v>
      </c>
      <c r="D17" s="278">
        <f t="shared" si="0"/>
        <v>1.8055555555555554</v>
      </c>
      <c r="E17" s="281">
        <v>1</v>
      </c>
      <c r="F17" s="278">
        <f t="shared" si="1"/>
        <v>0.03069367710251688</v>
      </c>
      <c r="G17" s="4"/>
      <c r="H17" s="4"/>
    </row>
    <row r="18" spans="2:8" ht="25.5" customHeight="1">
      <c r="B18" s="276">
        <v>8</v>
      </c>
      <c r="C18" s="281">
        <v>3</v>
      </c>
      <c r="D18" s="278">
        <f t="shared" si="0"/>
        <v>0.4166666666666667</v>
      </c>
      <c r="E18" s="281">
        <v>2</v>
      </c>
      <c r="F18" s="278">
        <f t="shared" si="1"/>
        <v>0.06138735420503376</v>
      </c>
      <c r="G18" s="4"/>
      <c r="H18" s="4"/>
    </row>
    <row r="19" spans="1:8" ht="22.5" customHeight="1">
      <c r="A19" s="273"/>
      <c r="B19" s="276">
        <v>9</v>
      </c>
      <c r="C19" s="281">
        <v>3</v>
      </c>
      <c r="D19" s="278">
        <f t="shared" si="0"/>
        <v>0.4166666666666667</v>
      </c>
      <c r="E19" s="281">
        <v>2</v>
      </c>
      <c r="F19" s="278">
        <f t="shared" si="1"/>
        <v>0.06138735420503376</v>
      </c>
      <c r="G19" s="273"/>
      <c r="H19" s="4"/>
    </row>
    <row r="20" spans="2:8" ht="23.25" customHeight="1">
      <c r="B20" s="276">
        <v>10</v>
      </c>
      <c r="C20" s="281">
        <v>0</v>
      </c>
      <c r="D20" s="278">
        <f t="shared" si="0"/>
        <v>0</v>
      </c>
      <c r="E20" s="281">
        <v>0</v>
      </c>
      <c r="F20" s="278">
        <f t="shared" si="1"/>
        <v>0</v>
      </c>
      <c r="G20" s="4"/>
      <c r="H20" s="4"/>
    </row>
    <row r="21" spans="2:8" ht="24.75" customHeight="1">
      <c r="B21" s="276" t="s">
        <v>123</v>
      </c>
      <c r="C21" s="281">
        <v>4</v>
      </c>
      <c r="D21" s="278">
        <f t="shared" si="0"/>
        <v>0.5555555555555556</v>
      </c>
      <c r="E21" s="281">
        <v>4</v>
      </c>
      <c r="F21" s="278">
        <f t="shared" si="1"/>
        <v>0.12277470841006752</v>
      </c>
      <c r="G21" s="4"/>
      <c r="H21" s="4"/>
    </row>
    <row r="22" spans="2:8" ht="24.75" customHeight="1">
      <c r="B22" s="275" t="s">
        <v>32</v>
      </c>
      <c r="C22" s="282">
        <f>SUM(C11:C21)</f>
        <v>720</v>
      </c>
      <c r="D22" s="283">
        <f t="shared" si="0"/>
        <v>100</v>
      </c>
      <c r="E22" s="284">
        <f>SUM(E11:E21)</f>
        <v>3258</v>
      </c>
      <c r="F22" s="283">
        <f t="shared" si="1"/>
        <v>100</v>
      </c>
      <c r="G22" s="4"/>
      <c r="H22" s="4"/>
    </row>
    <row r="23" spans="2:8" ht="18.75" customHeight="1">
      <c r="B23" s="396" t="s">
        <v>18</v>
      </c>
      <c r="C23" s="396"/>
      <c r="D23" s="396"/>
      <c r="E23" s="396"/>
      <c r="F23" s="396"/>
      <c r="G23" s="4"/>
      <c r="H23" s="4"/>
    </row>
    <row r="24" spans="2:8" ht="19.5" customHeight="1">
      <c r="B24" t="s">
        <v>348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7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&amp;L16.08.2013&amp;CTÜRKİYE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2014-04-10T13:37:54Z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