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SERMAYE" sheetId="7" r:id="rId7"/>
    <sheet name="ORTAK SAYISI" sheetId="8" r:id="rId8"/>
    <sheet name="ŞUBE SAYISI" sheetId="9" r:id="rId9"/>
    <sheet name="EN ÇOK KURULAN 10 FAALİYET" sheetId="10" r:id="rId10"/>
    <sheet name="EN ÇOK KAPANAN 10 FAALİYET" sheetId="11" r:id="rId11"/>
    <sheet name="İLLER" sheetId="12" r:id="rId12"/>
    <sheet name="KOOPERATİFLER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9">'EN ÇOK KURULAN 10 FAALİYET'!$A$1:$J$55</definedName>
    <definedName name="_xlnm.Print_Area" localSheetId="3">'FAALİYET SIKLIĞI'!$A$1:$I$169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FAALİYETLER'!$A$1:$F$64</definedName>
    <definedName name="_xlnm.Print_Titles" localSheetId="3">'FAALİYET SIKLIĞI'!$3:$6</definedName>
    <definedName name="_xlnm.Print_Titles" localSheetId="11">'İLLER'!$5:$8</definedName>
    <definedName name="_xlnm.Print_Titles" localSheetId="15">'YABANCI SERMAYE ve ÜLKELER'!$49:$51</definedName>
  </definedNames>
  <calcPr fullCalcOnLoad="1"/>
</workbook>
</file>

<file path=xl/sharedStrings.xml><?xml version="1.0" encoding="utf-8"?>
<sst xmlns="http://schemas.openxmlformats.org/spreadsheetml/2006/main" count="1031" uniqueCount="558">
  <si>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</si>
  <si>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</si>
  <si>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</si>
  <si>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</si>
  <si>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</si>
  <si>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</si>
  <si>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</si>
  <si>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</si>
  <si>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</si>
  <si>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</si>
  <si>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</si>
  <si>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</si>
  <si>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</si>
  <si>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</si>
  <si>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</si>
  <si>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</si>
  <si>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</si>
  <si>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</si>
  <si>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</si>
  <si>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</si>
  <si>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</si>
  <si>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</si>
  <si>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</si>
  <si>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</si>
  <si>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</si>
  <si>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</si>
  <si>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</si>
  <si>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</si>
  <si>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</si>
  <si>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</si>
  <si>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</si>
  <si>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</si>
  <si>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</si>
  <si>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</si>
  <si>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</si>
  <si>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</si>
  <si>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</si>
  <si>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</si>
  <si>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</si>
  <si>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</si>
  <si>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</si>
  <si>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</si>
  <si>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</si>
  <si>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</si>
  <si>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</si>
  <si>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</si>
  <si>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</si>
  <si>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</si>
  <si>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</si>
  <si>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</si>
  <si>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</si>
  <si>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</si>
  <si>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</si>
  <si>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</si>
  <si>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</si>
  <si>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</si>
  <si>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</si>
  <si>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Faaliyetlere ve Üç Büyük İle Göre Dağılım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</si>
  <si>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</si>
  <si>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</si>
  <si>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</si>
  <si>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</si>
  <si>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</si>
  <si>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</si>
  <si>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</si>
  <si>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</si>
  <si>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</si>
  <si>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</si>
  <si>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</si>
  <si>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</si>
  <si>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</si>
  <si>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</si>
  <si>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</si>
  <si>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</si>
  <si>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</si>
  <si>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</si>
  <si>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</si>
  <si>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</si>
  <si>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</si>
  <si>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</si>
  <si>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</si>
  <si>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</si>
  <si>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</si>
  <si>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</si>
  <si>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</si>
  <si>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</si>
  <si>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</si>
  <si>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</si>
  <si>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</si>
  <si>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</si>
  <si>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</si>
  <si>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</si>
  <si>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</si>
  <si>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</si>
  <si>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</si>
  <si>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</si>
  <si>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</si>
  <si>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</si>
  <si>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</si>
  <si>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</si>
  <si>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</si>
  <si>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</si>
  <si>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</si>
  <si>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</si>
  <si>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</si>
  <si>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</si>
  <si>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</si>
  <si>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</si>
  <si>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</si>
  <si>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</si>
  <si>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</si>
  <si>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</si>
  <si>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</si>
  <si>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</si>
  <si>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</si>
  <si>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</si>
  <si>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</si>
  <si>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</si>
  <si>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</si>
  <si>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</si>
  <si>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</si>
  <si>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</si>
  <si>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</si>
  <si>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</si>
  <si>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</si>
  <si>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</si>
  <si>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</si>
  <si>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</si>
  <si>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</si>
  <si>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</si>
  <si>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</si>
  <si>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</si>
  <si>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</si>
  <si>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</si>
  <si>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</si>
  <si>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</si>
  <si>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</si>
  <si>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</si>
  <si>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</si>
  <si>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</si>
  <si>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</si>
  <si>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</si>
  <si>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</si>
  <si>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</si>
  <si>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</si>
  <si>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</si>
  <si>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</si>
  <si>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</si>
  <si>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</si>
  <si>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</si>
  <si>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</si>
  <si>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</si>
  <si>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</si>
  <si>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</si>
  <si>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</si>
  <si>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</si>
  <si>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</si>
  <si>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</si>
  <si>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</si>
  <si>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</si>
  <si>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</si>
  <si>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</si>
  <si>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</si>
  <si>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</si>
  <si>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</si>
  <si>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</si>
  <si>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</si>
  <si>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</si>
  <si>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</si>
  <si>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</si>
  <si>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</si>
  <si>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</si>
  <si>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</si>
  <si>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</si>
  <si>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</si>
  <si>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</si>
  <si>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</si>
  <si>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</si>
  <si>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</si>
  <si>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</si>
  <si>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</si>
  <si>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</si>
  <si>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</si>
  <si>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</si>
  <si>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</si>
  <si>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</si>
  <si>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</si>
  <si>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</si>
  <si>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</si>
  <si>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</si>
  <si>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</si>
  <si>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</si>
  <si>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</si>
  <si>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</si>
  <si>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</si>
  <si>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</si>
  <si>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</si>
  <si>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</si>
  <si>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</si>
  <si>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</si>
  <si>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</si>
  <si>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</si>
  <si>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</si>
  <si>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</si>
  <si>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</si>
  <si>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</si>
  <si>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</si>
  <si>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</si>
  <si>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</si>
  <si>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</si>
  <si>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</si>
  <si>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</si>
  <si>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</si>
  <si>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</si>
  <si>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</si>
  <si>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</si>
  <si>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</si>
  <si>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</si>
  <si>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</si>
  <si>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</si>
  <si>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</si>
  <si>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</si>
  <si>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</si>
  <si>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</si>
  <si>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</si>
  <si>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</si>
  <si>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</si>
  <si>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</si>
  <si>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</si>
  <si>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</si>
  <si>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</si>
  <si>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</si>
  <si>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</si>
  <si>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</si>
  <si>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</si>
  <si>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</si>
  <si>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</si>
  <si>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</si>
  <si>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</si>
  <si>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</si>
  <si>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</si>
  <si>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</si>
  <si>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</si>
  <si>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</si>
  <si>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</si>
  <si>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</si>
  <si>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</si>
  <si>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</si>
  <si>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</si>
  <si>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</si>
  <si>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</si>
  <si>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</si>
  <si>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</si>
  <si>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</si>
  <si>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</si>
  <si>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</si>
  <si>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</si>
  <si>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</si>
  <si>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</si>
  <si>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</si>
  <si>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46.90 -Belirli bir mala tahsis edilmemiş mağazalardaki toptan ticaret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</si>
  <si>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</si>
  <si>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</si>
  <si>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</si>
  <si>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</si>
  <si>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</si>
  <si>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</si>
  <si>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</si>
  <si>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</si>
  <si>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</si>
  <si>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</si>
  <si>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</si>
  <si>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</si>
  <si>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</si>
  <si>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</si>
  <si>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</si>
  <si>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</si>
  <si>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</si>
  <si>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</si>
  <si>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</si>
  <si>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</si>
  <si>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</si>
  <si>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</si>
  <si>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</si>
  <si>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</si>
  <si>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</si>
  <si>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</si>
  <si>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</si>
  <si>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</si>
  <si>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</si>
  <si>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</si>
  <si>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İngiltere</t>
  </si>
  <si>
    <t>Hollanda</t>
  </si>
  <si>
    <t>İsviçre</t>
  </si>
  <si>
    <t>Romanya</t>
  </si>
  <si>
    <t>Belçika</t>
  </si>
  <si>
    <t>Fransa</t>
  </si>
  <si>
    <t>Irak</t>
  </si>
  <si>
    <t>A.B.D.</t>
  </si>
  <si>
    <t>Ürdün</t>
  </si>
  <si>
    <t>Suudi Arabistan</t>
  </si>
  <si>
    <t>Hindistan</t>
  </si>
  <si>
    <t>Avusturya</t>
  </si>
  <si>
    <t>Kanada</t>
  </si>
  <si>
    <t>Çin</t>
  </si>
  <si>
    <t>Suriye</t>
  </si>
  <si>
    <t>Libya</t>
  </si>
  <si>
    <t>Türkmenistan</t>
  </si>
  <si>
    <t>Ukrayna</t>
  </si>
  <si>
    <t xml:space="preserve">        Ocak Ayında Kurulan Yabancı Sermayeli Şirketlerin Genel Görünümü</t>
  </si>
  <si>
    <t>Eski Sermaye(TL)</t>
  </si>
  <si>
    <t>Mühendislik faaliyetleri ve ilgili teknik danışmanlık</t>
  </si>
  <si>
    <t>Mısır</t>
  </si>
  <si>
    <t>Danimarka</t>
  </si>
  <si>
    <t>14-15</t>
  </si>
  <si>
    <t xml:space="preserve"> </t>
  </si>
  <si>
    <t>62.01</t>
  </si>
  <si>
    <t>Bilgisayar programlama faaliyetleri</t>
  </si>
  <si>
    <t>47.52</t>
  </si>
  <si>
    <t>Belirli bir mala tahsis edilmiş mağazalarda hırdavat, boya ve cam perakende ticareti</t>
  </si>
  <si>
    <t>MERSİN</t>
  </si>
  <si>
    <t>İsveç</t>
  </si>
  <si>
    <t>Lübnan</t>
  </si>
  <si>
    <t>Fas</t>
  </si>
  <si>
    <t>79.11 -Seyahat acentesi faaliyetleri</t>
  </si>
  <si>
    <t>BAE</t>
  </si>
  <si>
    <t>TÜRKİYE</t>
  </si>
  <si>
    <t xml:space="preserve"> 15 ŞUBAT 2013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</si>
  <si>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</si>
  <si>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</si>
  <si>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</si>
  <si>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</si>
  <si>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-</t>
  </si>
  <si>
    <t>69.20</t>
  </si>
  <si>
    <t>Muhasebe, defter tutma ve denetim faaliyetleri; vergi müşavirliği</t>
  </si>
  <si>
    <t>70.22</t>
  </si>
  <si>
    <t>İşletme ve diğer idari danışmanlık faaliyetleri</t>
  </si>
  <si>
    <t>46.90</t>
  </si>
  <si>
    <t>Belirli bir mala tahsis edilmemiş mağazalardaki toptan ticaret</t>
  </si>
  <si>
    <t>47.30</t>
  </si>
  <si>
    <t>Belirli bir mala tahsis edilmiş mağazalarda otomotiv yakıtının perakende ticareti</t>
  </si>
  <si>
    <t>79.11</t>
  </si>
  <si>
    <t>Seyahat acentesi faaliyetleri</t>
  </si>
  <si>
    <t>İrlanda</t>
  </si>
  <si>
    <t>Sudan</t>
  </si>
  <si>
    <t>Polonya</t>
  </si>
  <si>
    <t>Filistin</t>
  </si>
  <si>
    <t>Gürcistan</t>
  </si>
  <si>
    <t>Moldovya</t>
  </si>
  <si>
    <t>Norveç</t>
  </si>
  <si>
    <t>Kooperatif Tipi</t>
  </si>
  <si>
    <t>Konut Yapı Kooperatifi</t>
  </si>
  <si>
    <t>Tarımsal Kalkınma Kooperatifi</t>
  </si>
  <si>
    <t>Motorlu Taşıyıcılar Kooperatifi</t>
  </si>
  <si>
    <t>Sulama Kooperatifi</t>
  </si>
  <si>
    <t>Birlikler</t>
  </si>
  <si>
    <t xml:space="preserve">Ocak Ayında Kurulan Kooperatiflerin Genel Görünümü </t>
  </si>
  <si>
    <t>Toplu İşyeri Yapı Kooperatifi</t>
  </si>
  <si>
    <t>Kooperatiflerin Genel Görünümü</t>
  </si>
  <si>
    <t>OCAK 2014</t>
  </si>
  <si>
    <t>2014 OCAK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</si>
  <si>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2014 OCAK  AYINA AİT KURULAN ve KAPANAN ŞİRKET İSTATİSTİKLERİ</t>
    </r>
  </si>
  <si>
    <t xml:space="preserve"> 2014  OCAK AYINA AİT KURULAN ve KAPANAN ŞİRKET İSTATİSTİKLERİ</t>
  </si>
  <si>
    <t xml:space="preserve"> 2014 OCAK AYINA AİT KURULAN ve KAPANAN ŞİRKET İSTATİSTİKLERİ</t>
  </si>
  <si>
    <t>2014 Ocak Ayında Kurulan Şirketlerin Sermaye Dağılımları</t>
  </si>
  <si>
    <t>2014 OCAK AYINA AİT KURULAN ve KAPANAN ŞİRKET İSTATİSTİKLERİ</t>
  </si>
  <si>
    <t xml:space="preserve">2014 OCAK AYINA AİT KURULAN VE KAPANAN ŞİRKET İSTATİSTİKLERİ </t>
  </si>
  <si>
    <t>2014 OCAK (BİR AYLIK)</t>
  </si>
  <si>
    <t>2013  OCAK (BİR AYLIK)</t>
  </si>
  <si>
    <t>2014 Yılı Ocak Ayı Kurulan Yabancı Sermayeli Şirketlerin İllere Göre Dağılımı</t>
  </si>
  <si>
    <t>2014 Yılı Ocak Ayı En Çok Yabancı Sermayeli Şirket Kuruluşu Olan  İlk 20 Faaliyet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</si>
  <si>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</si>
  <si>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 xml:space="preserve"> (%)*</t>
  </si>
  <si>
    <t>14.13</t>
  </si>
  <si>
    <t>Diğer dış giyim eşyaları imalatı</t>
  </si>
  <si>
    <t>Gerçek Kişi Ticari İşletmeleri*</t>
  </si>
  <si>
    <t>47.78</t>
  </si>
  <si>
    <t>Belirli bir mala tahsis edilmiş mağazalarda diğer yeni malların perakende ticareti</t>
  </si>
  <si>
    <t>47.77</t>
  </si>
  <si>
    <t>Belirli bir mala tahsis edilmiş mağazalarda saat ve mücevher perakende ticareti</t>
  </si>
  <si>
    <t>*   Toplam kapananlar içindeki payı anlamındadır.</t>
  </si>
  <si>
    <t>Ocak Ayında En Çok Şirket Kapanışı Olan İlk 10 Faaliyet</t>
  </si>
  <si>
    <t xml:space="preserve"> (%)</t>
  </si>
  <si>
    <t>73.11</t>
  </si>
  <si>
    <t>Reklam ajanslarının faaliyetleri</t>
  </si>
  <si>
    <t>41.10</t>
  </si>
  <si>
    <t>İnşaat projelerinin geliştirilmesi</t>
  </si>
  <si>
    <t>47.73</t>
  </si>
  <si>
    <t>Belirli bir mala tahsis edilmiş mağazalarda eczacılık ürünlerinin perakende ticareti</t>
  </si>
  <si>
    <t>45.11</t>
  </si>
  <si>
    <t>Otomobillerin ve hafif motorlu kara taşıtlarının ticareti</t>
  </si>
  <si>
    <r>
      <t xml:space="preserve">Faaliyet Kodu </t>
    </r>
    <r>
      <rPr>
        <sz val="11"/>
        <color theme="1"/>
        <rFont val="Calibri"/>
        <family val="2"/>
      </rPr>
      <t>(Nace Rev.2)</t>
    </r>
  </si>
  <si>
    <t>KAPANAN*</t>
  </si>
  <si>
    <t xml:space="preserve">NUTS 3   </t>
  </si>
  <si>
    <t>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</si>
  <si>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</si>
  <si>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</si>
  <si>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</si>
  <si>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</si>
  <si>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</si>
  <si>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</si>
  <si>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</si>
  <si>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</si>
  <si>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</si>
  <si>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</si>
  <si>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</si>
  <si>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</si>
  <si>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</si>
  <si>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</si>
  <si>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</si>
  <si>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</si>
  <si>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</si>
  <si>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</si>
  <si>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</si>
  <si>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</si>
  <si>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</si>
  <si>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</si>
  <si>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</si>
  <si>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</si>
  <si>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</si>
  <si>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</si>
  <si>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</si>
  <si>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</si>
  <si>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</si>
  <si>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</si>
  <si>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</si>
  <si>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</si>
  <si>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</si>
  <si>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</si>
  <si>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</si>
  <si>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</si>
  <si>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</si>
  <si>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</si>
  <si>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</si>
  <si>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</si>
  <si>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</si>
  <si>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</si>
  <si>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</si>
  <si>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</si>
  <si>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</si>
  <si>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</si>
  <si>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</si>
  <si>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</si>
  <si>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</si>
  <si>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</si>
  <si>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</si>
  <si>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</si>
  <si>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</si>
  <si>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</si>
  <si>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</si>
  <si>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</si>
  <si>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</si>
  <si>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</si>
  <si>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</si>
  <si>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</si>
  <si>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</si>
  <si>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</si>
  <si>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</si>
  <si>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</si>
  <si>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</si>
  <si>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</si>
  <si>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</si>
  <si>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</si>
  <si>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</si>
  <si>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</si>
  <si>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</si>
  <si>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</si>
  <si>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</si>
  <si>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</si>
  <si>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</si>
  <si>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</si>
  <si>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</si>
  <si>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</si>
  <si>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</si>
  <si>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</si>
  <si>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</si>
  <si>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r>
      <t xml:space="preserve">* </t>
    </r>
    <r>
      <rPr>
        <sz val="10"/>
        <color indexed="8"/>
        <rFont val="ARIAL"/>
        <family val="0"/>
      </rPr>
      <t>Kapanan Gerçek Kişi Tic. İşletmeleri Re'sen Kapananları içermez.</t>
    </r>
  </si>
  <si>
    <t>Nuts 3 Kodu</t>
  </si>
  <si>
    <t>AFYON</t>
  </si>
  <si>
    <t>Küçük Sanayi Sitesi Yapı Kooperatifi</t>
  </si>
  <si>
    <t>Esnaf ve Sanatkarları Kefalet Kooperatifi</t>
  </si>
  <si>
    <t>Su Ürünleri Kooperatifi</t>
  </si>
  <si>
    <t>Deniz Motorlu Taşıyıcılar Kooperatifi</t>
  </si>
  <si>
    <t>Faaliyet  Açıklama (Nace Rev.2)</t>
  </si>
  <si>
    <t>Rusya Fedarasyonu</t>
  </si>
  <si>
    <t>Güney Kore</t>
  </si>
  <si>
    <t>Somali</t>
  </si>
  <si>
    <t>Hongkong</t>
  </si>
  <si>
    <t>Endonezya</t>
  </si>
  <si>
    <t>İsrail</t>
  </si>
  <si>
    <t>Estonya</t>
  </si>
  <si>
    <t>Tuvalu</t>
  </si>
  <si>
    <t>Kuveyt</t>
  </si>
  <si>
    <t>Kazakistan</t>
  </si>
  <si>
    <t>Nijer</t>
  </si>
  <si>
    <t>Japonya</t>
  </si>
  <si>
    <t>Svaziland</t>
  </si>
  <si>
    <t>Sırbistan</t>
  </si>
  <si>
    <t>Jamaika</t>
  </si>
  <si>
    <t>Afganistan</t>
  </si>
  <si>
    <t>Kongo</t>
  </si>
  <si>
    <t>Malezya</t>
  </si>
  <si>
    <t>Slovenya</t>
  </si>
  <si>
    <t>Beyaz Rusya</t>
  </si>
  <si>
    <t xml:space="preserve"> 62.01 -Bilgisayar programlama faaliyetleri</t>
  </si>
  <si>
    <t xml:space="preserve"> 01.41 -Sütü sağılan büyük baş hayvan yetiştiriciliği</t>
  </si>
  <si>
    <t xml:space="preserve"> 09.90 -Madencilik ve taş ocakçılığını destekleyici diğer faaliyetler</t>
  </si>
  <si>
    <t xml:space="preserve"> 20.20 -Haşere ilaçları ve diğer zirai-kimyasal ürünlerin imalatı</t>
  </si>
  <si>
    <t xml:space="preserve"> 20.30 -Boya, vernik ve benzeri kaplayıcı maddeler ile matbaa mürekkebi ve macun imalatı</t>
  </si>
  <si>
    <t xml:space="preserve"> 20.42 -Parfümlerin, kozmetiklerin ve kişisel bakım ürünlerinin imalatı</t>
  </si>
  <si>
    <t xml:space="preserve"> 21.20 -Eczacılığa ilişkin ilaçların imalatı</t>
  </si>
  <si>
    <t xml:space="preserve"> 22.29 -Diğer plastik ürünlerin imalatı</t>
  </si>
  <si>
    <t xml:space="preserve"> 23.32 -Fırınlanmış kilden tuğla, karo ve inşaat malzemeleri imalatı</t>
  </si>
  <si>
    <t xml:space="preserve"> 25.62 -Metallerin makinede işlenmesi ve şekil verilmesi</t>
  </si>
  <si>
    <t xml:space="preserve"> 26.70 -Optik aletlerin ve fotografik ekipmanların imalatı</t>
  </si>
  <si>
    <t xml:space="preserve"> 28.22 -Kaldırma ve taşıma ekipmanları imalatı</t>
  </si>
  <si>
    <t xml:space="preserve"> 33.15 -Gemilerin ve teknelerin bakım ve onarımı</t>
  </si>
  <si>
    <t xml:space="preserve"> 35.13 -Elektrik enerjisinin dağıtımı</t>
  </si>
  <si>
    <t xml:space="preserve"> 38.11 -Tehlikesiz atıkların toplanması</t>
  </si>
  <si>
    <t xml:space="preserve"> 41.10 -İnşaat projelerinin geliştirilmesi</t>
  </si>
  <si>
    <t xml:space="preserve"> 41.20 -İkamet amaçlı olan veya ikamet amaçlı olmayan binaların inşaatı</t>
  </si>
  <si>
    <t xml:space="preserve"> 42.11 -Kara yolları ve otoyolların inşaatı</t>
  </si>
  <si>
    <t xml:space="preserve"> 43.22 -Sıhhi tesisat, ısıtma ve iklimlendirme tesisatı</t>
  </si>
  <si>
    <t xml:space="preserve"> 14.13 -Diğer dış giyim eşyaları imalatı</t>
  </si>
  <si>
    <t xml:space="preserve"> 46.42 -Giysi ve ayakkabı toptan ticareti</t>
  </si>
  <si>
    <t xml:space="preserve"> 68.31 -Gayrimenkul acenteleri</t>
  </si>
  <si>
    <t xml:space="preserve"> 49.41 -Karayolu ile yük taşımacılığı</t>
  </si>
  <si>
    <t xml:space="preserve"> 70.22 -İşletme ve diğer idari danışmanlık faaliyetleri</t>
  </si>
  <si>
    <t xml:space="preserve"> 71.12 -Mühendislik faaliyetleri ve ilgili teknik danışmanlık</t>
  </si>
  <si>
    <t xml:space="preserve"> 46.19 -Çeşitli malların satışı ile ilgili aracılar</t>
  </si>
  <si>
    <t xml:space="preserve"> 56.10 -Lokantalar ve seyyar yemek hizmeti faaliyetleri</t>
  </si>
  <si>
    <t xml:space="preserve"> 46.38 -Balık, kabuklular ve yumuşakçalar da dahil diğer gıda maddelerinin toptan ticareti</t>
  </si>
  <si>
    <t xml:space="preserve"> 45.31 -Motorlu kara taşıtlarının parça ve aksesuarlarının toptan ticareti</t>
  </si>
  <si>
    <t xml:space="preserve"> 46.39 -Belirli bir mala tahsis edilmemiş mağazalardaki gıda, içecek ve tütün toptan ticareti</t>
  </si>
  <si>
    <t xml:space="preserve"> 46.69 -Diğer makine ve ekipmanların toptan ticareti</t>
  </si>
  <si>
    <t xml:space="preserve"> 46.73 -Ağaç, inşaat malzemesi ve sıhhi teçhizat toptan ticareti</t>
  </si>
  <si>
    <t xml:space="preserve"> 46.74 -Hırdavat, sıhhi tesisat ve ısıtma tesisatı malzemelerinin toptan ticareti</t>
  </si>
  <si>
    <t xml:space="preserve"> 47.91 -Posta yoluyla veya internet üzerinden yapılan perakende ticaret</t>
  </si>
  <si>
    <t xml:space="preserve"> 55.20 -Tatil ve diğer kısa süreli konaklama yerleri</t>
  </si>
  <si>
    <t>42.22</t>
  </si>
  <si>
    <t>Elektrik ve telekomünikasyon için hizmet projelerinin inşaatı</t>
  </si>
  <si>
    <t>50.20</t>
  </si>
  <si>
    <t>Deniz ve kıyı sularında yük taşımacılığı</t>
  </si>
  <si>
    <t>47.54</t>
  </si>
  <si>
    <t>Belirli bir mala tahsis edilmiş mağazalarda elektrikli ev aletlerinin perakende ticareti</t>
  </si>
  <si>
    <t>46.21</t>
  </si>
  <si>
    <t>Tahıl, işlenmemiş tütün, tohum ve hayvan yemi toptan ticareti</t>
  </si>
  <si>
    <t>En Çok Şirket Kapanışı Yapılan İlk 10 İktisadi Faaliyet</t>
  </si>
  <si>
    <t>16-17</t>
  </si>
  <si>
    <t>18</t>
  </si>
  <si>
    <t>19</t>
  </si>
  <si>
    <t>20-21</t>
  </si>
  <si>
    <t>22-24</t>
  </si>
  <si>
    <t>25-26</t>
  </si>
  <si>
    <t>İktisadi Faaliyetler ve Şirket Türleri                                                         NACE REV.2</t>
  </si>
  <si>
    <t xml:space="preserve"> İktisadi Faaliyetler        NACE REV.2</t>
  </si>
  <si>
    <t xml:space="preserve"> İktisadi Faaliyetler       NACE REV.2</t>
  </si>
  <si>
    <t xml:space="preserve"> 12-13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</si>
</sst>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_T_L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¥€-2]\ #,##0.00_);[Red]\([$€-2]\ #,##0.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0"/>
      <color indexed="8"/>
      <name val="ARIAL"/>
      <family val="0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3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sz val="9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>
        <color rgb="FF187FDE"/>
      </bottom>
    </border>
    <border>
      <left style="thin"/>
      <right style="medium"/>
      <top style="thin">
        <color rgb="FF187FDE"/>
      </top>
      <bottom style="thin">
        <color rgb="FF187FDE"/>
      </bottom>
    </border>
    <border>
      <left style="thin"/>
      <right style="medium"/>
      <top style="thin">
        <color rgb="FF187FDE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ck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ck"/>
      <bottom style="thin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double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3" fontId="87" fillId="34" borderId="16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3" fontId="87" fillId="34" borderId="17" xfId="0" applyNumberFormat="1" applyFont="1" applyFill="1" applyBorder="1" applyAlignment="1">
      <alignment horizontal="right"/>
    </xf>
    <xf numFmtId="3" fontId="86" fillId="34" borderId="18" xfId="0" applyNumberFormat="1" applyFont="1" applyFill="1" applyBorder="1" applyAlignment="1">
      <alignment/>
    </xf>
    <xf numFmtId="3" fontId="87" fillId="34" borderId="19" xfId="0" applyNumberFormat="1" applyFont="1" applyFill="1" applyBorder="1" applyAlignment="1">
      <alignment horizontal="right"/>
    </xf>
    <xf numFmtId="3" fontId="86" fillId="35" borderId="15" xfId="0" applyNumberFormat="1" applyFont="1" applyFill="1" applyBorder="1" applyAlignment="1">
      <alignment/>
    </xf>
    <xf numFmtId="3" fontId="87" fillId="33" borderId="20" xfId="0" applyNumberFormat="1" applyFont="1" applyFill="1" applyBorder="1" applyAlignment="1">
      <alignment horizontal="right"/>
    </xf>
    <xf numFmtId="3" fontId="87" fillId="33" borderId="21" xfId="0" applyNumberFormat="1" applyFont="1" applyFill="1" applyBorder="1" applyAlignment="1">
      <alignment/>
    </xf>
    <xf numFmtId="3" fontId="87" fillId="33" borderId="21" xfId="0" applyNumberFormat="1" applyFont="1" applyFill="1" applyBorder="1" applyAlignment="1">
      <alignment horizontal="right"/>
    </xf>
    <xf numFmtId="3" fontId="87" fillId="33" borderId="11" xfId="0" applyNumberFormat="1" applyFont="1" applyFill="1" applyBorder="1" applyAlignment="1">
      <alignment horizontal="right"/>
    </xf>
    <xf numFmtId="3" fontId="87" fillId="33" borderId="17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7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8" xfId="0" applyNumberFormat="1" applyFont="1" applyFill="1" applyBorder="1" applyAlignment="1">
      <alignment/>
    </xf>
    <xf numFmtId="3" fontId="87" fillId="33" borderId="19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/>
    </xf>
    <xf numFmtId="3" fontId="87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83" fillId="33" borderId="17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/>
    </xf>
    <xf numFmtId="3" fontId="87" fillId="33" borderId="0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80" fontId="83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4" xfId="0" applyFont="1" applyFill="1" applyBorder="1" applyAlignment="1">
      <alignment horizontal="center" vertical="center"/>
    </xf>
    <xf numFmtId="0" fontId="91" fillId="34" borderId="25" xfId="0" applyFont="1" applyFill="1" applyBorder="1" applyAlignment="1">
      <alignment wrapText="1"/>
    </xf>
    <xf numFmtId="3" fontId="91" fillId="34" borderId="26" xfId="0" applyNumberFormat="1" applyFont="1" applyFill="1" applyBorder="1" applyAlignment="1">
      <alignment horizontal="right"/>
    </xf>
    <xf numFmtId="3" fontId="91" fillId="34" borderId="27" xfId="0" applyNumberFormat="1" applyFont="1" applyFill="1" applyBorder="1" applyAlignment="1">
      <alignment horizontal="right"/>
    </xf>
    <xf numFmtId="3" fontId="92" fillId="33" borderId="28" xfId="0" applyNumberFormat="1" applyFont="1" applyFill="1" applyBorder="1" applyAlignment="1">
      <alignment horizontal="right"/>
    </xf>
    <xf numFmtId="3" fontId="93" fillId="33" borderId="28" xfId="0" applyNumberFormat="1" applyFont="1" applyFill="1" applyBorder="1" applyAlignment="1">
      <alignment/>
    </xf>
    <xf numFmtId="0" fontId="92" fillId="33" borderId="17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19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9" xfId="0" applyFont="1" applyFill="1" applyBorder="1" applyAlignment="1">
      <alignment wrapText="1"/>
    </xf>
    <xf numFmtId="3" fontId="91" fillId="34" borderId="3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wrapText="1"/>
    </xf>
    <xf numFmtId="3" fontId="92" fillId="33" borderId="21" xfId="0" applyNumberFormat="1" applyFont="1" applyFill="1" applyBorder="1" applyAlignment="1">
      <alignment horizontal="right"/>
    </xf>
    <xf numFmtId="3" fontId="93" fillId="33" borderId="21" xfId="0" applyNumberFormat="1" applyFont="1" applyFill="1" applyBorder="1" applyAlignment="1">
      <alignment/>
    </xf>
    <xf numFmtId="3" fontId="93" fillId="33" borderId="21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79" fillId="36" borderId="17" xfId="0" applyFont="1" applyFill="1" applyBorder="1" applyAlignment="1">
      <alignment/>
    </xf>
    <xf numFmtId="0" fontId="79" fillId="35" borderId="17" xfId="0" applyFont="1" applyFill="1" applyBorder="1" applyAlignment="1">
      <alignment/>
    </xf>
    <xf numFmtId="0" fontId="79" fillId="36" borderId="31" xfId="0" applyFont="1" applyFill="1" applyBorder="1" applyAlignment="1">
      <alignment/>
    </xf>
    <xf numFmtId="0" fontId="79" fillId="35" borderId="31" xfId="0" applyFont="1" applyFill="1" applyBorder="1" applyAlignment="1">
      <alignment/>
    </xf>
    <xf numFmtId="0" fontId="79" fillId="35" borderId="19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94" fillId="0" borderId="32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32" xfId="0" applyFont="1" applyBorder="1" applyAlignment="1">
      <alignment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36" borderId="34" xfId="0" applyFont="1" applyFill="1" applyBorder="1" applyAlignment="1">
      <alignment/>
    </xf>
    <xf numFmtId="0" fontId="0" fillId="36" borderId="22" xfId="0" applyFill="1" applyBorder="1" applyAlignment="1">
      <alignment/>
    </xf>
    <xf numFmtId="0" fontId="16" fillId="36" borderId="35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36" xfId="0" applyFont="1" applyFill="1" applyBorder="1" applyAlignment="1">
      <alignment horizontal="center" vertical="center" wrapText="1"/>
    </xf>
    <xf numFmtId="0" fontId="76" fillId="36" borderId="0" xfId="47" applyFill="1" applyBorder="1" applyAlignment="1" applyProtection="1">
      <alignment/>
      <protection/>
    </xf>
    <xf numFmtId="49" fontId="17" fillId="36" borderId="30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30" xfId="0" applyNumberFormat="1" applyFont="1" applyFill="1" applyBorder="1" applyAlignment="1">
      <alignment horizontal="center" vertical="center"/>
    </xf>
    <xf numFmtId="0" fontId="76" fillId="36" borderId="0" xfId="47" applyFill="1" applyBorder="1" applyAlignment="1" applyProtection="1">
      <alignment wrapText="1"/>
      <protection/>
    </xf>
    <xf numFmtId="0" fontId="19" fillId="36" borderId="15" xfId="0" applyFont="1" applyFill="1" applyBorder="1" applyAlignment="1" quotePrefix="1">
      <alignment horizontal="center" vertical="top"/>
    </xf>
    <xf numFmtId="0" fontId="76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3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/>
    </xf>
    <xf numFmtId="3" fontId="84" fillId="34" borderId="2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3" borderId="0" xfId="0" applyNumberFormat="1" applyFont="1" applyFill="1" applyBorder="1" applyAlignment="1">
      <alignment/>
    </xf>
    <xf numFmtId="3" fontId="86" fillId="35" borderId="37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93" fillId="33" borderId="28" xfId="0" applyNumberFormat="1" applyFont="1" applyFill="1" applyBorder="1" applyAlignment="1">
      <alignment horizontal="right"/>
    </xf>
    <xf numFmtId="3" fontId="56" fillId="34" borderId="3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8" xfId="0" applyNumberFormat="1" applyFont="1" applyFill="1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79" fillId="35" borderId="38" xfId="0" applyFont="1" applyFill="1" applyBorder="1" applyAlignment="1">
      <alignment horizontal="center"/>
    </xf>
    <xf numFmtId="3" fontId="0" fillId="33" borderId="38" xfId="0" applyNumberFormat="1" applyFont="1" applyFill="1" applyBorder="1" applyAlignment="1">
      <alignment horizontal="right"/>
    </xf>
    <xf numFmtId="3" fontId="79" fillId="35" borderId="38" xfId="0" applyNumberFormat="1" applyFont="1" applyFill="1" applyBorder="1" applyAlignment="1">
      <alignment horizontal="right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101" fillId="35" borderId="10" xfId="0" applyFont="1" applyFill="1" applyBorder="1" applyAlignment="1">
      <alignment horizontal="center"/>
    </xf>
    <xf numFmtId="3" fontId="81" fillId="36" borderId="10" xfId="0" applyNumberFormat="1" applyFont="1" applyFill="1" applyBorder="1" applyAlignment="1">
      <alignment vertical="top" wrapText="1"/>
    </xf>
    <xf numFmtId="3" fontId="0" fillId="0" borderId="10" xfId="0" applyNumberFormat="1" applyBorder="1" applyAlignment="1">
      <alignment/>
    </xf>
    <xf numFmtId="3" fontId="81" fillId="33" borderId="10" xfId="0" applyNumberFormat="1" applyFont="1" applyFill="1" applyBorder="1" applyAlignment="1">
      <alignment horizontal="right"/>
    </xf>
    <xf numFmtId="3" fontId="81" fillId="35" borderId="10" xfId="0" applyNumberFormat="1" applyFont="1" applyFill="1" applyBorder="1" applyAlignment="1">
      <alignment vertical="top" wrapText="1"/>
    </xf>
    <xf numFmtId="3" fontId="57" fillId="33" borderId="10" xfId="0" applyNumberFormat="1" applyFont="1" applyFill="1" applyBorder="1" applyAlignment="1">
      <alignment/>
    </xf>
    <xf numFmtId="0" fontId="101" fillId="37" borderId="10" xfId="0" applyFont="1" applyFill="1" applyBorder="1" applyAlignment="1">
      <alignment wrapText="1"/>
    </xf>
    <xf numFmtId="0" fontId="81" fillId="37" borderId="10" xfId="0" applyFont="1" applyFill="1" applyBorder="1" applyAlignment="1">
      <alignment horizontal="right"/>
    </xf>
    <xf numFmtId="0" fontId="81" fillId="35" borderId="10" xfId="0" applyFont="1" applyFill="1" applyBorder="1" applyAlignment="1">
      <alignment horizontal="right" wrapText="1"/>
    </xf>
    <xf numFmtId="0" fontId="81" fillId="35" borderId="10" xfId="0" applyFont="1" applyFill="1" applyBorder="1" applyAlignment="1">
      <alignment horizontal="right"/>
    </xf>
    <xf numFmtId="3" fontId="81" fillId="36" borderId="10" xfId="0" applyNumberFormat="1" applyFont="1" applyFill="1" applyBorder="1" applyAlignment="1">
      <alignment horizontal="right" vertical="top" wrapText="1"/>
    </xf>
    <xf numFmtId="3" fontId="0" fillId="33" borderId="10" xfId="0" applyNumberFormat="1" applyFont="1" applyFill="1" applyBorder="1" applyAlignment="1">
      <alignment/>
    </xf>
    <xf numFmtId="3" fontId="87" fillId="33" borderId="16" xfId="0" applyNumberFormat="1" applyFont="1" applyFill="1" applyBorder="1" applyAlignment="1">
      <alignment horizontal="right"/>
    </xf>
    <xf numFmtId="3" fontId="87" fillId="33" borderId="28" xfId="0" applyNumberFormat="1" applyFont="1" applyFill="1" applyBorder="1" applyAlignment="1">
      <alignment/>
    </xf>
    <xf numFmtId="3" fontId="87" fillId="33" borderId="28" xfId="0" applyNumberFormat="1" applyFont="1" applyFill="1" applyBorder="1" applyAlignment="1">
      <alignment horizontal="right"/>
    </xf>
    <xf numFmtId="0" fontId="88" fillId="0" borderId="39" xfId="0" applyFont="1" applyBorder="1" applyAlignment="1">
      <alignment horizontal="right" wrapText="1"/>
    </xf>
    <xf numFmtId="0" fontId="83" fillId="0" borderId="40" xfId="0" applyFont="1" applyBorder="1" applyAlignment="1">
      <alignment horizontal="right" wrapText="1"/>
    </xf>
    <xf numFmtId="0" fontId="83" fillId="0" borderId="41" xfId="0" applyFont="1" applyBorder="1" applyAlignment="1">
      <alignment horizontal="right" wrapText="1"/>
    </xf>
    <xf numFmtId="1" fontId="83" fillId="0" borderId="42" xfId="0" applyNumberFormat="1" applyFont="1" applyBorder="1" applyAlignment="1">
      <alignment/>
    </xf>
    <xf numFmtId="1" fontId="83" fillId="0" borderId="43" xfId="0" applyNumberFormat="1" applyFont="1" applyBorder="1" applyAlignment="1">
      <alignment/>
    </xf>
    <xf numFmtId="1" fontId="83" fillId="0" borderId="10" xfId="0" applyNumberFormat="1" applyFont="1" applyBorder="1" applyAlignment="1">
      <alignment/>
    </xf>
    <xf numFmtId="0" fontId="88" fillId="0" borderId="10" xfId="0" applyFont="1" applyBorder="1" applyAlignment="1">
      <alignment/>
    </xf>
    <xf numFmtId="1" fontId="83" fillId="0" borderId="13" xfId="0" applyNumberFormat="1" applyFont="1" applyBorder="1" applyAlignment="1">
      <alignment/>
    </xf>
    <xf numFmtId="3" fontId="83" fillId="33" borderId="28" xfId="0" applyNumberFormat="1" applyFont="1" applyFill="1" applyBorder="1" applyAlignment="1">
      <alignment horizontal="right"/>
    </xf>
    <xf numFmtId="0" fontId="88" fillId="0" borderId="44" xfId="0" applyFont="1" applyBorder="1" applyAlignment="1">
      <alignment horizontal="right" wrapText="1"/>
    </xf>
    <xf numFmtId="0" fontId="83" fillId="0" borderId="45" xfId="0" applyFont="1" applyBorder="1" applyAlignment="1">
      <alignment horizontal="right" wrapText="1"/>
    </xf>
    <xf numFmtId="0" fontId="83" fillId="0" borderId="46" xfId="0" applyFont="1" applyBorder="1" applyAlignment="1">
      <alignment horizontal="right" wrapText="1"/>
    </xf>
    <xf numFmtId="3" fontId="93" fillId="33" borderId="46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/>
    </xf>
    <xf numFmtId="3" fontId="93" fillId="33" borderId="14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49" fontId="100" fillId="36" borderId="24" xfId="0" applyNumberFormat="1" applyFont="1" applyFill="1" applyBorder="1" applyAlignment="1">
      <alignment horizontal="center" vertical="center"/>
    </xf>
    <xf numFmtId="0" fontId="76" fillId="36" borderId="23" xfId="47" applyFill="1" applyBorder="1" applyAlignment="1" applyProtection="1">
      <alignment wrapText="1"/>
      <protection/>
    </xf>
    <xf numFmtId="0" fontId="88" fillId="0" borderId="12" xfId="0" applyFont="1" applyBorder="1" applyAlignment="1">
      <alignment/>
    </xf>
    <xf numFmtId="1" fontId="83" fillId="0" borderId="12" xfId="0" applyNumberFormat="1" applyFont="1" applyBorder="1" applyAlignment="1">
      <alignment/>
    </xf>
    <xf numFmtId="0" fontId="83" fillId="0" borderId="15" xfId="0" applyFont="1" applyBorder="1" applyAlignment="1">
      <alignment/>
    </xf>
    <xf numFmtId="3" fontId="87" fillId="34" borderId="47" xfId="0" applyNumberFormat="1" applyFont="1" applyFill="1" applyBorder="1" applyAlignment="1">
      <alignment horizontal="right"/>
    </xf>
    <xf numFmtId="3" fontId="87" fillId="34" borderId="48" xfId="0" applyNumberFormat="1" applyFont="1" applyFill="1" applyBorder="1" applyAlignment="1">
      <alignment horizontal="right"/>
    </xf>
    <xf numFmtId="3" fontId="87" fillId="34" borderId="49" xfId="0" applyNumberFormat="1" applyFont="1" applyFill="1" applyBorder="1" applyAlignment="1">
      <alignment horizontal="right"/>
    </xf>
    <xf numFmtId="1" fontId="83" fillId="0" borderId="50" xfId="0" applyNumberFormat="1" applyFont="1" applyBorder="1" applyAlignment="1">
      <alignment/>
    </xf>
    <xf numFmtId="3" fontId="86" fillId="35" borderId="47" xfId="0" applyNumberFormat="1" applyFont="1" applyFill="1" applyBorder="1" applyAlignment="1">
      <alignment/>
    </xf>
    <xf numFmtId="3" fontId="87" fillId="33" borderId="51" xfId="0" applyNumberFormat="1" applyFont="1" applyFill="1" applyBorder="1" applyAlignment="1">
      <alignment horizontal="right"/>
    </xf>
    <xf numFmtId="3" fontId="87" fillId="33" borderId="52" xfId="0" applyNumberFormat="1" applyFont="1" applyFill="1" applyBorder="1" applyAlignment="1">
      <alignment horizontal="right"/>
    </xf>
    <xf numFmtId="3" fontId="102" fillId="33" borderId="11" xfId="0" applyNumberFormat="1" applyFont="1" applyFill="1" applyBorder="1" applyAlignment="1">
      <alignment horizontal="right"/>
    </xf>
    <xf numFmtId="3" fontId="102" fillId="33" borderId="53" xfId="0" applyNumberFormat="1" applyFont="1" applyFill="1" applyBorder="1" applyAlignment="1">
      <alignment horizontal="right"/>
    </xf>
    <xf numFmtId="3" fontId="102" fillId="33" borderId="12" xfId="0" applyNumberFormat="1" applyFont="1" applyFill="1" applyBorder="1" applyAlignment="1">
      <alignment horizontal="right"/>
    </xf>
    <xf numFmtId="3" fontId="56" fillId="34" borderId="47" xfId="0" applyNumberFormat="1" applyFont="1" applyFill="1" applyBorder="1" applyAlignment="1">
      <alignment horizontal="right"/>
    </xf>
    <xf numFmtId="3" fontId="93" fillId="33" borderId="51" xfId="0" applyNumberFormat="1" applyFont="1" applyFill="1" applyBorder="1" applyAlignment="1">
      <alignment horizontal="right"/>
    </xf>
    <xf numFmtId="3" fontId="93" fillId="33" borderId="38" xfId="0" applyNumberFormat="1" applyFont="1" applyFill="1" applyBorder="1" applyAlignment="1">
      <alignment horizontal="right"/>
    </xf>
    <xf numFmtId="3" fontId="59" fillId="33" borderId="10" xfId="0" applyNumberFormat="1" applyFont="1" applyFill="1" applyBorder="1" applyAlignment="1">
      <alignment horizontal="right"/>
    </xf>
    <xf numFmtId="3" fontId="59" fillId="33" borderId="12" xfId="0" applyNumberFormat="1" applyFont="1" applyFill="1" applyBorder="1" applyAlignment="1">
      <alignment horizontal="right"/>
    </xf>
    <xf numFmtId="3" fontId="59" fillId="33" borderId="21" xfId="0" applyNumberFormat="1" applyFont="1" applyFill="1" applyBorder="1" applyAlignment="1">
      <alignment horizontal="right"/>
    </xf>
    <xf numFmtId="3" fontId="59" fillId="33" borderId="11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83" fillId="33" borderId="38" xfId="0" applyNumberFormat="1" applyFont="1" applyFill="1" applyBorder="1" applyAlignment="1">
      <alignment horizontal="right"/>
    </xf>
    <xf numFmtId="3" fontId="83" fillId="33" borderId="54" xfId="0" applyNumberFormat="1" applyFont="1" applyFill="1" applyBorder="1" applyAlignment="1">
      <alignment horizontal="right"/>
    </xf>
    <xf numFmtId="3" fontId="87" fillId="33" borderId="55" xfId="0" applyNumberFormat="1" applyFont="1" applyFill="1" applyBorder="1" applyAlignment="1">
      <alignment horizontal="right"/>
    </xf>
    <xf numFmtId="0" fontId="103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2" fontId="0" fillId="39" borderId="10" xfId="0" applyNumberFormat="1" applyFont="1" applyFill="1" applyBorder="1" applyAlignment="1">
      <alignment horizontal="center" vertical="center"/>
    </xf>
    <xf numFmtId="3" fontId="0" fillId="39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8" borderId="10" xfId="0" applyNumberFormat="1" applyFont="1" applyFill="1" applyBorder="1" applyAlignment="1">
      <alignment horizontal="center" vertical="center"/>
    </xf>
    <xf numFmtId="3" fontId="103" fillId="38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6" fillId="0" borderId="0" xfId="0" applyFont="1" applyBorder="1" applyAlignment="1">
      <alignment horizontal="center" wrapText="1"/>
    </xf>
    <xf numFmtId="0" fontId="81" fillId="33" borderId="10" xfId="0" applyNumberFormat="1" applyFont="1" applyFill="1" applyBorder="1" applyAlignment="1">
      <alignment horizontal="right"/>
    </xf>
    <xf numFmtId="3" fontId="81" fillId="33" borderId="56" xfId="0" applyNumberFormat="1" applyFont="1" applyFill="1" applyBorder="1" applyAlignment="1">
      <alignment/>
    </xf>
    <xf numFmtId="4" fontId="79" fillId="35" borderId="10" xfId="0" applyNumberFormat="1" applyFont="1" applyFill="1" applyBorder="1" applyAlignment="1">
      <alignment/>
    </xf>
    <xf numFmtId="2" fontId="79" fillId="41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104" fillId="0" borderId="0" xfId="0" applyFont="1" applyBorder="1" applyAlignment="1">
      <alignment horizontal="center"/>
    </xf>
    <xf numFmtId="0" fontId="97" fillId="42" borderId="25" xfId="0" applyFont="1" applyFill="1" applyBorder="1" applyAlignment="1">
      <alignment horizontal="left" wrapText="1"/>
    </xf>
    <xf numFmtId="0" fontId="97" fillId="42" borderId="25" xfId="0" applyFont="1" applyFill="1" applyBorder="1" applyAlignment="1">
      <alignment horizontal="center" wrapText="1"/>
    </xf>
    <xf numFmtId="0" fontId="96" fillId="0" borderId="15" xfId="0" applyFont="1" applyBorder="1" applyAlignment="1">
      <alignment horizontal="center" wrapText="1"/>
    </xf>
    <xf numFmtId="0" fontId="105" fillId="0" borderId="57" xfId="0" applyFont="1" applyBorder="1" applyAlignment="1">
      <alignment horizontal="left" vertical="center" wrapText="1"/>
    </xf>
    <xf numFmtId="0" fontId="105" fillId="0" borderId="11" xfId="0" applyFont="1" applyBorder="1" applyAlignment="1">
      <alignment horizontal="right" wrapText="1"/>
    </xf>
    <xf numFmtId="0" fontId="105" fillId="0" borderId="58" xfId="0" applyFont="1" applyBorder="1" applyAlignment="1">
      <alignment horizontal="left" vertical="center" wrapText="1"/>
    </xf>
    <xf numFmtId="0" fontId="105" fillId="0" borderId="12" xfId="0" applyFont="1" applyBorder="1" applyAlignment="1">
      <alignment horizontal="right" wrapText="1"/>
    </xf>
    <xf numFmtId="0" fontId="105" fillId="0" borderId="19" xfId="0" applyFont="1" applyBorder="1" applyAlignment="1">
      <alignment horizontal="left" vertical="center" wrapText="1"/>
    </xf>
    <xf numFmtId="0" fontId="94" fillId="42" borderId="25" xfId="0" applyFont="1" applyFill="1" applyBorder="1" applyAlignment="1">
      <alignment horizontal="left" vertical="center" wrapText="1"/>
    </xf>
    <xf numFmtId="0" fontId="94" fillId="42" borderId="26" xfId="0" applyFont="1" applyFill="1" applyBorder="1" applyAlignment="1">
      <alignment horizontal="right" wrapText="1"/>
    </xf>
    <xf numFmtId="49" fontId="100" fillId="36" borderId="30" xfId="0" applyNumberFormat="1" applyFont="1" applyFill="1" applyBorder="1" applyAlignment="1" quotePrefix="1">
      <alignment horizontal="center" vertical="center"/>
    </xf>
    <xf numFmtId="0" fontId="79" fillId="35" borderId="1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3" fillId="4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4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07" fillId="0" borderId="0" xfId="0" applyFont="1" applyFill="1" applyBorder="1" applyAlignment="1">
      <alignment/>
    </xf>
    <xf numFmtId="3" fontId="0" fillId="39" borderId="10" xfId="0" applyNumberFormat="1" applyFont="1" applyFill="1" applyBorder="1" applyAlignment="1">
      <alignment horizontal="right" vertical="center"/>
    </xf>
    <xf numFmtId="4" fontId="0" fillId="39" borderId="10" xfId="0" applyNumberFormat="1" applyFont="1" applyFill="1" applyBorder="1" applyAlignment="1">
      <alignment horizontal="right"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/>
    </xf>
    <xf numFmtId="3" fontId="102" fillId="33" borderId="51" xfId="0" applyNumberFormat="1" applyFont="1" applyFill="1" applyBorder="1" applyAlignment="1">
      <alignment horizontal="right"/>
    </xf>
    <xf numFmtId="3" fontId="102" fillId="33" borderId="38" xfId="0" applyNumberFormat="1" applyFont="1" applyFill="1" applyBorder="1" applyAlignment="1">
      <alignment horizontal="right"/>
    </xf>
    <xf numFmtId="0" fontId="48" fillId="35" borderId="59" xfId="0" applyFont="1" applyFill="1" applyBorder="1" applyAlignment="1">
      <alignment vertical="center"/>
    </xf>
    <xf numFmtId="0" fontId="48" fillId="35" borderId="60" xfId="0" applyFont="1" applyFill="1" applyBorder="1" applyAlignment="1">
      <alignment horizontal="center" vertical="center"/>
    </xf>
    <xf numFmtId="0" fontId="48" fillId="35" borderId="61" xfId="0" applyFont="1" applyFill="1" applyBorder="1" applyAlignment="1">
      <alignment horizontal="center" vertical="center"/>
    </xf>
    <xf numFmtId="0" fontId="58" fillId="36" borderId="62" xfId="0" applyFont="1" applyFill="1" applyBorder="1" applyAlignment="1">
      <alignment horizontal="left" vertical="center"/>
    </xf>
    <xf numFmtId="0" fontId="58" fillId="36" borderId="63" xfId="0" applyFont="1" applyFill="1" applyBorder="1" applyAlignment="1">
      <alignment horizontal="left" vertical="center"/>
    </xf>
    <xf numFmtId="1" fontId="58" fillId="33" borderId="64" xfId="0" applyNumberFormat="1" applyFont="1" applyFill="1" applyBorder="1" applyAlignment="1">
      <alignment vertical="top"/>
    </xf>
    <xf numFmtId="1" fontId="58" fillId="33" borderId="65" xfId="0" applyNumberFormat="1" applyFont="1" applyFill="1" applyBorder="1" applyAlignment="1">
      <alignment vertical="top"/>
    </xf>
    <xf numFmtId="1" fontId="58" fillId="33" borderId="66" xfId="0" applyNumberFormat="1" applyFont="1" applyFill="1" applyBorder="1" applyAlignment="1">
      <alignment vertical="top"/>
    </xf>
    <xf numFmtId="0" fontId="58" fillId="35" borderId="62" xfId="0" applyFont="1" applyFill="1" applyBorder="1" applyAlignment="1">
      <alignment horizontal="left" vertical="center"/>
    </xf>
    <xf numFmtId="1" fontId="58" fillId="33" borderId="67" xfId="0" applyNumberFormat="1" applyFont="1" applyFill="1" applyBorder="1" applyAlignment="1">
      <alignment vertical="top"/>
    </xf>
    <xf numFmtId="1" fontId="58" fillId="33" borderId="10" xfId="0" applyNumberFormat="1" applyFont="1" applyFill="1" applyBorder="1" applyAlignment="1">
      <alignment vertical="top"/>
    </xf>
    <xf numFmtId="1" fontId="58" fillId="33" borderId="68" xfId="0" applyNumberFormat="1" applyFont="1" applyFill="1" applyBorder="1" applyAlignment="1">
      <alignment vertical="top"/>
    </xf>
    <xf numFmtId="0" fontId="58" fillId="36" borderId="69" xfId="0" applyFont="1" applyFill="1" applyBorder="1" applyAlignment="1">
      <alignment horizontal="left" vertical="center"/>
    </xf>
    <xf numFmtId="0" fontId="58" fillId="36" borderId="70" xfId="0" applyFont="1" applyFill="1" applyBorder="1" applyAlignment="1">
      <alignment horizontal="left" vertical="center"/>
    </xf>
    <xf numFmtId="3" fontId="48" fillId="35" borderId="71" xfId="0" applyNumberFormat="1" applyFont="1" applyFill="1" applyBorder="1" applyAlignment="1">
      <alignment horizontal="left" vertical="center"/>
    </xf>
    <xf numFmtId="3" fontId="48" fillId="35" borderId="72" xfId="0" applyNumberFormat="1" applyFont="1" applyFill="1" applyBorder="1" applyAlignment="1">
      <alignment vertical="top"/>
    </xf>
    <xf numFmtId="3" fontId="48" fillId="35" borderId="73" xfId="0" applyNumberFormat="1" applyFont="1" applyFill="1" applyBorder="1" applyAlignment="1">
      <alignment vertical="top"/>
    </xf>
    <xf numFmtId="3" fontId="48" fillId="35" borderId="74" xfId="0" applyNumberFormat="1" applyFont="1" applyFill="1" applyBorder="1" applyAlignment="1">
      <alignment vertical="top"/>
    </xf>
    <xf numFmtId="3" fontId="48" fillId="35" borderId="75" xfId="0" applyNumberFormat="1" applyFont="1" applyFill="1" applyBorder="1" applyAlignment="1">
      <alignment vertical="top"/>
    </xf>
    <xf numFmtId="0" fontId="105" fillId="0" borderId="17" xfId="0" applyFont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0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95" fillId="0" borderId="23" xfId="0" applyFont="1" applyBorder="1" applyAlignment="1">
      <alignment horizontal="center"/>
    </xf>
    <xf numFmtId="0" fontId="101" fillId="37" borderId="10" xfId="0" applyFont="1" applyFill="1" applyBorder="1" applyAlignment="1">
      <alignment horizontal="left" vertical="center" wrapText="1"/>
    </xf>
    <xf numFmtId="0" fontId="101" fillId="35" borderId="10" xfId="0" applyFont="1" applyFill="1" applyBorder="1" applyAlignment="1">
      <alignment horizontal="left" vertical="center" wrapText="1"/>
    </xf>
    <xf numFmtId="0" fontId="109" fillId="0" borderId="23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110" fillId="35" borderId="10" xfId="0" applyFont="1" applyFill="1" applyBorder="1" applyAlignment="1">
      <alignment/>
    </xf>
    <xf numFmtId="0" fontId="101" fillId="35" borderId="10" xfId="0" applyFont="1" applyFill="1" applyBorder="1" applyAlignment="1">
      <alignment horizontal="center" wrapText="1"/>
    </xf>
    <xf numFmtId="3" fontId="86" fillId="37" borderId="25" xfId="0" applyNumberFormat="1" applyFont="1" applyFill="1" applyBorder="1" applyAlignment="1">
      <alignment wrapText="1"/>
    </xf>
    <xf numFmtId="3" fontId="86" fillId="37" borderId="76" xfId="0" applyNumberFormat="1" applyFont="1" applyFill="1" applyBorder="1" applyAlignment="1">
      <alignment wrapText="1"/>
    </xf>
    <xf numFmtId="3" fontId="86" fillId="37" borderId="27" xfId="0" applyNumberFormat="1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6" fillId="34" borderId="3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84" fillId="34" borderId="2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7" borderId="18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30" xfId="0" applyNumberFormat="1" applyFont="1" applyFill="1" applyBorder="1" applyAlignment="1">
      <alignment wrapText="1"/>
    </xf>
    <xf numFmtId="3" fontId="86" fillId="37" borderId="77" xfId="0" applyNumberFormat="1" applyFont="1" applyFill="1" applyBorder="1" applyAlignment="1">
      <alignment wrapText="1"/>
    </xf>
    <xf numFmtId="3" fontId="86" fillId="37" borderId="25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77" xfId="0" applyNumberFormat="1" applyFont="1" applyBorder="1" applyAlignment="1">
      <alignment/>
    </xf>
    <xf numFmtId="3" fontId="86" fillId="37" borderId="78" xfId="0" applyNumberFormat="1" applyFont="1" applyFill="1" applyBorder="1" applyAlignment="1">
      <alignment wrapText="1"/>
    </xf>
    <xf numFmtId="3" fontId="86" fillId="37" borderId="22" xfId="0" applyNumberFormat="1" applyFont="1" applyFill="1" applyBorder="1" applyAlignment="1">
      <alignment wrapText="1"/>
    </xf>
    <xf numFmtId="0" fontId="91" fillId="34" borderId="79" xfId="0" applyFont="1" applyFill="1" applyBorder="1" applyAlignment="1">
      <alignment horizontal="center" wrapText="1"/>
    </xf>
    <xf numFmtId="0" fontId="91" fillId="34" borderId="37" xfId="0" applyFont="1" applyFill="1" applyBorder="1" applyAlignment="1">
      <alignment horizontal="center" wrapText="1"/>
    </xf>
    <xf numFmtId="0" fontId="91" fillId="34" borderId="25" xfId="0" applyFont="1" applyFill="1" applyBorder="1" applyAlignment="1">
      <alignment horizontal="center"/>
    </xf>
    <xf numFmtId="0" fontId="91" fillId="34" borderId="78" xfId="0" applyFont="1" applyFill="1" applyBorder="1" applyAlignment="1">
      <alignment horizontal="center"/>
    </xf>
    <xf numFmtId="0" fontId="91" fillId="34" borderId="80" xfId="0" applyFont="1" applyFill="1" applyBorder="1" applyAlignment="1">
      <alignment horizontal="center"/>
    </xf>
    <xf numFmtId="0" fontId="102" fillId="33" borderId="22" xfId="0" applyFont="1" applyFill="1" applyBorder="1" applyAlignment="1">
      <alignment horizontal="left" wrapText="1"/>
    </xf>
    <xf numFmtId="0" fontId="91" fillId="34" borderId="27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79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9" fillId="35" borderId="38" xfId="0" applyFont="1" applyFill="1" applyBorder="1" applyAlignment="1">
      <alignment horizontal="right"/>
    </xf>
    <xf numFmtId="0" fontId="79" fillId="35" borderId="54" xfId="0" applyFont="1" applyFill="1" applyBorder="1" applyAlignment="1">
      <alignment horizontal="right"/>
    </xf>
    <xf numFmtId="0" fontId="79" fillId="35" borderId="10" xfId="0" applyFont="1" applyFill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1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79" fillId="35" borderId="51" xfId="0" applyFont="1" applyFill="1" applyBorder="1" applyAlignment="1">
      <alignment horizontal="center"/>
    </xf>
    <xf numFmtId="0" fontId="79" fillId="35" borderId="52" xfId="0" applyFont="1" applyFill="1" applyBorder="1" applyAlignment="1">
      <alignment horizontal="center"/>
    </xf>
    <xf numFmtId="0" fontId="79" fillId="35" borderId="44" xfId="0" applyFont="1" applyFill="1" applyBorder="1" applyAlignment="1">
      <alignment horizontal="center"/>
    </xf>
    <xf numFmtId="3" fontId="79" fillId="35" borderId="81" xfId="0" applyNumberFormat="1" applyFont="1" applyFill="1" applyBorder="1" applyAlignment="1">
      <alignment horizontal="center"/>
    </xf>
    <xf numFmtId="3" fontId="79" fillId="35" borderId="82" xfId="0" applyNumberFormat="1" applyFont="1" applyFill="1" applyBorder="1" applyAlignment="1">
      <alignment horizontal="center"/>
    </xf>
    <xf numFmtId="3" fontId="79" fillId="35" borderId="46" xfId="0" applyNumberFormat="1" applyFont="1" applyFill="1" applyBorder="1" applyAlignment="1">
      <alignment horizontal="center"/>
    </xf>
    <xf numFmtId="49" fontId="0" fillId="0" borderId="38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8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83" xfId="0" applyBorder="1" applyAlignment="1">
      <alignment horizontal="center" vertical="center"/>
    </xf>
    <xf numFmtId="0" fontId="0" fillId="0" borderId="8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left" wrapText="1"/>
    </xf>
    <xf numFmtId="0" fontId="0" fillId="0" borderId="83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38" xfId="0" applyBorder="1" applyAlignment="1">
      <alignment horizontal="left" vertical="top" wrapText="1"/>
    </xf>
    <xf numFmtId="0" fontId="0" fillId="0" borderId="83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49" fontId="0" fillId="0" borderId="83" xfId="0" applyNumberFormat="1" applyBorder="1" applyAlignment="1">
      <alignment horizontal="center" vertical="center"/>
    </xf>
    <xf numFmtId="0" fontId="0" fillId="0" borderId="38" xfId="0" applyBorder="1" applyAlignment="1">
      <alignment vertical="top" wrapText="1"/>
    </xf>
    <xf numFmtId="0" fontId="0" fillId="0" borderId="8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111" fillId="0" borderId="23" xfId="0" applyFont="1" applyFill="1" applyBorder="1" applyAlignment="1">
      <alignment horizontal="center"/>
    </xf>
    <xf numFmtId="0" fontId="112" fillId="0" borderId="23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103" fillId="43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1" fillId="36" borderId="84" xfId="0" applyFont="1" applyFill="1" applyBorder="1" applyAlignment="1">
      <alignment horizontal="center" vertical="center" textRotation="90"/>
    </xf>
    <xf numFmtId="0" fontId="91" fillId="36" borderId="85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48" fillId="36" borderId="86" xfId="0" applyFont="1" applyFill="1" applyBorder="1" applyAlignment="1">
      <alignment horizontal="center" vertical="center" textRotation="90"/>
    </xf>
    <xf numFmtId="0" fontId="48" fillId="36" borderId="67" xfId="0" applyFont="1" applyFill="1" applyBorder="1" applyAlignment="1">
      <alignment horizontal="center" vertical="center" textRotation="90"/>
    </xf>
    <xf numFmtId="0" fontId="48" fillId="36" borderId="87" xfId="0" applyFont="1" applyFill="1" applyBorder="1" applyAlignment="1">
      <alignment horizontal="center" vertical="center" textRotation="90"/>
    </xf>
    <xf numFmtId="0" fontId="48" fillId="36" borderId="88" xfId="0" applyFont="1" applyFill="1" applyBorder="1" applyAlignment="1">
      <alignment horizontal="center" vertical="center" textRotation="90"/>
    </xf>
    <xf numFmtId="0" fontId="48" fillId="36" borderId="89" xfId="0" applyFont="1" applyFill="1" applyBorder="1" applyAlignment="1">
      <alignment horizontal="center" vertical="center" textRotation="90"/>
    </xf>
    <xf numFmtId="0" fontId="48" fillId="36" borderId="68" xfId="0" applyFont="1" applyFill="1" applyBorder="1" applyAlignment="1">
      <alignment horizontal="center" vertical="center" textRotation="90" wrapText="1"/>
    </xf>
    <xf numFmtId="0" fontId="102" fillId="36" borderId="90" xfId="0" applyFont="1" applyFill="1" applyBorder="1" applyAlignment="1">
      <alignment horizontal="center" vertical="center" textRotation="90"/>
    </xf>
    <xf numFmtId="0" fontId="48" fillId="36" borderId="56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 textRotation="90" wrapText="1"/>
    </xf>
    <xf numFmtId="0" fontId="102" fillId="36" borderId="92" xfId="0" applyFont="1" applyFill="1" applyBorder="1" applyAlignment="1">
      <alignment horizontal="center" vertical="center" textRotation="90"/>
    </xf>
    <xf numFmtId="0" fontId="48" fillId="36" borderId="93" xfId="0" applyFont="1" applyFill="1" applyBorder="1" applyAlignment="1">
      <alignment horizontal="center" vertical="center"/>
    </xf>
    <xf numFmtId="0" fontId="48" fillId="36" borderId="94" xfId="0" applyFont="1" applyFill="1" applyBorder="1" applyAlignment="1">
      <alignment horizontal="center" vertical="center"/>
    </xf>
    <xf numFmtId="0" fontId="48" fillId="36" borderId="95" xfId="0" applyFont="1" applyFill="1" applyBorder="1" applyAlignment="1">
      <alignment horizontal="center" vertical="center" textRotation="90"/>
    </xf>
    <xf numFmtId="0" fontId="48" fillId="36" borderId="90" xfId="0" applyFont="1" applyFill="1" applyBorder="1" applyAlignment="1">
      <alignment horizontal="center" vertical="center" textRotation="90" wrapText="1"/>
    </xf>
    <xf numFmtId="0" fontId="102" fillId="36" borderId="96" xfId="0" applyFont="1" applyFill="1" applyBorder="1" applyAlignment="1">
      <alignment horizontal="center" vertical="center" textRotation="90"/>
    </xf>
    <xf numFmtId="0" fontId="48" fillId="36" borderId="68" xfId="0" applyFont="1" applyFill="1" applyBorder="1" applyAlignment="1">
      <alignment horizontal="center" vertical="center" textRotation="90"/>
    </xf>
    <xf numFmtId="0" fontId="48" fillId="36" borderId="90" xfId="0" applyFont="1" applyFill="1" applyBorder="1" applyAlignment="1">
      <alignment horizontal="center" vertical="center" textRotation="90"/>
    </xf>
    <xf numFmtId="0" fontId="48" fillId="36" borderId="84" xfId="0" applyFont="1" applyFill="1" applyBorder="1" applyAlignment="1">
      <alignment horizontal="center" vertical="center" textRotation="90"/>
    </xf>
    <xf numFmtId="0" fontId="48" fillId="36" borderId="85" xfId="0" applyFont="1" applyFill="1" applyBorder="1" applyAlignment="1">
      <alignment horizontal="center" vertical="center" textRotation="90"/>
    </xf>
    <xf numFmtId="0" fontId="48" fillId="36" borderId="97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8" fillId="35" borderId="59" xfId="0" applyFont="1" applyFill="1" applyBorder="1" applyAlignment="1">
      <alignment horizontal="center" vertical="center"/>
    </xf>
    <xf numFmtId="0" fontId="48" fillId="35" borderId="60" xfId="0" applyFont="1" applyFill="1" applyBorder="1" applyAlignment="1">
      <alignment horizontal="center" vertical="center"/>
    </xf>
    <xf numFmtId="0" fontId="48" fillId="35" borderId="61" xfId="0" applyFont="1" applyFill="1" applyBorder="1" applyAlignment="1">
      <alignment horizontal="center" vertical="center"/>
    </xf>
    <xf numFmtId="0" fontId="48" fillId="35" borderId="100" xfId="0" applyFont="1" applyFill="1" applyBorder="1" applyAlignment="1">
      <alignment horizontal="center" vertical="center"/>
    </xf>
    <xf numFmtId="0" fontId="48" fillId="35" borderId="101" xfId="0" applyFont="1" applyFill="1" applyBorder="1" applyAlignment="1">
      <alignment horizontal="center" vertical="center"/>
    </xf>
    <xf numFmtId="0" fontId="48" fillId="35" borderId="102" xfId="0" applyFont="1" applyFill="1" applyBorder="1" applyAlignment="1">
      <alignment horizontal="center" vertical="center"/>
    </xf>
    <xf numFmtId="0" fontId="48" fillId="36" borderId="103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left"/>
    </xf>
    <xf numFmtId="0" fontId="79" fillId="35" borderId="38" xfId="0" applyFont="1" applyFill="1" applyBorder="1" applyAlignment="1">
      <alignment horizontal="center"/>
    </xf>
    <xf numFmtId="0" fontId="79" fillId="35" borderId="54" xfId="0" applyFont="1" applyFill="1" applyBorder="1" applyAlignment="1">
      <alignment horizontal="center"/>
    </xf>
    <xf numFmtId="4" fontId="0" fillId="33" borderId="38" xfId="0" applyNumberFormat="1" applyFont="1" applyFill="1" applyBorder="1" applyAlignment="1">
      <alignment horizontal="right" vertical="center"/>
    </xf>
    <xf numFmtId="4" fontId="0" fillId="33" borderId="54" xfId="0" applyNumberFormat="1" applyFont="1" applyFill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3" fontId="0" fillId="0" borderId="38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98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86" xfId="0" applyFont="1" applyFill="1" applyBorder="1" applyAlignment="1">
      <alignment horizontal="center" vertical="center" wrapText="1"/>
    </xf>
    <xf numFmtId="0" fontId="79" fillId="35" borderId="28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9" fillId="35" borderId="38" xfId="0" applyFont="1" applyFill="1" applyBorder="1" applyAlignment="1">
      <alignment horizontal="right" wrapText="1"/>
    </xf>
    <xf numFmtId="0" fontId="79" fillId="35" borderId="83" xfId="0" applyFont="1" applyFill="1" applyBorder="1" applyAlignment="1">
      <alignment horizontal="right" wrapText="1"/>
    </xf>
    <xf numFmtId="0" fontId="79" fillId="35" borderId="54" xfId="0" applyFont="1" applyFill="1" applyBorder="1" applyAlignment="1">
      <alignment horizontal="right" wrapText="1"/>
    </xf>
    <xf numFmtId="0" fontId="82" fillId="0" borderId="33" xfId="0" applyFont="1" applyBorder="1" applyAlignment="1">
      <alignment horizontal="center"/>
    </xf>
    <xf numFmtId="0" fontId="79" fillId="35" borderId="56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right" wrapText="1"/>
    </xf>
    <xf numFmtId="0" fontId="104" fillId="0" borderId="23" xfId="0" applyFont="1" applyBorder="1" applyAlignment="1">
      <alignment horizontal="left"/>
    </xf>
    <xf numFmtId="0" fontId="0" fillId="36" borderId="15" xfId="0" applyFill="1" applyBorder="1" applyAlignment="1" quotePrefix="1">
      <alignment/>
    </xf>
    <xf numFmtId="3" fontId="6" fillId="35" borderId="104" xfId="0" applyNumberFormat="1" applyFont="1" applyFill="1" applyBorder="1" applyAlignment="1">
      <alignment vertical="top"/>
    </xf>
    <xf numFmtId="0" fontId="76" fillId="36" borderId="0" xfId="47" applyFill="1" applyAlignment="1" applyProtection="1">
      <alignment/>
      <protection/>
    </xf>
    <xf numFmtId="0" fontId="100" fillId="36" borderId="30" xfId="0" applyFont="1" applyFill="1" applyBorder="1" applyAlignment="1" quotePrefix="1">
      <alignment/>
    </xf>
    <xf numFmtId="0" fontId="110" fillId="35" borderId="21" xfId="0" applyFont="1" applyFill="1" applyBorder="1" applyAlignment="1">
      <alignment/>
    </xf>
    <xf numFmtId="0" fontId="101" fillId="35" borderId="21" xfId="0" applyFont="1" applyFill="1" applyBorder="1" applyAlignment="1">
      <alignment horizontal="center"/>
    </xf>
    <xf numFmtId="0" fontId="101" fillId="35" borderId="21" xfId="0" applyFont="1" applyFill="1" applyBorder="1" applyAlignment="1">
      <alignment horizontal="center" wrapText="1"/>
    </xf>
    <xf numFmtId="0" fontId="0" fillId="44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24" sqref="A24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04" t="s">
        <v>261</v>
      </c>
      <c r="B4" s="304"/>
      <c r="C4" s="304"/>
      <c r="D4" s="304"/>
      <c r="E4" s="304"/>
      <c r="F4" s="304"/>
      <c r="G4" s="304"/>
      <c r="H4" s="304"/>
      <c r="I4" s="304"/>
    </row>
    <row r="18" spans="1:9" ht="20.25">
      <c r="A18" s="305" t="s">
        <v>262</v>
      </c>
      <c r="B18" s="305"/>
      <c r="C18" s="305"/>
      <c r="D18" s="305"/>
      <c r="E18" s="305"/>
      <c r="F18" s="305"/>
      <c r="G18" s="305"/>
      <c r="H18" s="305"/>
      <c r="I18" s="305"/>
    </row>
    <row r="19" spans="1:9" ht="20.25">
      <c r="A19" s="305"/>
      <c r="B19" s="305"/>
      <c r="C19" s="305"/>
      <c r="D19" s="305"/>
      <c r="E19" s="305"/>
      <c r="F19" s="305"/>
      <c r="G19" s="305"/>
      <c r="H19" s="305"/>
      <c r="I19" s="305"/>
    </row>
    <row r="20" spans="1:7" ht="20.25">
      <c r="A20" s="305"/>
      <c r="B20" s="305"/>
      <c r="C20" s="305"/>
      <c r="D20" s="305"/>
      <c r="E20" s="305"/>
      <c r="F20" s="305"/>
      <c r="G20" s="305"/>
    </row>
    <row r="21" spans="1:7" ht="15.75">
      <c r="A21" s="140"/>
      <c r="B21" s="141"/>
      <c r="C21" s="141"/>
      <c r="D21" s="141"/>
      <c r="E21" s="141"/>
      <c r="F21" s="141"/>
      <c r="G21" s="141"/>
    </row>
    <row r="22" spans="1:7" ht="15.75">
      <c r="A22" s="140"/>
      <c r="B22" s="141"/>
      <c r="C22" s="141"/>
      <c r="D22" s="141"/>
      <c r="E22" s="141"/>
      <c r="F22" s="141"/>
      <c r="G22" s="141"/>
    </row>
    <row r="23" spans="1:9" ht="20.25">
      <c r="A23" s="306" t="s">
        <v>359</v>
      </c>
      <c r="B23" s="306"/>
      <c r="C23" s="306"/>
      <c r="D23" s="306"/>
      <c r="E23" s="306"/>
      <c r="F23" s="306"/>
      <c r="G23" s="306"/>
      <c r="H23" s="306"/>
      <c r="I23" s="306"/>
    </row>
    <row r="24" spans="1:7" ht="15.75">
      <c r="A24" s="140"/>
      <c r="B24" s="141"/>
      <c r="C24" s="141"/>
      <c r="D24" s="141"/>
      <c r="E24" s="141"/>
      <c r="F24" s="141"/>
      <c r="G24" s="141"/>
    </row>
    <row r="25" spans="1:7" ht="15.75">
      <c r="A25" s="140"/>
      <c r="B25" s="141"/>
      <c r="C25" s="141"/>
      <c r="D25" s="141"/>
      <c r="E25" s="141"/>
      <c r="F25" s="141"/>
      <c r="G25" s="141"/>
    </row>
    <row r="26" spans="1:7" ht="15.75">
      <c r="A26" s="140"/>
      <c r="B26" s="141"/>
      <c r="C26" s="141"/>
      <c r="D26" s="141"/>
      <c r="E26" s="141"/>
      <c r="F26" s="141"/>
      <c r="G26" s="141"/>
    </row>
    <row r="27" spans="1:7" ht="15.75">
      <c r="A27" s="140"/>
      <c r="B27" s="141"/>
      <c r="C27" s="141"/>
      <c r="D27" s="141"/>
      <c r="E27" s="141"/>
      <c r="F27" s="141"/>
      <c r="G27" s="141"/>
    </row>
    <row r="28" spans="1:7" ht="15.75">
      <c r="A28" s="140"/>
      <c r="B28" s="141"/>
      <c r="C28" s="141"/>
      <c r="D28" s="141"/>
      <c r="E28" s="141"/>
      <c r="F28" s="141"/>
      <c r="G28" s="141"/>
    </row>
    <row r="29" spans="1:7" ht="23.25">
      <c r="A29" s="140"/>
      <c r="B29" s="141"/>
      <c r="C29" s="307"/>
      <c r="D29" s="307"/>
      <c r="E29" s="307"/>
      <c r="F29" s="141"/>
      <c r="G29" s="141"/>
    </row>
    <row r="30" spans="1:7" ht="15.75">
      <c r="A30" s="140"/>
      <c r="B30" s="141"/>
      <c r="C30" s="141"/>
      <c r="D30" s="141"/>
      <c r="E30" s="141"/>
      <c r="F30" s="141"/>
      <c r="G30" s="141"/>
    </row>
    <row r="31" spans="1:7" ht="15.75">
      <c r="A31" s="140"/>
      <c r="B31" s="141"/>
      <c r="C31" s="141"/>
      <c r="D31" s="141"/>
      <c r="E31" s="141"/>
      <c r="F31" s="141"/>
      <c r="G31" s="141"/>
    </row>
    <row r="32" spans="1:7" ht="15.75">
      <c r="A32" s="140"/>
      <c r="B32" s="141"/>
      <c r="C32" s="141"/>
      <c r="D32" s="141"/>
      <c r="E32" s="141"/>
      <c r="F32" s="141"/>
      <c r="G32" s="141"/>
    </row>
    <row r="33" spans="1:7" ht="15.75">
      <c r="A33" s="140"/>
      <c r="B33" s="141"/>
      <c r="C33" s="141"/>
      <c r="D33" s="141"/>
      <c r="E33" s="141"/>
      <c r="F33" s="141"/>
      <c r="G33" s="141"/>
    </row>
    <row r="34" spans="1:7" ht="15.75">
      <c r="A34" s="140"/>
      <c r="B34" s="141"/>
      <c r="C34" s="141"/>
      <c r="D34" s="141"/>
      <c r="E34" s="141"/>
      <c r="F34" s="141"/>
      <c r="G34" s="141"/>
    </row>
    <row r="35" spans="1:7" ht="15.75">
      <c r="A35" s="140"/>
      <c r="B35" s="141"/>
      <c r="C35" s="141"/>
      <c r="D35" s="141"/>
      <c r="E35" s="141"/>
      <c r="F35" s="141"/>
      <c r="G35" s="141"/>
    </row>
    <row r="36" spans="1:7" ht="15.75">
      <c r="A36" s="140"/>
      <c r="B36" s="141"/>
      <c r="C36" s="141"/>
      <c r="D36" s="141"/>
      <c r="E36" s="141"/>
      <c r="F36" s="141"/>
      <c r="G36" s="141"/>
    </row>
    <row r="37" spans="1:7" ht="15.75">
      <c r="A37" s="140"/>
      <c r="B37" s="141"/>
      <c r="C37" s="141"/>
      <c r="D37" s="141"/>
      <c r="E37" s="141"/>
      <c r="F37" s="141"/>
      <c r="G37" s="141"/>
    </row>
    <row r="38" spans="1:9" ht="15.75">
      <c r="A38" s="302" t="s">
        <v>263</v>
      </c>
      <c r="B38" s="302"/>
      <c r="C38" s="302"/>
      <c r="D38" s="302"/>
      <c r="E38" s="302"/>
      <c r="F38" s="302"/>
      <c r="G38" s="302"/>
      <c r="H38" s="302"/>
      <c r="I38" s="302"/>
    </row>
    <row r="39" spans="1:9" ht="15.75">
      <c r="A39" s="302" t="s">
        <v>264</v>
      </c>
      <c r="B39" s="302"/>
      <c r="C39" s="302"/>
      <c r="D39" s="302"/>
      <c r="E39" s="302"/>
      <c r="F39" s="302"/>
      <c r="G39" s="302"/>
      <c r="H39" s="302"/>
      <c r="I39" s="302"/>
    </row>
    <row r="40" spans="1:9" ht="15.75">
      <c r="A40" s="140"/>
      <c r="B40" s="141"/>
      <c r="C40" s="141"/>
      <c r="D40" s="141"/>
      <c r="E40" s="141"/>
      <c r="F40" s="141"/>
      <c r="G40" s="141"/>
      <c r="H40" s="142"/>
      <c r="I40" s="142"/>
    </row>
    <row r="41" spans="1:9" ht="15.75">
      <c r="A41" s="140"/>
      <c r="B41" s="141"/>
      <c r="C41" s="141"/>
      <c r="D41" s="141"/>
      <c r="E41" s="141"/>
      <c r="F41" s="141"/>
      <c r="G41" s="141"/>
      <c r="H41" s="142"/>
      <c r="I41" s="142"/>
    </row>
    <row r="42" spans="1:9" ht="15">
      <c r="A42" s="303" t="s">
        <v>327</v>
      </c>
      <c r="B42" s="303"/>
      <c r="C42" s="303"/>
      <c r="D42" s="303"/>
      <c r="E42" s="303"/>
      <c r="F42" s="303"/>
      <c r="G42" s="303"/>
      <c r="H42" s="303"/>
      <c r="I42" s="303"/>
    </row>
    <row r="43" spans="1:7" ht="15">
      <c r="A43" s="142"/>
      <c r="B43" s="142"/>
      <c r="C43" s="142"/>
      <c r="D43" s="142"/>
      <c r="E43" s="142"/>
      <c r="F43" s="142"/>
      <c r="G43" s="142"/>
    </row>
    <row r="44" spans="1:7" ht="15">
      <c r="A44" s="142"/>
      <c r="B44" s="142"/>
      <c r="C44" s="142"/>
      <c r="D44" s="142"/>
      <c r="E44" s="142"/>
      <c r="F44" s="142"/>
      <c r="G44" s="142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9.140625" style="0" customWidth="1"/>
    <col min="3" max="3" width="15.140625" style="0" customWidth="1"/>
    <col min="8" max="9" width="9.140625" style="0" customWidth="1"/>
    <col min="10" max="10" width="8.00390625" style="0" customWidth="1"/>
    <col min="215" max="215" width="5.140625" style="0" customWidth="1"/>
    <col min="224" max="224" width="9.140625" style="0" customWidth="1"/>
    <col min="226" max="226" width="27.7109375" style="0" customWidth="1"/>
  </cols>
  <sheetData>
    <row r="2" spans="1:10" ht="17.25" customHeight="1" thickBot="1">
      <c r="A2" s="308" t="s">
        <v>366</v>
      </c>
      <c r="B2" s="308"/>
      <c r="C2" s="308"/>
      <c r="D2" s="308"/>
      <c r="E2" s="308"/>
      <c r="F2" s="308"/>
      <c r="G2" s="308"/>
      <c r="H2" s="308"/>
      <c r="I2" s="308"/>
      <c r="J2" s="308"/>
    </row>
    <row r="5" spans="1:9" ht="16.5" customHeight="1">
      <c r="A5" s="319" t="s">
        <v>134</v>
      </c>
      <c r="B5" s="319"/>
      <c r="C5" s="319"/>
      <c r="D5" s="319"/>
      <c r="E5" s="319"/>
      <c r="F5" s="319"/>
      <c r="G5" s="319"/>
      <c r="H5" s="319"/>
      <c r="I5" s="319"/>
    </row>
    <row r="7" spans="3:7" ht="15">
      <c r="C7" s="342" t="s">
        <v>135</v>
      </c>
      <c r="D7" s="342"/>
      <c r="E7" s="342"/>
      <c r="F7" s="342"/>
      <c r="G7" s="342"/>
    </row>
    <row r="9" spans="1:9" ht="15.75" customHeight="1">
      <c r="A9" s="90" t="s">
        <v>136</v>
      </c>
      <c r="B9" s="378" t="s">
        <v>391</v>
      </c>
      <c r="C9" s="378"/>
      <c r="D9" s="378" t="s">
        <v>137</v>
      </c>
      <c r="E9" s="378"/>
      <c r="F9" s="378"/>
      <c r="G9" s="378"/>
      <c r="H9" s="90" t="s">
        <v>9</v>
      </c>
      <c r="I9" s="90" t="s">
        <v>138</v>
      </c>
    </row>
    <row r="10" spans="1:9" ht="25.5" customHeight="1">
      <c r="A10" s="98">
        <v>1</v>
      </c>
      <c r="B10" s="369" t="s">
        <v>139</v>
      </c>
      <c r="C10" s="370"/>
      <c r="D10" s="366" t="s">
        <v>140</v>
      </c>
      <c r="E10" s="367"/>
      <c r="F10" s="367"/>
      <c r="G10" s="368"/>
      <c r="H10" s="99">
        <v>104</v>
      </c>
      <c r="I10" s="160">
        <f>H10/907*100</f>
        <v>11.466372657111357</v>
      </c>
    </row>
    <row r="11" spans="1:9" ht="12" customHeight="1">
      <c r="A11" s="100">
        <v>2</v>
      </c>
      <c r="B11" s="369" t="s">
        <v>141</v>
      </c>
      <c r="C11" s="370"/>
      <c r="D11" s="377" t="s">
        <v>142</v>
      </c>
      <c r="E11" s="372"/>
      <c r="F11" s="372"/>
      <c r="G11" s="373"/>
      <c r="H11" s="99">
        <v>55</v>
      </c>
      <c r="I11" s="160">
        <f aca="true" t="shared" si="0" ref="I11:I19">H11/907*100</f>
        <v>6.063947078280044</v>
      </c>
    </row>
    <row r="12" spans="1:9" ht="17.25" customHeight="1">
      <c r="A12" s="98">
        <v>3</v>
      </c>
      <c r="B12" s="369" t="s">
        <v>316</v>
      </c>
      <c r="C12" s="374"/>
      <c r="D12" s="371" t="s">
        <v>317</v>
      </c>
      <c r="E12" s="375"/>
      <c r="F12" s="375"/>
      <c r="G12" s="376"/>
      <c r="H12" s="99">
        <v>28</v>
      </c>
      <c r="I12" s="160">
        <f t="shared" si="0"/>
        <v>3.0871003307607494</v>
      </c>
    </row>
    <row r="13" spans="1:9" ht="30" customHeight="1">
      <c r="A13" s="100">
        <v>4</v>
      </c>
      <c r="B13" s="364" t="s">
        <v>148</v>
      </c>
      <c r="C13" s="365"/>
      <c r="D13" s="366" t="s">
        <v>311</v>
      </c>
      <c r="E13" s="367"/>
      <c r="F13" s="367"/>
      <c r="G13" s="368"/>
      <c r="H13" s="99">
        <v>26</v>
      </c>
      <c r="I13" s="160">
        <f t="shared" si="0"/>
        <v>2.8665931642778393</v>
      </c>
    </row>
    <row r="14" spans="1:9" ht="25.5" customHeight="1">
      <c r="A14" s="98">
        <v>5</v>
      </c>
      <c r="B14" s="369" t="s">
        <v>143</v>
      </c>
      <c r="C14" s="370"/>
      <c r="D14" s="371" t="s">
        <v>144</v>
      </c>
      <c r="E14" s="372"/>
      <c r="F14" s="372"/>
      <c r="G14" s="373"/>
      <c r="H14" s="99">
        <v>18</v>
      </c>
      <c r="I14" s="160">
        <f t="shared" si="0"/>
        <v>1.9845644983461963</v>
      </c>
    </row>
    <row r="15" spans="1:9" ht="17.25" customHeight="1">
      <c r="A15" s="100">
        <v>6</v>
      </c>
      <c r="B15" s="369" t="s">
        <v>383</v>
      </c>
      <c r="C15" s="374"/>
      <c r="D15" s="371" t="s">
        <v>384</v>
      </c>
      <c r="E15" s="375"/>
      <c r="F15" s="375"/>
      <c r="G15" s="376"/>
      <c r="H15" s="99">
        <v>18</v>
      </c>
      <c r="I15" s="160">
        <f t="shared" si="0"/>
        <v>1.9845644983461963</v>
      </c>
    </row>
    <row r="16" spans="1:9" ht="29.25" customHeight="1">
      <c r="A16" s="98">
        <v>7</v>
      </c>
      <c r="B16" s="369" t="s">
        <v>335</v>
      </c>
      <c r="C16" s="370"/>
      <c r="D16" s="371" t="s">
        <v>336</v>
      </c>
      <c r="E16" s="372"/>
      <c r="F16" s="372"/>
      <c r="G16" s="373"/>
      <c r="H16" s="99">
        <v>18</v>
      </c>
      <c r="I16" s="160">
        <f t="shared" si="0"/>
        <v>1.9845644983461963</v>
      </c>
    </row>
    <row r="17" spans="1:9" ht="20.25" customHeight="1">
      <c r="A17" s="100">
        <v>8</v>
      </c>
      <c r="B17" s="369" t="s">
        <v>145</v>
      </c>
      <c r="C17" s="370"/>
      <c r="D17" s="371" t="s">
        <v>146</v>
      </c>
      <c r="E17" s="372"/>
      <c r="F17" s="372"/>
      <c r="G17" s="373"/>
      <c r="H17" s="99">
        <v>17</v>
      </c>
      <c r="I17" s="160">
        <f t="shared" si="0"/>
        <v>1.8743109151047408</v>
      </c>
    </row>
    <row r="18" spans="1:9" ht="24" customHeight="1">
      <c r="A18" s="98">
        <v>9</v>
      </c>
      <c r="B18" s="369" t="s">
        <v>333</v>
      </c>
      <c r="C18" s="370"/>
      <c r="D18" s="371" t="s">
        <v>334</v>
      </c>
      <c r="E18" s="375"/>
      <c r="F18" s="375"/>
      <c r="G18" s="376"/>
      <c r="H18" s="99">
        <v>15</v>
      </c>
      <c r="I18" s="160">
        <f t="shared" si="0"/>
        <v>1.6538037486218304</v>
      </c>
    </row>
    <row r="19" spans="1:9" ht="18" customHeight="1">
      <c r="A19" s="100">
        <v>10</v>
      </c>
      <c r="B19" s="379" t="s">
        <v>385</v>
      </c>
      <c r="C19" s="379"/>
      <c r="D19" s="380" t="s">
        <v>386</v>
      </c>
      <c r="E19" s="381"/>
      <c r="F19" s="381"/>
      <c r="G19" s="382"/>
      <c r="H19" s="99">
        <v>13</v>
      </c>
      <c r="I19" s="160">
        <f t="shared" si="0"/>
        <v>1.4332965821389196</v>
      </c>
    </row>
    <row r="20" spans="1:3" ht="15">
      <c r="A20" s="3" t="s">
        <v>18</v>
      </c>
      <c r="B20" s="3"/>
      <c r="C20" s="3"/>
    </row>
    <row r="21" spans="3:7" ht="15.75" customHeight="1">
      <c r="C21" s="342" t="s">
        <v>147</v>
      </c>
      <c r="D21" s="342"/>
      <c r="E21" s="342"/>
      <c r="F21" s="342"/>
      <c r="G21" s="342"/>
    </row>
    <row r="23" spans="1:9" ht="30.75" customHeight="1">
      <c r="A23" s="90" t="s">
        <v>136</v>
      </c>
      <c r="B23" s="378" t="s">
        <v>391</v>
      </c>
      <c r="C23" s="378"/>
      <c r="D23" s="378" t="s">
        <v>137</v>
      </c>
      <c r="E23" s="378"/>
      <c r="F23" s="378"/>
      <c r="G23" s="378"/>
      <c r="H23" s="90" t="s">
        <v>9</v>
      </c>
      <c r="I23" s="90" t="s">
        <v>138</v>
      </c>
    </row>
    <row r="24" spans="1:9" ht="28.5" customHeight="1">
      <c r="A24" s="98">
        <v>1</v>
      </c>
      <c r="B24" s="369" t="s">
        <v>139</v>
      </c>
      <c r="C24" s="370"/>
      <c r="D24" s="377" t="s">
        <v>140</v>
      </c>
      <c r="E24" s="372"/>
      <c r="F24" s="372"/>
      <c r="G24" s="373"/>
      <c r="H24" s="99">
        <v>546</v>
      </c>
      <c r="I24" s="160">
        <f>H24/4894*100</f>
        <v>11.156518185533306</v>
      </c>
    </row>
    <row r="25" spans="1:9" ht="29.25" customHeight="1">
      <c r="A25" s="100">
        <v>2</v>
      </c>
      <c r="B25" s="369" t="s">
        <v>148</v>
      </c>
      <c r="C25" s="370"/>
      <c r="D25" s="377" t="s">
        <v>311</v>
      </c>
      <c r="E25" s="372"/>
      <c r="F25" s="372"/>
      <c r="G25" s="373"/>
      <c r="H25" s="99">
        <v>149</v>
      </c>
      <c r="I25" s="160">
        <f aca="true" t="shared" si="1" ref="I25:I33">H25/4894*100</f>
        <v>3.0445443400081733</v>
      </c>
    </row>
    <row r="26" spans="1:9" ht="27.75" customHeight="1">
      <c r="A26" s="98">
        <v>3</v>
      </c>
      <c r="B26" s="369" t="s">
        <v>143</v>
      </c>
      <c r="C26" s="370"/>
      <c r="D26" s="371" t="s">
        <v>144</v>
      </c>
      <c r="E26" s="372"/>
      <c r="F26" s="372"/>
      <c r="G26" s="373"/>
      <c r="H26" s="99">
        <v>119</v>
      </c>
      <c r="I26" s="160">
        <f t="shared" si="1"/>
        <v>2.4315488353085413</v>
      </c>
    </row>
    <row r="27" spans="1:9" ht="15">
      <c r="A27" s="100">
        <v>4</v>
      </c>
      <c r="B27" s="369" t="s">
        <v>151</v>
      </c>
      <c r="C27" s="370"/>
      <c r="D27" s="377" t="s">
        <v>152</v>
      </c>
      <c r="E27" s="372"/>
      <c r="F27" s="372"/>
      <c r="G27" s="373"/>
      <c r="H27" s="99">
        <v>104</v>
      </c>
      <c r="I27" s="160">
        <f t="shared" si="1"/>
        <v>2.125051082958725</v>
      </c>
    </row>
    <row r="28" spans="1:9" ht="29.25" customHeight="1">
      <c r="A28" s="98">
        <v>5</v>
      </c>
      <c r="B28" s="369" t="s">
        <v>337</v>
      </c>
      <c r="C28" s="370"/>
      <c r="D28" s="371" t="s">
        <v>338</v>
      </c>
      <c r="E28" s="375"/>
      <c r="F28" s="375"/>
      <c r="G28" s="376"/>
      <c r="H28" s="99">
        <v>95</v>
      </c>
      <c r="I28" s="160">
        <f t="shared" si="1"/>
        <v>1.9411524315488353</v>
      </c>
    </row>
    <row r="29" spans="1:9" ht="29.25" customHeight="1">
      <c r="A29" s="100">
        <v>6</v>
      </c>
      <c r="B29" s="369" t="s">
        <v>153</v>
      </c>
      <c r="C29" s="370"/>
      <c r="D29" s="371" t="s">
        <v>154</v>
      </c>
      <c r="E29" s="375"/>
      <c r="F29" s="375"/>
      <c r="G29" s="376"/>
      <c r="H29" s="99">
        <v>89</v>
      </c>
      <c r="I29" s="160">
        <f t="shared" si="1"/>
        <v>1.8185533306089088</v>
      </c>
    </row>
    <row r="30" spans="1:9" ht="17.25" customHeight="1">
      <c r="A30" s="98">
        <v>7</v>
      </c>
      <c r="B30" s="369" t="s">
        <v>373</v>
      </c>
      <c r="C30" s="370"/>
      <c r="D30" s="371" t="s">
        <v>374</v>
      </c>
      <c r="E30" s="372"/>
      <c r="F30" s="372"/>
      <c r="G30" s="373"/>
      <c r="H30" s="99">
        <v>69</v>
      </c>
      <c r="I30" s="160">
        <f t="shared" si="1"/>
        <v>1.409889660809154</v>
      </c>
    </row>
    <row r="31" spans="1:9" ht="27.75" customHeight="1">
      <c r="A31" s="100">
        <v>8</v>
      </c>
      <c r="B31" s="369" t="s">
        <v>339</v>
      </c>
      <c r="C31" s="370"/>
      <c r="D31" s="371" t="s">
        <v>340</v>
      </c>
      <c r="E31" s="372"/>
      <c r="F31" s="372"/>
      <c r="G31" s="373"/>
      <c r="H31" s="99">
        <v>68</v>
      </c>
      <c r="I31" s="160">
        <f t="shared" si="1"/>
        <v>1.3894564773191664</v>
      </c>
    </row>
    <row r="32" spans="1:9" ht="15.75" customHeight="1">
      <c r="A32" s="98">
        <v>9</v>
      </c>
      <c r="B32" s="364" t="s">
        <v>341</v>
      </c>
      <c r="C32" s="386"/>
      <c r="D32" s="366" t="s">
        <v>342</v>
      </c>
      <c r="E32" s="367"/>
      <c r="F32" s="367"/>
      <c r="G32" s="368"/>
      <c r="H32" s="99">
        <v>65</v>
      </c>
      <c r="I32" s="160">
        <f t="shared" si="1"/>
        <v>1.328156926849203</v>
      </c>
    </row>
    <row r="33" spans="1:9" ht="27.75" customHeight="1">
      <c r="A33" s="100">
        <v>10</v>
      </c>
      <c r="B33" s="369" t="s">
        <v>335</v>
      </c>
      <c r="C33" s="370"/>
      <c r="D33" s="371" t="s">
        <v>336</v>
      </c>
      <c r="E33" s="372"/>
      <c r="F33" s="372"/>
      <c r="G33" s="373"/>
      <c r="H33" s="99">
        <v>60</v>
      </c>
      <c r="I33" s="160">
        <f t="shared" si="1"/>
        <v>1.2259910093992643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1" spans="3:7" ht="15.75" customHeight="1">
      <c r="C41" s="342" t="s">
        <v>155</v>
      </c>
      <c r="D41" s="342"/>
      <c r="E41" s="342"/>
      <c r="F41" s="342"/>
      <c r="G41" s="342"/>
    </row>
    <row r="43" spans="1:9" ht="33" customHeight="1">
      <c r="A43" s="90" t="s">
        <v>136</v>
      </c>
      <c r="B43" s="378" t="s">
        <v>391</v>
      </c>
      <c r="C43" s="378"/>
      <c r="D43" s="378" t="s">
        <v>137</v>
      </c>
      <c r="E43" s="378"/>
      <c r="F43" s="378"/>
      <c r="G43" s="378"/>
      <c r="H43" s="90" t="s">
        <v>9</v>
      </c>
      <c r="I43" s="90" t="s">
        <v>138</v>
      </c>
    </row>
    <row r="44" spans="1:9" ht="29.25" customHeight="1">
      <c r="A44" s="98">
        <v>1</v>
      </c>
      <c r="B44" s="369" t="s">
        <v>387</v>
      </c>
      <c r="C44" s="370"/>
      <c r="D44" s="377" t="s">
        <v>388</v>
      </c>
      <c r="E44" s="372"/>
      <c r="F44" s="372"/>
      <c r="G44" s="373"/>
      <c r="H44" s="230">
        <v>11691</v>
      </c>
      <c r="I44" s="160">
        <f>H44/20216*100</f>
        <v>57.83043134151168</v>
      </c>
    </row>
    <row r="45" spans="1:9" ht="30" customHeight="1">
      <c r="A45" s="100">
        <v>2</v>
      </c>
      <c r="B45" s="369" t="s">
        <v>139</v>
      </c>
      <c r="C45" s="370"/>
      <c r="D45" s="377" t="s">
        <v>140</v>
      </c>
      <c r="E45" s="372"/>
      <c r="F45" s="372"/>
      <c r="G45" s="373"/>
      <c r="H45" s="99">
        <v>1056</v>
      </c>
      <c r="I45" s="160">
        <f aca="true" t="shared" si="2" ref="I45:I53">H45/20216*100</f>
        <v>5.223585278986941</v>
      </c>
    </row>
    <row r="46" spans="1:9" ht="39.75" customHeight="1">
      <c r="A46" s="98">
        <v>3</v>
      </c>
      <c r="B46" s="369" t="s">
        <v>143</v>
      </c>
      <c r="C46" s="370"/>
      <c r="D46" s="377" t="s">
        <v>282</v>
      </c>
      <c r="E46" s="372"/>
      <c r="F46" s="372"/>
      <c r="G46" s="373"/>
      <c r="H46" s="99">
        <v>363</v>
      </c>
      <c r="I46" s="160">
        <f t="shared" si="2"/>
        <v>1.795607439651761</v>
      </c>
    </row>
    <row r="47" spans="1:9" ht="45.75" customHeight="1">
      <c r="A47" s="100">
        <v>4</v>
      </c>
      <c r="B47" s="369" t="s">
        <v>149</v>
      </c>
      <c r="C47" s="370"/>
      <c r="D47" s="377" t="s">
        <v>150</v>
      </c>
      <c r="E47" s="372"/>
      <c r="F47" s="372"/>
      <c r="G47" s="373"/>
      <c r="H47" s="99">
        <v>341</v>
      </c>
      <c r="I47" s="160">
        <f t="shared" si="2"/>
        <v>1.686782746339533</v>
      </c>
    </row>
    <row r="48" spans="1:9" ht="48" customHeight="1">
      <c r="A48" s="98">
        <v>5</v>
      </c>
      <c r="B48" s="369" t="s">
        <v>156</v>
      </c>
      <c r="C48" s="370"/>
      <c r="D48" s="383" t="s">
        <v>282</v>
      </c>
      <c r="E48" s="384"/>
      <c r="F48" s="384"/>
      <c r="G48" s="385"/>
      <c r="H48" s="99">
        <v>234</v>
      </c>
      <c r="I48" s="160">
        <f t="shared" si="2"/>
        <v>1.1574990106846061</v>
      </c>
    </row>
    <row r="49" spans="1:9" ht="27" customHeight="1">
      <c r="A49" s="100">
        <v>6</v>
      </c>
      <c r="B49" s="369" t="s">
        <v>318</v>
      </c>
      <c r="C49" s="370"/>
      <c r="D49" s="371" t="s">
        <v>319</v>
      </c>
      <c r="E49" s="372"/>
      <c r="F49" s="372"/>
      <c r="G49" s="373"/>
      <c r="H49" s="99">
        <v>181</v>
      </c>
      <c r="I49" s="160">
        <f t="shared" si="2"/>
        <v>0.8953304313415117</v>
      </c>
    </row>
    <row r="50" spans="1:9" ht="26.25" customHeight="1">
      <c r="A50" s="98">
        <v>7</v>
      </c>
      <c r="B50" s="369" t="s">
        <v>157</v>
      </c>
      <c r="C50" s="370"/>
      <c r="D50" s="371" t="s">
        <v>158</v>
      </c>
      <c r="E50" s="372"/>
      <c r="F50" s="372"/>
      <c r="G50" s="373"/>
      <c r="H50" s="99">
        <v>167</v>
      </c>
      <c r="I50" s="160">
        <f t="shared" si="2"/>
        <v>0.8260783537791848</v>
      </c>
    </row>
    <row r="51" spans="1:9" ht="15">
      <c r="A51" s="100">
        <v>8</v>
      </c>
      <c r="B51" s="364" t="s">
        <v>151</v>
      </c>
      <c r="C51" s="365"/>
      <c r="D51" s="371" t="s">
        <v>152</v>
      </c>
      <c r="E51" s="372"/>
      <c r="F51" s="372"/>
      <c r="G51" s="373"/>
      <c r="H51" s="99">
        <v>165</v>
      </c>
      <c r="I51" s="160">
        <f t="shared" si="2"/>
        <v>0.8161851998417095</v>
      </c>
    </row>
    <row r="52" spans="1:9" ht="28.5" customHeight="1">
      <c r="A52" s="98">
        <v>9</v>
      </c>
      <c r="B52" s="369" t="s">
        <v>389</v>
      </c>
      <c r="C52" s="374"/>
      <c r="D52" s="387" t="s">
        <v>390</v>
      </c>
      <c r="E52" s="388"/>
      <c r="F52" s="388"/>
      <c r="G52" s="389"/>
      <c r="H52" s="99">
        <v>155</v>
      </c>
      <c r="I52" s="160">
        <f t="shared" si="2"/>
        <v>0.7667194301543332</v>
      </c>
    </row>
    <row r="53" spans="1:9" ht="26.25" customHeight="1">
      <c r="A53" s="100">
        <v>10</v>
      </c>
      <c r="B53" s="369" t="s">
        <v>376</v>
      </c>
      <c r="C53" s="370"/>
      <c r="D53" s="371" t="s">
        <v>377</v>
      </c>
      <c r="E53" s="372"/>
      <c r="F53" s="372"/>
      <c r="G53" s="373"/>
      <c r="H53" s="99">
        <v>144</v>
      </c>
      <c r="I53" s="160">
        <f t="shared" si="2"/>
        <v>0.7123070834982193</v>
      </c>
    </row>
    <row r="54" spans="2:4" ht="15">
      <c r="B54" s="3"/>
      <c r="C54" s="3"/>
      <c r="D54" s="3"/>
    </row>
    <row r="55" ht="15">
      <c r="A55" s="3" t="s">
        <v>18</v>
      </c>
    </row>
  </sheetData>
  <sheetProtection/>
  <mergeCells count="71">
    <mergeCell ref="B53:C53"/>
    <mergeCell ref="D53:G53"/>
    <mergeCell ref="B51:C51"/>
    <mergeCell ref="D51:G51"/>
    <mergeCell ref="B52:C52"/>
    <mergeCell ref="D52:G52"/>
    <mergeCell ref="B50:C50"/>
    <mergeCell ref="D50:G50"/>
    <mergeCell ref="B33:C33"/>
    <mergeCell ref="D45:G45"/>
    <mergeCell ref="D33:G33"/>
    <mergeCell ref="B47:C47"/>
    <mergeCell ref="D49:G49"/>
    <mergeCell ref="B49:C49"/>
    <mergeCell ref="B44:C44"/>
    <mergeCell ref="D44:G44"/>
    <mergeCell ref="B15:C15"/>
    <mergeCell ref="D15:G15"/>
    <mergeCell ref="B32:C32"/>
    <mergeCell ref="D32:G32"/>
    <mergeCell ref="B46:C46"/>
    <mergeCell ref="C41:G41"/>
    <mergeCell ref="B27:C27"/>
    <mergeCell ref="D27:G27"/>
    <mergeCell ref="B43:C43"/>
    <mergeCell ref="B31:C31"/>
    <mergeCell ref="B45:C45"/>
    <mergeCell ref="D46:G46"/>
    <mergeCell ref="D47:G47"/>
    <mergeCell ref="B48:C48"/>
    <mergeCell ref="D48:G48"/>
    <mergeCell ref="D43:G43"/>
    <mergeCell ref="B28:C28"/>
    <mergeCell ref="D28:G28"/>
    <mergeCell ref="B29:C29"/>
    <mergeCell ref="D29:G29"/>
    <mergeCell ref="D31:G31"/>
    <mergeCell ref="D30:G30"/>
    <mergeCell ref="B30:C30"/>
    <mergeCell ref="B23:C23"/>
    <mergeCell ref="D23:G23"/>
    <mergeCell ref="D19:G19"/>
    <mergeCell ref="B25:C25"/>
    <mergeCell ref="D25:G25"/>
    <mergeCell ref="B26:C26"/>
    <mergeCell ref="D26:G26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3:C13"/>
    <mergeCell ref="D13:G13"/>
    <mergeCell ref="B14:C14"/>
    <mergeCell ref="D14:G14"/>
    <mergeCell ref="B12:C12"/>
    <mergeCell ref="D12:G1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&amp;L21.02.2014&amp;CTÜRKİYE ODALAR ve BORSALAR BİRLİĞİ
Bilgi Hizmetleri Dairesi&amp;R&amp;P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4.00390625" style="265" customWidth="1"/>
    <col min="2" max="2" width="8.421875" style="265" customWidth="1"/>
    <col min="3" max="3" width="13.00390625" style="265" customWidth="1"/>
    <col min="4" max="6" width="9.140625" style="265" customWidth="1"/>
    <col min="7" max="7" width="10.00390625" style="265" customWidth="1"/>
    <col min="8" max="8" width="6.8515625" style="265" customWidth="1"/>
    <col min="9" max="9" width="6.28125" style="265" customWidth="1"/>
    <col min="10" max="10" width="8.00390625" style="265" customWidth="1"/>
    <col min="11" max="159" width="9.140625" style="265" customWidth="1"/>
    <col min="160" max="160" width="5.140625" style="265" customWidth="1"/>
    <col min="161" max="16384" width="9.140625" style="265" customWidth="1"/>
  </cols>
  <sheetData>
    <row r="1" spans="1:10" ht="17.25" customHeight="1" thickBot="1">
      <c r="A1" s="390" t="s">
        <v>366</v>
      </c>
      <c r="B1" s="391"/>
      <c r="C1" s="391"/>
      <c r="D1" s="391"/>
      <c r="E1" s="391"/>
      <c r="F1" s="391"/>
      <c r="G1" s="391"/>
      <c r="H1" s="391"/>
      <c r="I1" s="391"/>
      <c r="J1" s="264"/>
    </row>
    <row r="2" spans="1:9" ht="16.5" customHeight="1">
      <c r="A2" s="392" t="s">
        <v>381</v>
      </c>
      <c r="B2" s="393"/>
      <c r="C2" s="393"/>
      <c r="D2" s="393"/>
      <c r="E2" s="393"/>
      <c r="F2" s="393"/>
      <c r="G2" s="393"/>
      <c r="H2" s="393"/>
      <c r="I2" s="393"/>
    </row>
    <row r="3" spans="3:7" ht="15">
      <c r="C3" s="392" t="s">
        <v>135</v>
      </c>
      <c r="D3" s="392"/>
      <c r="E3" s="392"/>
      <c r="F3" s="392"/>
      <c r="G3" s="392"/>
    </row>
    <row r="4" spans="1:9" ht="21.75" customHeight="1">
      <c r="A4" s="266" t="s">
        <v>136</v>
      </c>
      <c r="B4" s="394" t="s">
        <v>371</v>
      </c>
      <c r="C4" s="394"/>
      <c r="D4" s="394" t="s">
        <v>137</v>
      </c>
      <c r="E4" s="394"/>
      <c r="F4" s="394"/>
      <c r="G4" s="394"/>
      <c r="H4" s="266" t="s">
        <v>9</v>
      </c>
      <c r="I4" s="266" t="s">
        <v>372</v>
      </c>
    </row>
    <row r="5" spans="1:9" ht="28.5" customHeight="1">
      <c r="A5" s="239">
        <v>1</v>
      </c>
      <c r="B5" s="395" t="s">
        <v>139</v>
      </c>
      <c r="C5" s="395"/>
      <c r="D5" s="396" t="s">
        <v>140</v>
      </c>
      <c r="E5" s="396"/>
      <c r="F5" s="396"/>
      <c r="G5" s="396"/>
      <c r="H5" s="267">
        <v>27</v>
      </c>
      <c r="I5" s="268">
        <f>H5/331*100</f>
        <v>8.157099697885197</v>
      </c>
    </row>
    <row r="6" spans="1:9" ht="28.5" customHeight="1">
      <c r="A6" s="269">
        <v>2</v>
      </c>
      <c r="B6" s="395" t="s">
        <v>337</v>
      </c>
      <c r="C6" s="395"/>
      <c r="D6" s="397" t="s">
        <v>338</v>
      </c>
      <c r="E6" s="397"/>
      <c r="F6" s="397"/>
      <c r="G6" s="397"/>
      <c r="H6" s="267">
        <v>9</v>
      </c>
      <c r="I6" s="268">
        <f aca="true" t="shared" si="0" ref="I6:I14">H6/331*100</f>
        <v>2.719033232628399</v>
      </c>
    </row>
    <row r="7" spans="1:9" ht="18.75" customHeight="1">
      <c r="A7" s="239">
        <v>3</v>
      </c>
      <c r="B7" s="395" t="s">
        <v>141</v>
      </c>
      <c r="C7" s="395"/>
      <c r="D7" s="397" t="s">
        <v>142</v>
      </c>
      <c r="E7" s="397"/>
      <c r="F7" s="397"/>
      <c r="G7" s="397"/>
      <c r="H7" s="267">
        <v>9</v>
      </c>
      <c r="I7" s="268">
        <f t="shared" si="0"/>
        <v>2.719033232628399</v>
      </c>
    </row>
    <row r="8" spans="1:9" ht="21" customHeight="1">
      <c r="A8" s="269">
        <v>4</v>
      </c>
      <c r="B8" s="395" t="s">
        <v>383</v>
      </c>
      <c r="C8" s="395"/>
      <c r="D8" s="397" t="s">
        <v>384</v>
      </c>
      <c r="E8" s="397"/>
      <c r="F8" s="397"/>
      <c r="G8" s="397"/>
      <c r="H8" s="267">
        <v>7</v>
      </c>
      <c r="I8" s="268">
        <f t="shared" si="0"/>
        <v>2.1148036253776437</v>
      </c>
    </row>
    <row r="9" spans="1:9" ht="30.75" customHeight="1">
      <c r="A9" s="239">
        <v>5</v>
      </c>
      <c r="B9" s="395" t="s">
        <v>153</v>
      </c>
      <c r="C9" s="395"/>
      <c r="D9" s="397" t="s">
        <v>154</v>
      </c>
      <c r="E9" s="397"/>
      <c r="F9" s="397"/>
      <c r="G9" s="397"/>
      <c r="H9" s="267">
        <v>6</v>
      </c>
      <c r="I9" s="268">
        <f t="shared" si="0"/>
        <v>1.812688821752266</v>
      </c>
    </row>
    <row r="10" spans="1:9" ht="29.25" customHeight="1">
      <c r="A10" s="269">
        <v>6</v>
      </c>
      <c r="B10" s="395" t="s">
        <v>143</v>
      </c>
      <c r="C10" s="395"/>
      <c r="D10" s="397" t="s">
        <v>144</v>
      </c>
      <c r="E10" s="397"/>
      <c r="F10" s="397"/>
      <c r="G10" s="397"/>
      <c r="H10" s="267">
        <v>6</v>
      </c>
      <c r="I10" s="268">
        <f t="shared" si="0"/>
        <v>1.812688821752266</v>
      </c>
    </row>
    <row r="11" spans="1:9" ht="30" customHeight="1">
      <c r="A11" s="239">
        <v>7</v>
      </c>
      <c r="B11" s="395" t="s">
        <v>539</v>
      </c>
      <c r="C11" s="395"/>
      <c r="D11" s="397" t="s">
        <v>540</v>
      </c>
      <c r="E11" s="397"/>
      <c r="F11" s="397"/>
      <c r="G11" s="397"/>
      <c r="H11" s="267">
        <v>6</v>
      </c>
      <c r="I11" s="268">
        <f t="shared" si="0"/>
        <v>1.812688821752266</v>
      </c>
    </row>
    <row r="12" spans="1:9" ht="17.25" customHeight="1">
      <c r="A12" s="269">
        <v>8</v>
      </c>
      <c r="B12" s="395" t="s">
        <v>151</v>
      </c>
      <c r="C12" s="395"/>
      <c r="D12" s="397" t="s">
        <v>152</v>
      </c>
      <c r="E12" s="397"/>
      <c r="F12" s="397"/>
      <c r="G12" s="397"/>
      <c r="H12" s="267">
        <v>6</v>
      </c>
      <c r="I12" s="268">
        <f t="shared" si="0"/>
        <v>1.812688821752266</v>
      </c>
    </row>
    <row r="13" spans="1:9" ht="24" customHeight="1">
      <c r="A13" s="239">
        <v>9</v>
      </c>
      <c r="B13" s="395" t="s">
        <v>541</v>
      </c>
      <c r="C13" s="395"/>
      <c r="D13" s="397" t="s">
        <v>542</v>
      </c>
      <c r="E13" s="397"/>
      <c r="F13" s="397"/>
      <c r="G13" s="397"/>
      <c r="H13" s="267">
        <v>5</v>
      </c>
      <c r="I13" s="268">
        <f t="shared" si="0"/>
        <v>1.5105740181268883</v>
      </c>
    </row>
    <row r="14" spans="1:9" ht="30.75" customHeight="1">
      <c r="A14" s="269">
        <v>10</v>
      </c>
      <c r="B14" s="395" t="s">
        <v>333</v>
      </c>
      <c r="C14" s="395"/>
      <c r="D14" s="397" t="s">
        <v>334</v>
      </c>
      <c r="E14" s="397"/>
      <c r="F14" s="397"/>
      <c r="G14" s="397"/>
      <c r="H14" s="267">
        <v>5</v>
      </c>
      <c r="I14" s="268">
        <f t="shared" si="0"/>
        <v>1.5105740181268883</v>
      </c>
    </row>
    <row r="15" spans="1:9" ht="30.75" customHeight="1">
      <c r="A15" s="464"/>
      <c r="B15" s="298"/>
      <c r="C15" s="298"/>
      <c r="D15" s="299"/>
      <c r="E15" s="299"/>
      <c r="F15" s="299"/>
      <c r="G15" s="299"/>
      <c r="H15" s="300"/>
      <c r="I15" s="301"/>
    </row>
    <row r="16" spans="3:7" ht="15">
      <c r="C16" s="392" t="s">
        <v>147</v>
      </c>
      <c r="D16" s="392"/>
      <c r="E16" s="392"/>
      <c r="F16" s="392"/>
      <c r="G16" s="392"/>
    </row>
    <row r="17" spans="1:9" ht="15" customHeight="1">
      <c r="A17" s="266" t="s">
        <v>136</v>
      </c>
      <c r="B17" s="394" t="s">
        <v>371</v>
      </c>
      <c r="C17" s="394"/>
      <c r="D17" s="394" t="s">
        <v>137</v>
      </c>
      <c r="E17" s="394"/>
      <c r="F17" s="394"/>
      <c r="G17" s="394"/>
      <c r="H17" s="266" t="s">
        <v>9</v>
      </c>
      <c r="I17" s="266" t="s">
        <v>372</v>
      </c>
    </row>
    <row r="18" spans="1:9" ht="28.5" customHeight="1">
      <c r="A18" s="239">
        <v>1</v>
      </c>
      <c r="B18" s="395" t="s">
        <v>139</v>
      </c>
      <c r="C18" s="395"/>
      <c r="D18" s="397" t="s">
        <v>140</v>
      </c>
      <c r="E18" s="397"/>
      <c r="F18" s="397"/>
      <c r="G18" s="397"/>
      <c r="H18" s="270">
        <v>208</v>
      </c>
      <c r="I18" s="268">
        <f>H18/2211*100</f>
        <v>9.407507914970601</v>
      </c>
    </row>
    <row r="19" spans="1:9" ht="42" customHeight="1">
      <c r="A19" s="269">
        <v>2</v>
      </c>
      <c r="B19" s="395" t="s">
        <v>149</v>
      </c>
      <c r="C19" s="395"/>
      <c r="D19" s="397" t="s">
        <v>150</v>
      </c>
      <c r="E19" s="397"/>
      <c r="F19" s="397"/>
      <c r="G19" s="397"/>
      <c r="H19" s="267">
        <v>67</v>
      </c>
      <c r="I19" s="268">
        <f aca="true" t="shared" si="1" ref="I19:I27">H19/2211*100</f>
        <v>3.0303030303030303</v>
      </c>
    </row>
    <row r="20" spans="1:9" ht="30.75" customHeight="1">
      <c r="A20" s="239">
        <v>3</v>
      </c>
      <c r="B20" s="395" t="s">
        <v>148</v>
      </c>
      <c r="C20" s="395"/>
      <c r="D20" s="397" t="s">
        <v>311</v>
      </c>
      <c r="E20" s="397"/>
      <c r="F20" s="397"/>
      <c r="G20" s="397"/>
      <c r="H20" s="267">
        <v>48</v>
      </c>
      <c r="I20" s="268">
        <f t="shared" si="1"/>
        <v>2.1709633649932156</v>
      </c>
    </row>
    <row r="21" spans="1:9" ht="18" customHeight="1">
      <c r="A21" s="269">
        <v>4</v>
      </c>
      <c r="B21" s="395" t="s">
        <v>151</v>
      </c>
      <c r="C21" s="395"/>
      <c r="D21" s="397" t="s">
        <v>152</v>
      </c>
      <c r="E21" s="397"/>
      <c r="F21" s="397"/>
      <c r="G21" s="397"/>
      <c r="H21" s="267">
        <v>48</v>
      </c>
      <c r="I21" s="268">
        <f t="shared" si="1"/>
        <v>2.1709633649932156</v>
      </c>
    </row>
    <row r="22" spans="1:9" ht="29.25" customHeight="1">
      <c r="A22" s="239">
        <v>5</v>
      </c>
      <c r="B22" s="395" t="s">
        <v>143</v>
      </c>
      <c r="C22" s="395"/>
      <c r="D22" s="397" t="s">
        <v>144</v>
      </c>
      <c r="E22" s="397"/>
      <c r="F22" s="397"/>
      <c r="G22" s="397"/>
      <c r="H22" s="267">
        <v>46</v>
      </c>
      <c r="I22" s="268">
        <f t="shared" si="1"/>
        <v>2.0805065581184983</v>
      </c>
    </row>
    <row r="23" spans="1:9" ht="34.5" customHeight="1">
      <c r="A23" s="269">
        <v>6</v>
      </c>
      <c r="B23" s="395" t="s">
        <v>337</v>
      </c>
      <c r="C23" s="395"/>
      <c r="D23" s="397" t="s">
        <v>338</v>
      </c>
      <c r="E23" s="397"/>
      <c r="F23" s="397"/>
      <c r="G23" s="397"/>
      <c r="H23" s="267">
        <v>39</v>
      </c>
      <c r="I23" s="268">
        <f t="shared" si="1"/>
        <v>1.7639077340569878</v>
      </c>
    </row>
    <row r="24" spans="1:9" ht="40.5" customHeight="1">
      <c r="A24" s="239">
        <v>7</v>
      </c>
      <c r="B24" s="395" t="s">
        <v>543</v>
      </c>
      <c r="C24" s="395"/>
      <c r="D24" s="397" t="s">
        <v>544</v>
      </c>
      <c r="E24" s="397"/>
      <c r="F24" s="397"/>
      <c r="G24" s="397"/>
      <c r="H24" s="267">
        <v>36</v>
      </c>
      <c r="I24" s="268">
        <f t="shared" si="1"/>
        <v>1.6282225237449117</v>
      </c>
    </row>
    <row r="25" spans="1:9" ht="45" customHeight="1">
      <c r="A25" s="269">
        <v>8</v>
      </c>
      <c r="B25" s="395" t="s">
        <v>157</v>
      </c>
      <c r="C25" s="395"/>
      <c r="D25" s="397" t="s">
        <v>158</v>
      </c>
      <c r="E25" s="397"/>
      <c r="F25" s="397"/>
      <c r="G25" s="397"/>
      <c r="H25" s="267">
        <v>33</v>
      </c>
      <c r="I25" s="268">
        <f t="shared" si="1"/>
        <v>1.4925373134328357</v>
      </c>
    </row>
    <row r="26" spans="1:9" ht="24" customHeight="1">
      <c r="A26" s="239">
        <v>9</v>
      </c>
      <c r="B26" s="395" t="s">
        <v>373</v>
      </c>
      <c r="C26" s="395"/>
      <c r="D26" s="397" t="s">
        <v>374</v>
      </c>
      <c r="E26" s="397"/>
      <c r="F26" s="397"/>
      <c r="G26" s="397"/>
      <c r="H26" s="267">
        <v>32</v>
      </c>
      <c r="I26" s="268">
        <f t="shared" si="1"/>
        <v>1.4473089099954772</v>
      </c>
    </row>
    <row r="27" spans="1:9" ht="29.25" customHeight="1">
      <c r="A27" s="269">
        <v>10</v>
      </c>
      <c r="B27" s="395" t="s">
        <v>153</v>
      </c>
      <c r="C27" s="395"/>
      <c r="D27" s="397" t="s">
        <v>154</v>
      </c>
      <c r="E27" s="397"/>
      <c r="F27" s="397"/>
      <c r="G27" s="397"/>
      <c r="H27" s="267">
        <v>32</v>
      </c>
      <c r="I27" s="268">
        <f t="shared" si="1"/>
        <v>1.4473089099954772</v>
      </c>
    </row>
    <row r="28" spans="1:3" ht="15">
      <c r="A28" s="271"/>
      <c r="B28" s="271"/>
      <c r="C28" s="271"/>
    </row>
    <row r="29" spans="3:7" ht="15">
      <c r="C29" s="392" t="s">
        <v>375</v>
      </c>
      <c r="D29" s="392"/>
      <c r="E29" s="392"/>
      <c r="F29" s="392"/>
      <c r="G29" s="392"/>
    </row>
    <row r="30" spans="1:9" ht="25.5" customHeight="1">
      <c r="A30" s="266" t="s">
        <v>136</v>
      </c>
      <c r="B30" s="394" t="s">
        <v>371</v>
      </c>
      <c r="C30" s="394"/>
      <c r="D30" s="394" t="s">
        <v>137</v>
      </c>
      <c r="E30" s="394"/>
      <c r="F30" s="394"/>
      <c r="G30" s="394"/>
      <c r="H30" s="266" t="s">
        <v>9</v>
      </c>
      <c r="I30" s="266" t="s">
        <v>382</v>
      </c>
    </row>
    <row r="31" spans="1:9" ht="42" customHeight="1">
      <c r="A31" s="239">
        <v>1</v>
      </c>
      <c r="B31" s="395" t="s">
        <v>149</v>
      </c>
      <c r="C31" s="395"/>
      <c r="D31" s="397" t="s">
        <v>150</v>
      </c>
      <c r="E31" s="397"/>
      <c r="F31" s="397"/>
      <c r="G31" s="397"/>
      <c r="H31" s="272">
        <v>586</v>
      </c>
      <c r="I31" s="273">
        <f>H31/3240*100</f>
        <v>18.086419753086417</v>
      </c>
    </row>
    <row r="32" spans="1:9" ht="30" customHeight="1">
      <c r="A32" s="269">
        <v>2</v>
      </c>
      <c r="B32" s="395" t="s">
        <v>139</v>
      </c>
      <c r="C32" s="395"/>
      <c r="D32" s="397" t="s">
        <v>140</v>
      </c>
      <c r="E32" s="397"/>
      <c r="F32" s="397"/>
      <c r="G32" s="397"/>
      <c r="H32" s="274">
        <v>367</v>
      </c>
      <c r="I32" s="273">
        <f aca="true" t="shared" si="2" ref="I32:I40">H32/3240*100</f>
        <v>11.327160493827162</v>
      </c>
    </row>
    <row r="33" spans="1:9" ht="28.5" customHeight="1">
      <c r="A33" s="239">
        <v>3</v>
      </c>
      <c r="B33" s="395" t="s">
        <v>143</v>
      </c>
      <c r="C33" s="395"/>
      <c r="D33" s="397" t="s">
        <v>144</v>
      </c>
      <c r="E33" s="397"/>
      <c r="F33" s="397"/>
      <c r="G33" s="397"/>
      <c r="H33" s="274">
        <v>134</v>
      </c>
      <c r="I33" s="273">
        <f t="shared" si="2"/>
        <v>4.135802469135803</v>
      </c>
    </row>
    <row r="34" spans="1:9" ht="44.25" customHeight="1">
      <c r="A34" s="269">
        <v>4</v>
      </c>
      <c r="B34" s="395" t="s">
        <v>156</v>
      </c>
      <c r="C34" s="395"/>
      <c r="D34" s="397" t="s">
        <v>282</v>
      </c>
      <c r="E34" s="397"/>
      <c r="F34" s="397"/>
      <c r="G34" s="397"/>
      <c r="H34" s="274">
        <v>101</v>
      </c>
      <c r="I34" s="273">
        <f t="shared" si="2"/>
        <v>3.117283950617284</v>
      </c>
    </row>
    <row r="35" spans="1:9" ht="39" customHeight="1">
      <c r="A35" s="239">
        <v>5</v>
      </c>
      <c r="B35" s="395" t="s">
        <v>157</v>
      </c>
      <c r="C35" s="395"/>
      <c r="D35" s="397" t="s">
        <v>158</v>
      </c>
      <c r="E35" s="397"/>
      <c r="F35" s="397"/>
      <c r="G35" s="397"/>
      <c r="H35" s="274">
        <v>65</v>
      </c>
      <c r="I35" s="273">
        <f t="shared" si="2"/>
        <v>2.006172839506173</v>
      </c>
    </row>
    <row r="36" spans="1:9" ht="41.25" customHeight="1">
      <c r="A36" s="269">
        <v>6</v>
      </c>
      <c r="B36" s="395" t="s">
        <v>376</v>
      </c>
      <c r="C36" s="395"/>
      <c r="D36" s="397" t="s">
        <v>377</v>
      </c>
      <c r="E36" s="397"/>
      <c r="F36" s="397"/>
      <c r="G36" s="397"/>
      <c r="H36" s="274">
        <v>58</v>
      </c>
      <c r="I36" s="273">
        <f t="shared" si="2"/>
        <v>1.7901234567901234</v>
      </c>
    </row>
    <row r="37" spans="1:9" ht="47.25" customHeight="1">
      <c r="A37" s="239">
        <v>7</v>
      </c>
      <c r="B37" s="395" t="s">
        <v>318</v>
      </c>
      <c r="C37" s="395"/>
      <c r="D37" s="397" t="s">
        <v>319</v>
      </c>
      <c r="E37" s="397"/>
      <c r="F37" s="397"/>
      <c r="G37" s="397"/>
      <c r="H37" s="274">
        <v>50</v>
      </c>
      <c r="I37" s="273">
        <f t="shared" si="2"/>
        <v>1.5432098765432098</v>
      </c>
    </row>
    <row r="38" spans="1:9" ht="43.5" customHeight="1">
      <c r="A38" s="269">
        <v>8</v>
      </c>
      <c r="B38" s="395" t="s">
        <v>378</v>
      </c>
      <c r="C38" s="395"/>
      <c r="D38" s="397" t="s">
        <v>379</v>
      </c>
      <c r="E38" s="397"/>
      <c r="F38" s="397"/>
      <c r="G38" s="397"/>
      <c r="H38" s="274">
        <v>46</v>
      </c>
      <c r="I38" s="273">
        <f t="shared" si="2"/>
        <v>1.4197530864197532</v>
      </c>
    </row>
    <row r="39" spans="1:9" ht="36.75" customHeight="1">
      <c r="A39" s="239">
        <v>9</v>
      </c>
      <c r="B39" s="395" t="s">
        <v>545</v>
      </c>
      <c r="C39" s="395"/>
      <c r="D39" s="397" t="s">
        <v>546</v>
      </c>
      <c r="E39" s="397"/>
      <c r="F39" s="397"/>
      <c r="G39" s="397"/>
      <c r="H39" s="274">
        <v>45</v>
      </c>
      <c r="I39" s="273">
        <f t="shared" si="2"/>
        <v>1.3888888888888888</v>
      </c>
    </row>
    <row r="40" spans="1:9" ht="30.75" customHeight="1">
      <c r="A40" s="269">
        <v>10</v>
      </c>
      <c r="B40" s="395" t="s">
        <v>148</v>
      </c>
      <c r="C40" s="395"/>
      <c r="D40" s="397" t="s">
        <v>311</v>
      </c>
      <c r="E40" s="397"/>
      <c r="F40" s="397"/>
      <c r="G40" s="397"/>
      <c r="H40" s="274">
        <v>41</v>
      </c>
      <c r="I40" s="273">
        <f t="shared" si="2"/>
        <v>1.2654320987654322</v>
      </c>
    </row>
    <row r="41" spans="1:8" ht="15">
      <c r="A41" s="265" t="s">
        <v>380</v>
      </c>
      <c r="B41" s="275"/>
      <c r="C41" s="275"/>
      <c r="D41" s="275"/>
      <c r="E41" s="275"/>
      <c r="F41" s="275"/>
      <c r="G41" s="275"/>
      <c r="H41" s="275"/>
    </row>
    <row r="42" ht="15">
      <c r="A42" s="271" t="s">
        <v>18</v>
      </c>
    </row>
  </sheetData>
  <sheetProtection/>
  <mergeCells count="71">
    <mergeCell ref="B40:C40"/>
    <mergeCell ref="D40:G40"/>
    <mergeCell ref="B37:C37"/>
    <mergeCell ref="D37:G37"/>
    <mergeCell ref="B38:C38"/>
    <mergeCell ref="D38:G38"/>
    <mergeCell ref="B39:C39"/>
    <mergeCell ref="D39:G39"/>
    <mergeCell ref="B34:C34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D33:G33"/>
    <mergeCell ref="B26:C26"/>
    <mergeCell ref="D26:G26"/>
    <mergeCell ref="B27:C27"/>
    <mergeCell ref="D27:G27"/>
    <mergeCell ref="C29:G29"/>
    <mergeCell ref="B30:C30"/>
    <mergeCell ref="D30:G30"/>
    <mergeCell ref="B23:C23"/>
    <mergeCell ref="D23:G23"/>
    <mergeCell ref="B24:C24"/>
    <mergeCell ref="D24:G24"/>
    <mergeCell ref="B25:C25"/>
    <mergeCell ref="D25:G25"/>
    <mergeCell ref="B20:C20"/>
    <mergeCell ref="D20:G20"/>
    <mergeCell ref="B21:C21"/>
    <mergeCell ref="D21:G21"/>
    <mergeCell ref="B22:C22"/>
    <mergeCell ref="D22:G22"/>
    <mergeCell ref="C16:G16"/>
    <mergeCell ref="B17:C17"/>
    <mergeCell ref="D17:G17"/>
    <mergeCell ref="B18:C18"/>
    <mergeCell ref="D18:G18"/>
    <mergeCell ref="B19:C19"/>
    <mergeCell ref="D19:G19"/>
    <mergeCell ref="B12:C12"/>
    <mergeCell ref="D12:G12"/>
    <mergeCell ref="B13:C13"/>
    <mergeCell ref="D13:G13"/>
    <mergeCell ref="B14:C14"/>
    <mergeCell ref="D14:G14"/>
    <mergeCell ref="B9:C9"/>
    <mergeCell ref="D9:G9"/>
    <mergeCell ref="B10:C10"/>
    <mergeCell ref="D10:G10"/>
    <mergeCell ref="B11:C11"/>
    <mergeCell ref="D11:G11"/>
    <mergeCell ref="B6:C6"/>
    <mergeCell ref="D6:G6"/>
    <mergeCell ref="B7:C7"/>
    <mergeCell ref="D7:G7"/>
    <mergeCell ref="B8:C8"/>
    <mergeCell ref="D8:G8"/>
    <mergeCell ref="A1:I1"/>
    <mergeCell ref="A2:I2"/>
    <mergeCell ref="C3:G3"/>
    <mergeCell ref="B4:C4"/>
    <mergeCell ref="D4:G4"/>
    <mergeCell ref="B5:C5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&amp;L21.02.2014&amp;CTÜRKİYE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6.140625" style="102" customWidth="1"/>
    <col min="2" max="2" width="12.28125" style="102" customWidth="1"/>
    <col min="3" max="3" width="5.57421875" style="101" customWidth="1"/>
    <col min="4" max="4" width="3.8515625" style="101" customWidth="1"/>
    <col min="5" max="5" width="6.57421875" style="101" customWidth="1"/>
    <col min="6" max="6" width="5.28125" style="101" customWidth="1"/>
    <col min="7" max="7" width="3.7109375" style="101" customWidth="1"/>
    <col min="8" max="8" width="5.28125" style="101" customWidth="1"/>
    <col min="9" max="9" width="4.00390625" style="101" bestFit="1" customWidth="1"/>
    <col min="10" max="10" width="5.57421875" style="101" customWidth="1"/>
    <col min="11" max="11" width="5.57421875" style="118" customWidth="1"/>
    <col min="12" max="12" width="3.421875" style="101" customWidth="1"/>
    <col min="13" max="14" width="5.28125" style="101" customWidth="1"/>
    <col min="15" max="15" width="4.28125" style="101" customWidth="1"/>
    <col min="16" max="16" width="5.140625" style="101" customWidth="1"/>
    <col min="17" max="17" width="4.00390625" style="101" customWidth="1"/>
    <col min="18" max="18" width="5.28125" style="101" customWidth="1"/>
    <col min="19" max="16384" width="9.140625" style="101" customWidth="1"/>
  </cols>
  <sheetData>
    <row r="1" spans="1:18" ht="18">
      <c r="A1" s="423" t="s">
        <v>363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</row>
    <row r="3" spans="1:18" ht="15.75">
      <c r="A3" s="424" t="s">
        <v>159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</row>
    <row r="4" ht="15.75" thickBot="1">
      <c r="K4" s="101"/>
    </row>
    <row r="5" spans="1:18" s="103" customFormat="1" ht="17.25" customHeight="1" thickBot="1" thickTop="1">
      <c r="A5" s="278"/>
      <c r="B5" s="425" t="s">
        <v>160</v>
      </c>
      <c r="C5" s="428" t="s">
        <v>367</v>
      </c>
      <c r="D5" s="429"/>
      <c r="E5" s="429"/>
      <c r="F5" s="429"/>
      <c r="G5" s="429"/>
      <c r="H5" s="429"/>
      <c r="I5" s="429"/>
      <c r="J5" s="430"/>
      <c r="K5" s="428" t="s">
        <v>368</v>
      </c>
      <c r="L5" s="429"/>
      <c r="M5" s="429"/>
      <c r="N5" s="429"/>
      <c r="O5" s="429"/>
      <c r="P5" s="429"/>
      <c r="Q5" s="429"/>
      <c r="R5" s="430"/>
    </row>
    <row r="6" spans="1:18" ht="15.75" customHeight="1" thickTop="1">
      <c r="A6" s="279" t="s">
        <v>393</v>
      </c>
      <c r="B6" s="426"/>
      <c r="C6" s="431" t="s">
        <v>161</v>
      </c>
      <c r="D6" s="411"/>
      <c r="E6" s="421"/>
      <c r="F6" s="420" t="s">
        <v>162</v>
      </c>
      <c r="G6" s="412"/>
      <c r="H6" s="411" t="s">
        <v>392</v>
      </c>
      <c r="I6" s="411"/>
      <c r="J6" s="412"/>
      <c r="K6" s="411" t="s">
        <v>161</v>
      </c>
      <c r="L6" s="411"/>
      <c r="M6" s="411"/>
      <c r="N6" s="420" t="s">
        <v>162</v>
      </c>
      <c r="O6" s="421"/>
      <c r="P6" s="420" t="s">
        <v>392</v>
      </c>
      <c r="Q6" s="422"/>
      <c r="R6" s="412"/>
    </row>
    <row r="7" spans="1:18" ht="15" customHeight="1">
      <c r="A7" s="279" t="s">
        <v>394</v>
      </c>
      <c r="B7" s="426"/>
      <c r="C7" s="403" t="s">
        <v>163</v>
      </c>
      <c r="D7" s="401" t="s">
        <v>164</v>
      </c>
      <c r="E7" s="409" t="s">
        <v>165</v>
      </c>
      <c r="F7" s="402" t="s">
        <v>163</v>
      </c>
      <c r="G7" s="416" t="s">
        <v>164</v>
      </c>
      <c r="H7" s="418" t="s">
        <v>163</v>
      </c>
      <c r="I7" s="401" t="s">
        <v>164</v>
      </c>
      <c r="J7" s="414" t="s">
        <v>165</v>
      </c>
      <c r="K7" s="402" t="s">
        <v>163</v>
      </c>
      <c r="L7" s="400" t="s">
        <v>164</v>
      </c>
      <c r="M7" s="406" t="s">
        <v>165</v>
      </c>
      <c r="N7" s="398" t="s">
        <v>163</v>
      </c>
      <c r="O7" s="404" t="s">
        <v>164</v>
      </c>
      <c r="P7" s="402" t="s">
        <v>163</v>
      </c>
      <c r="Q7" s="400" t="s">
        <v>164</v>
      </c>
      <c r="R7" s="406" t="s">
        <v>165</v>
      </c>
    </row>
    <row r="8" spans="1:18" ht="24.75" customHeight="1" thickBot="1">
      <c r="A8" s="280"/>
      <c r="B8" s="427"/>
      <c r="C8" s="413"/>
      <c r="D8" s="408"/>
      <c r="E8" s="410"/>
      <c r="F8" s="403"/>
      <c r="G8" s="417"/>
      <c r="H8" s="419"/>
      <c r="I8" s="408"/>
      <c r="J8" s="415"/>
      <c r="K8" s="403"/>
      <c r="L8" s="401"/>
      <c r="M8" s="407"/>
      <c r="N8" s="399"/>
      <c r="O8" s="405"/>
      <c r="P8" s="403"/>
      <c r="Q8" s="401"/>
      <c r="R8" s="407"/>
    </row>
    <row r="9" spans="1:18" ht="15.75" thickTop="1">
      <c r="A9" s="281" t="s">
        <v>395</v>
      </c>
      <c r="B9" s="282" t="s">
        <v>166</v>
      </c>
      <c r="C9" s="283">
        <v>99</v>
      </c>
      <c r="D9" s="284">
        <v>4</v>
      </c>
      <c r="E9" s="285">
        <v>415</v>
      </c>
      <c r="F9" s="283">
        <v>47</v>
      </c>
      <c r="G9" s="285">
        <v>3</v>
      </c>
      <c r="H9" s="283">
        <v>30</v>
      </c>
      <c r="I9" s="284">
        <v>5</v>
      </c>
      <c r="J9" s="285">
        <v>79</v>
      </c>
      <c r="K9" s="283">
        <v>65</v>
      </c>
      <c r="L9" s="284">
        <v>0</v>
      </c>
      <c r="M9" s="285">
        <v>116</v>
      </c>
      <c r="N9" s="283">
        <v>94</v>
      </c>
      <c r="O9" s="285">
        <v>2</v>
      </c>
      <c r="P9" s="283">
        <v>82</v>
      </c>
      <c r="Q9" s="284">
        <v>6</v>
      </c>
      <c r="R9" s="285">
        <v>70</v>
      </c>
    </row>
    <row r="10" spans="1:18" ht="15">
      <c r="A10" s="286" t="s">
        <v>396</v>
      </c>
      <c r="B10" s="286" t="s">
        <v>167</v>
      </c>
      <c r="C10" s="287">
        <v>23</v>
      </c>
      <c r="D10" s="288">
        <v>0</v>
      </c>
      <c r="E10" s="289">
        <v>67</v>
      </c>
      <c r="F10" s="287">
        <v>9</v>
      </c>
      <c r="G10" s="289">
        <v>0</v>
      </c>
      <c r="H10" s="287">
        <v>3</v>
      </c>
      <c r="I10" s="288">
        <v>0</v>
      </c>
      <c r="J10" s="289">
        <v>2</v>
      </c>
      <c r="K10" s="287">
        <v>13</v>
      </c>
      <c r="L10" s="288">
        <v>1</v>
      </c>
      <c r="M10" s="289">
        <v>22</v>
      </c>
      <c r="N10" s="287">
        <v>4</v>
      </c>
      <c r="O10" s="289">
        <v>0</v>
      </c>
      <c r="P10" s="287">
        <v>8</v>
      </c>
      <c r="Q10" s="288">
        <v>3</v>
      </c>
      <c r="R10" s="289">
        <v>6</v>
      </c>
    </row>
    <row r="11" spans="1:18" ht="15">
      <c r="A11" s="281" t="s">
        <v>397</v>
      </c>
      <c r="B11" s="281" t="s">
        <v>478</v>
      </c>
      <c r="C11" s="287">
        <v>27</v>
      </c>
      <c r="D11" s="288">
        <v>1</v>
      </c>
      <c r="E11" s="289">
        <v>161</v>
      </c>
      <c r="F11" s="287">
        <v>6</v>
      </c>
      <c r="G11" s="289">
        <v>0</v>
      </c>
      <c r="H11" s="287">
        <v>8</v>
      </c>
      <c r="I11" s="288">
        <v>2</v>
      </c>
      <c r="J11" s="289">
        <v>25</v>
      </c>
      <c r="K11" s="287">
        <v>13</v>
      </c>
      <c r="L11" s="288">
        <v>1</v>
      </c>
      <c r="M11" s="289">
        <v>40</v>
      </c>
      <c r="N11" s="287">
        <v>8</v>
      </c>
      <c r="O11" s="289">
        <v>2</v>
      </c>
      <c r="P11" s="287">
        <v>12</v>
      </c>
      <c r="Q11" s="288">
        <v>1</v>
      </c>
      <c r="R11" s="289">
        <v>16</v>
      </c>
    </row>
    <row r="12" spans="1:18" ht="15">
      <c r="A12" s="286" t="s">
        <v>398</v>
      </c>
      <c r="B12" s="286" t="s">
        <v>168</v>
      </c>
      <c r="C12" s="287">
        <v>2</v>
      </c>
      <c r="D12" s="288">
        <v>0</v>
      </c>
      <c r="E12" s="289">
        <v>61</v>
      </c>
      <c r="F12" s="287">
        <v>1</v>
      </c>
      <c r="G12" s="289">
        <v>0</v>
      </c>
      <c r="H12" s="287">
        <v>1</v>
      </c>
      <c r="I12" s="288">
        <v>0</v>
      </c>
      <c r="J12" s="289">
        <v>7</v>
      </c>
      <c r="K12" s="287">
        <v>4</v>
      </c>
      <c r="L12" s="288">
        <v>0</v>
      </c>
      <c r="M12" s="289">
        <v>21</v>
      </c>
      <c r="N12" s="287">
        <v>0</v>
      </c>
      <c r="O12" s="289">
        <v>0</v>
      </c>
      <c r="P12" s="287">
        <v>1</v>
      </c>
      <c r="Q12" s="288">
        <v>0</v>
      </c>
      <c r="R12" s="289">
        <v>10</v>
      </c>
    </row>
    <row r="13" spans="1:18" ht="15">
      <c r="A13" s="281" t="s">
        <v>399</v>
      </c>
      <c r="B13" s="281" t="s">
        <v>169</v>
      </c>
      <c r="C13" s="287">
        <v>17</v>
      </c>
      <c r="D13" s="288">
        <v>2</v>
      </c>
      <c r="E13" s="289">
        <v>54</v>
      </c>
      <c r="F13" s="287">
        <v>2</v>
      </c>
      <c r="G13" s="289">
        <v>1</v>
      </c>
      <c r="H13" s="287">
        <v>5</v>
      </c>
      <c r="I13" s="288">
        <v>1</v>
      </c>
      <c r="J13" s="289">
        <v>8</v>
      </c>
      <c r="K13" s="287">
        <v>7</v>
      </c>
      <c r="L13" s="288">
        <v>0</v>
      </c>
      <c r="M13" s="289">
        <v>17</v>
      </c>
      <c r="N13" s="287">
        <v>6</v>
      </c>
      <c r="O13" s="289">
        <v>0</v>
      </c>
      <c r="P13" s="287">
        <v>9</v>
      </c>
      <c r="Q13" s="288">
        <v>1</v>
      </c>
      <c r="R13" s="289">
        <v>11</v>
      </c>
    </row>
    <row r="14" spans="1:18" ht="15">
      <c r="A14" s="286" t="s">
        <v>400</v>
      </c>
      <c r="B14" s="286" t="s">
        <v>170</v>
      </c>
      <c r="C14" s="287">
        <v>614</v>
      </c>
      <c r="D14" s="288">
        <v>12</v>
      </c>
      <c r="E14" s="289">
        <v>1686</v>
      </c>
      <c r="F14" s="287">
        <v>92</v>
      </c>
      <c r="G14" s="289">
        <v>8</v>
      </c>
      <c r="H14" s="287">
        <v>195</v>
      </c>
      <c r="I14" s="288">
        <v>26</v>
      </c>
      <c r="J14" s="289">
        <v>276</v>
      </c>
      <c r="K14" s="287">
        <v>422</v>
      </c>
      <c r="L14" s="288">
        <v>6</v>
      </c>
      <c r="M14" s="289">
        <v>525</v>
      </c>
      <c r="N14" s="287">
        <v>197</v>
      </c>
      <c r="O14" s="289">
        <v>6</v>
      </c>
      <c r="P14" s="287">
        <v>209</v>
      </c>
      <c r="Q14" s="288">
        <v>25</v>
      </c>
      <c r="R14" s="289">
        <v>205</v>
      </c>
    </row>
    <row r="15" spans="1:18" ht="15">
      <c r="A15" s="281" t="s">
        <v>401</v>
      </c>
      <c r="B15" s="281" t="s">
        <v>171</v>
      </c>
      <c r="C15" s="287">
        <v>204</v>
      </c>
      <c r="D15" s="288">
        <v>0</v>
      </c>
      <c r="E15" s="289">
        <v>972</v>
      </c>
      <c r="F15" s="287">
        <v>41</v>
      </c>
      <c r="G15" s="289">
        <v>4</v>
      </c>
      <c r="H15" s="287">
        <v>81</v>
      </c>
      <c r="I15" s="288">
        <v>11</v>
      </c>
      <c r="J15" s="289">
        <v>162</v>
      </c>
      <c r="K15" s="287">
        <v>148</v>
      </c>
      <c r="L15" s="288">
        <v>4</v>
      </c>
      <c r="M15" s="289">
        <v>187</v>
      </c>
      <c r="N15" s="287">
        <v>72</v>
      </c>
      <c r="O15" s="289">
        <v>7</v>
      </c>
      <c r="P15" s="287">
        <v>88</v>
      </c>
      <c r="Q15" s="288">
        <v>18</v>
      </c>
      <c r="R15" s="289">
        <v>111</v>
      </c>
    </row>
    <row r="16" spans="1:18" ht="15">
      <c r="A16" s="286" t="s">
        <v>402</v>
      </c>
      <c r="B16" s="286" t="s">
        <v>172</v>
      </c>
      <c r="C16" s="287">
        <v>8</v>
      </c>
      <c r="D16" s="288">
        <v>1</v>
      </c>
      <c r="E16" s="289">
        <v>29</v>
      </c>
      <c r="F16" s="287">
        <v>2</v>
      </c>
      <c r="G16" s="289">
        <v>0</v>
      </c>
      <c r="H16" s="287">
        <v>3</v>
      </c>
      <c r="I16" s="288">
        <v>1</v>
      </c>
      <c r="J16" s="289">
        <v>6</v>
      </c>
      <c r="K16" s="287">
        <v>0</v>
      </c>
      <c r="L16" s="288">
        <v>0</v>
      </c>
      <c r="M16" s="289">
        <v>10</v>
      </c>
      <c r="N16" s="287">
        <v>2</v>
      </c>
      <c r="O16" s="289">
        <v>0</v>
      </c>
      <c r="P16" s="287">
        <v>5</v>
      </c>
      <c r="Q16" s="288">
        <v>0</v>
      </c>
      <c r="R16" s="289">
        <v>15</v>
      </c>
    </row>
    <row r="17" spans="1:18" ht="15">
      <c r="A17" s="281" t="s">
        <v>403</v>
      </c>
      <c r="B17" s="281" t="s">
        <v>173</v>
      </c>
      <c r="C17" s="287">
        <v>41</v>
      </c>
      <c r="D17" s="288">
        <v>1</v>
      </c>
      <c r="E17" s="289">
        <v>304</v>
      </c>
      <c r="F17" s="287">
        <v>12</v>
      </c>
      <c r="G17" s="289">
        <v>1</v>
      </c>
      <c r="H17" s="287">
        <v>21</v>
      </c>
      <c r="I17" s="288">
        <v>11</v>
      </c>
      <c r="J17" s="289">
        <v>82</v>
      </c>
      <c r="K17" s="287">
        <v>35</v>
      </c>
      <c r="L17" s="288">
        <v>0</v>
      </c>
      <c r="M17" s="289">
        <v>121</v>
      </c>
      <c r="N17" s="287">
        <v>25</v>
      </c>
      <c r="O17" s="289">
        <v>1</v>
      </c>
      <c r="P17" s="287">
        <v>12</v>
      </c>
      <c r="Q17" s="288">
        <v>13</v>
      </c>
      <c r="R17" s="289">
        <v>97</v>
      </c>
    </row>
    <row r="18" spans="1:18" ht="15">
      <c r="A18" s="286" t="s">
        <v>404</v>
      </c>
      <c r="B18" s="286" t="s">
        <v>174</v>
      </c>
      <c r="C18" s="287">
        <v>28</v>
      </c>
      <c r="D18" s="288">
        <v>1</v>
      </c>
      <c r="E18" s="289">
        <v>299</v>
      </c>
      <c r="F18" s="287">
        <v>10</v>
      </c>
      <c r="G18" s="289">
        <v>1</v>
      </c>
      <c r="H18" s="287">
        <v>32</v>
      </c>
      <c r="I18" s="288">
        <v>14</v>
      </c>
      <c r="J18" s="289">
        <v>74</v>
      </c>
      <c r="K18" s="287">
        <v>28</v>
      </c>
      <c r="L18" s="288">
        <v>0</v>
      </c>
      <c r="M18" s="289">
        <v>71</v>
      </c>
      <c r="N18" s="287">
        <v>22</v>
      </c>
      <c r="O18" s="289">
        <v>0</v>
      </c>
      <c r="P18" s="287">
        <v>13</v>
      </c>
      <c r="Q18" s="288">
        <v>18</v>
      </c>
      <c r="R18" s="289">
        <v>94</v>
      </c>
    </row>
    <row r="19" spans="1:18" ht="15">
      <c r="A19" s="281" t="s">
        <v>405</v>
      </c>
      <c r="B19" s="281" t="s">
        <v>175</v>
      </c>
      <c r="C19" s="287">
        <v>1</v>
      </c>
      <c r="D19" s="288">
        <v>0</v>
      </c>
      <c r="E19" s="289">
        <v>39</v>
      </c>
      <c r="F19" s="287">
        <v>2</v>
      </c>
      <c r="G19" s="289">
        <v>0</v>
      </c>
      <c r="H19" s="287">
        <v>4</v>
      </c>
      <c r="I19" s="288">
        <v>0</v>
      </c>
      <c r="J19" s="289">
        <v>12</v>
      </c>
      <c r="K19" s="287">
        <v>7</v>
      </c>
      <c r="L19" s="288">
        <v>0</v>
      </c>
      <c r="M19" s="289">
        <v>19</v>
      </c>
      <c r="N19" s="287">
        <v>4</v>
      </c>
      <c r="O19" s="289">
        <v>0</v>
      </c>
      <c r="P19" s="287">
        <v>4</v>
      </c>
      <c r="Q19" s="288">
        <v>1</v>
      </c>
      <c r="R19" s="289">
        <v>17</v>
      </c>
    </row>
    <row r="20" spans="1:18" ht="15">
      <c r="A20" s="286" t="s">
        <v>406</v>
      </c>
      <c r="B20" s="286" t="s">
        <v>176</v>
      </c>
      <c r="C20" s="287">
        <v>16</v>
      </c>
      <c r="D20" s="288">
        <v>1</v>
      </c>
      <c r="E20" s="289">
        <v>27</v>
      </c>
      <c r="F20" s="287">
        <v>2</v>
      </c>
      <c r="G20" s="289">
        <v>0</v>
      </c>
      <c r="H20" s="287">
        <v>6</v>
      </c>
      <c r="I20" s="288">
        <v>1</v>
      </c>
      <c r="J20" s="289">
        <v>3</v>
      </c>
      <c r="K20" s="287">
        <v>6</v>
      </c>
      <c r="L20" s="288">
        <v>0</v>
      </c>
      <c r="M20" s="289">
        <v>4</v>
      </c>
      <c r="N20" s="287">
        <v>1</v>
      </c>
      <c r="O20" s="289">
        <v>1</v>
      </c>
      <c r="P20" s="287">
        <v>4</v>
      </c>
      <c r="Q20" s="288">
        <v>1</v>
      </c>
      <c r="R20" s="289">
        <v>8</v>
      </c>
    </row>
    <row r="21" spans="1:18" ht="15">
      <c r="A21" s="281" t="s">
        <v>407</v>
      </c>
      <c r="B21" s="281" t="s">
        <v>177</v>
      </c>
      <c r="C21" s="287">
        <v>7</v>
      </c>
      <c r="D21" s="288">
        <v>0</v>
      </c>
      <c r="E21" s="289">
        <v>26</v>
      </c>
      <c r="F21" s="287">
        <v>5</v>
      </c>
      <c r="G21" s="289">
        <v>0</v>
      </c>
      <c r="H21" s="287">
        <v>7</v>
      </c>
      <c r="I21" s="288">
        <v>0</v>
      </c>
      <c r="J21" s="289">
        <v>15</v>
      </c>
      <c r="K21" s="287">
        <v>10</v>
      </c>
      <c r="L21" s="288">
        <v>1</v>
      </c>
      <c r="M21" s="289">
        <v>19</v>
      </c>
      <c r="N21" s="287">
        <v>4</v>
      </c>
      <c r="O21" s="289">
        <v>0</v>
      </c>
      <c r="P21" s="287">
        <v>2</v>
      </c>
      <c r="Q21" s="288">
        <v>0</v>
      </c>
      <c r="R21" s="289">
        <v>8</v>
      </c>
    </row>
    <row r="22" spans="1:18" ht="15">
      <c r="A22" s="286" t="s">
        <v>408</v>
      </c>
      <c r="B22" s="286" t="s">
        <v>178</v>
      </c>
      <c r="C22" s="287">
        <v>8</v>
      </c>
      <c r="D22" s="288">
        <v>0</v>
      </c>
      <c r="E22" s="289">
        <v>91</v>
      </c>
      <c r="F22" s="287">
        <v>3</v>
      </c>
      <c r="G22" s="289">
        <v>1</v>
      </c>
      <c r="H22" s="287">
        <v>5</v>
      </c>
      <c r="I22" s="288">
        <v>5</v>
      </c>
      <c r="J22" s="289">
        <v>3</v>
      </c>
      <c r="K22" s="287">
        <v>8</v>
      </c>
      <c r="L22" s="288">
        <v>0</v>
      </c>
      <c r="M22" s="289">
        <v>11</v>
      </c>
      <c r="N22" s="287">
        <v>6</v>
      </c>
      <c r="O22" s="289">
        <v>1</v>
      </c>
      <c r="P22" s="287">
        <v>6</v>
      </c>
      <c r="Q22" s="288">
        <v>1</v>
      </c>
      <c r="R22" s="289">
        <v>9</v>
      </c>
    </row>
    <row r="23" spans="1:18" ht="15">
      <c r="A23" s="281" t="s">
        <v>409</v>
      </c>
      <c r="B23" s="281" t="s">
        <v>179</v>
      </c>
      <c r="C23" s="287">
        <v>19</v>
      </c>
      <c r="D23" s="288">
        <v>1</v>
      </c>
      <c r="E23" s="289">
        <v>63</v>
      </c>
      <c r="F23" s="287">
        <v>0</v>
      </c>
      <c r="G23" s="289">
        <v>0</v>
      </c>
      <c r="H23" s="287">
        <v>3</v>
      </c>
      <c r="I23" s="288">
        <v>3</v>
      </c>
      <c r="J23" s="289">
        <v>10</v>
      </c>
      <c r="K23" s="287">
        <v>4</v>
      </c>
      <c r="L23" s="288">
        <v>0</v>
      </c>
      <c r="M23" s="289">
        <v>10</v>
      </c>
      <c r="N23" s="287">
        <v>3</v>
      </c>
      <c r="O23" s="289">
        <v>2</v>
      </c>
      <c r="P23" s="287">
        <v>3</v>
      </c>
      <c r="Q23" s="288">
        <v>3</v>
      </c>
      <c r="R23" s="289">
        <v>7</v>
      </c>
    </row>
    <row r="24" spans="1:18" ht="15">
      <c r="A24" s="286" t="s">
        <v>410</v>
      </c>
      <c r="B24" s="286" t="s">
        <v>180</v>
      </c>
      <c r="C24" s="287">
        <v>194</v>
      </c>
      <c r="D24" s="288">
        <v>2</v>
      </c>
      <c r="E24" s="289">
        <v>369</v>
      </c>
      <c r="F24" s="287">
        <v>36</v>
      </c>
      <c r="G24" s="289">
        <v>5</v>
      </c>
      <c r="H24" s="287">
        <v>77</v>
      </c>
      <c r="I24" s="288">
        <v>23</v>
      </c>
      <c r="J24" s="289">
        <v>71</v>
      </c>
      <c r="K24" s="287">
        <v>145</v>
      </c>
      <c r="L24" s="288">
        <v>7</v>
      </c>
      <c r="M24" s="289">
        <v>144</v>
      </c>
      <c r="N24" s="287">
        <v>59</v>
      </c>
      <c r="O24" s="289">
        <v>7</v>
      </c>
      <c r="P24" s="287">
        <v>62</v>
      </c>
      <c r="Q24" s="288">
        <v>11</v>
      </c>
      <c r="R24" s="289">
        <v>68</v>
      </c>
    </row>
    <row r="25" spans="1:18" ht="15">
      <c r="A25" s="281" t="s">
        <v>411</v>
      </c>
      <c r="B25" s="281" t="s">
        <v>181</v>
      </c>
      <c r="C25" s="287">
        <v>18</v>
      </c>
      <c r="D25" s="288">
        <v>0</v>
      </c>
      <c r="E25" s="289">
        <v>72</v>
      </c>
      <c r="F25" s="287">
        <v>8</v>
      </c>
      <c r="G25" s="289">
        <v>3</v>
      </c>
      <c r="H25" s="287">
        <v>12</v>
      </c>
      <c r="I25" s="288">
        <v>3</v>
      </c>
      <c r="J25" s="289">
        <v>25</v>
      </c>
      <c r="K25" s="287">
        <v>7</v>
      </c>
      <c r="L25" s="288">
        <v>3</v>
      </c>
      <c r="M25" s="289">
        <v>44</v>
      </c>
      <c r="N25" s="287">
        <v>9</v>
      </c>
      <c r="O25" s="289">
        <v>0</v>
      </c>
      <c r="P25" s="287">
        <v>15</v>
      </c>
      <c r="Q25" s="288">
        <v>2</v>
      </c>
      <c r="R25" s="289">
        <v>13</v>
      </c>
    </row>
    <row r="26" spans="1:18" ht="15">
      <c r="A26" s="286" t="s">
        <v>412</v>
      </c>
      <c r="B26" s="286" t="s">
        <v>182</v>
      </c>
      <c r="C26" s="287">
        <v>3</v>
      </c>
      <c r="D26" s="288">
        <v>1</v>
      </c>
      <c r="E26" s="289">
        <v>41</v>
      </c>
      <c r="F26" s="287">
        <v>0</v>
      </c>
      <c r="G26" s="289">
        <v>0</v>
      </c>
      <c r="H26" s="287">
        <v>2</v>
      </c>
      <c r="I26" s="288">
        <v>2</v>
      </c>
      <c r="J26" s="289">
        <v>4</v>
      </c>
      <c r="K26" s="287">
        <v>7</v>
      </c>
      <c r="L26" s="288">
        <v>1</v>
      </c>
      <c r="M26" s="289">
        <v>7</v>
      </c>
      <c r="N26" s="287">
        <v>1</v>
      </c>
      <c r="O26" s="289">
        <v>0</v>
      </c>
      <c r="P26" s="287">
        <v>4</v>
      </c>
      <c r="Q26" s="288">
        <v>4</v>
      </c>
      <c r="R26" s="289">
        <v>3</v>
      </c>
    </row>
    <row r="27" spans="1:18" ht="15">
      <c r="A27" s="281" t="s">
        <v>413</v>
      </c>
      <c r="B27" s="281" t="s">
        <v>183</v>
      </c>
      <c r="C27" s="287">
        <v>16</v>
      </c>
      <c r="D27" s="288">
        <v>0</v>
      </c>
      <c r="E27" s="289">
        <v>151</v>
      </c>
      <c r="F27" s="287">
        <v>5</v>
      </c>
      <c r="G27" s="289">
        <v>2</v>
      </c>
      <c r="H27" s="287">
        <v>5</v>
      </c>
      <c r="I27" s="288">
        <v>0</v>
      </c>
      <c r="J27" s="289">
        <v>25</v>
      </c>
      <c r="K27" s="287">
        <v>17</v>
      </c>
      <c r="L27" s="288">
        <v>1</v>
      </c>
      <c r="M27" s="289">
        <v>44</v>
      </c>
      <c r="N27" s="287">
        <v>4</v>
      </c>
      <c r="O27" s="289">
        <v>0</v>
      </c>
      <c r="P27" s="287">
        <v>6</v>
      </c>
      <c r="Q27" s="288">
        <v>0</v>
      </c>
      <c r="R27" s="289">
        <v>29</v>
      </c>
    </row>
    <row r="28" spans="1:18" ht="15">
      <c r="A28" s="286" t="s">
        <v>414</v>
      </c>
      <c r="B28" s="286" t="s">
        <v>184</v>
      </c>
      <c r="C28" s="287">
        <v>47</v>
      </c>
      <c r="D28" s="288">
        <v>1</v>
      </c>
      <c r="E28" s="289">
        <v>381</v>
      </c>
      <c r="F28" s="287">
        <v>6</v>
      </c>
      <c r="G28" s="289">
        <v>2</v>
      </c>
      <c r="H28" s="287">
        <v>21</v>
      </c>
      <c r="I28" s="288">
        <v>7</v>
      </c>
      <c r="J28" s="289">
        <v>51</v>
      </c>
      <c r="K28" s="287">
        <v>30</v>
      </c>
      <c r="L28" s="288">
        <v>2</v>
      </c>
      <c r="M28" s="289">
        <v>102</v>
      </c>
      <c r="N28" s="287">
        <v>18</v>
      </c>
      <c r="O28" s="289">
        <v>2</v>
      </c>
      <c r="P28" s="287">
        <v>22</v>
      </c>
      <c r="Q28" s="288">
        <v>11</v>
      </c>
      <c r="R28" s="289">
        <v>48</v>
      </c>
    </row>
    <row r="29" spans="1:18" ht="15">
      <c r="A29" s="281" t="s">
        <v>415</v>
      </c>
      <c r="B29" s="281" t="s">
        <v>185</v>
      </c>
      <c r="C29" s="287">
        <v>39</v>
      </c>
      <c r="D29" s="288">
        <v>1</v>
      </c>
      <c r="E29" s="289">
        <v>25</v>
      </c>
      <c r="F29" s="287">
        <v>6</v>
      </c>
      <c r="G29" s="289">
        <v>0</v>
      </c>
      <c r="H29" s="287">
        <v>18</v>
      </c>
      <c r="I29" s="288">
        <v>3</v>
      </c>
      <c r="J29" s="289">
        <v>14</v>
      </c>
      <c r="K29" s="287">
        <v>37</v>
      </c>
      <c r="L29" s="288">
        <v>1</v>
      </c>
      <c r="M29" s="289">
        <v>47</v>
      </c>
      <c r="N29" s="287">
        <v>28</v>
      </c>
      <c r="O29" s="289">
        <v>0</v>
      </c>
      <c r="P29" s="287">
        <v>17</v>
      </c>
      <c r="Q29" s="288">
        <v>1</v>
      </c>
      <c r="R29" s="289">
        <v>3</v>
      </c>
    </row>
    <row r="30" spans="1:18" ht="15">
      <c r="A30" s="286" t="s">
        <v>416</v>
      </c>
      <c r="B30" s="286" t="s">
        <v>186</v>
      </c>
      <c r="C30" s="287">
        <v>7</v>
      </c>
      <c r="D30" s="288">
        <v>3</v>
      </c>
      <c r="E30" s="289">
        <v>41</v>
      </c>
      <c r="F30" s="287">
        <v>2</v>
      </c>
      <c r="G30" s="289">
        <v>0</v>
      </c>
      <c r="H30" s="287">
        <v>7</v>
      </c>
      <c r="I30" s="288">
        <v>2</v>
      </c>
      <c r="J30" s="289">
        <v>20</v>
      </c>
      <c r="K30" s="287">
        <v>8</v>
      </c>
      <c r="L30" s="288">
        <v>2</v>
      </c>
      <c r="M30" s="289">
        <v>22</v>
      </c>
      <c r="N30" s="287">
        <v>3</v>
      </c>
      <c r="O30" s="289">
        <v>0</v>
      </c>
      <c r="P30" s="287">
        <v>4</v>
      </c>
      <c r="Q30" s="288">
        <v>4</v>
      </c>
      <c r="R30" s="289">
        <v>25</v>
      </c>
    </row>
    <row r="31" spans="1:18" ht="15">
      <c r="A31" s="281" t="s">
        <v>417</v>
      </c>
      <c r="B31" s="281" t="s">
        <v>187</v>
      </c>
      <c r="C31" s="287">
        <v>24</v>
      </c>
      <c r="D31" s="288">
        <v>0</v>
      </c>
      <c r="E31" s="289">
        <v>120</v>
      </c>
      <c r="F31" s="287">
        <v>7</v>
      </c>
      <c r="G31" s="289">
        <v>1</v>
      </c>
      <c r="H31" s="287">
        <v>6</v>
      </c>
      <c r="I31" s="288">
        <v>0</v>
      </c>
      <c r="J31" s="289">
        <v>14</v>
      </c>
      <c r="K31" s="287">
        <v>19</v>
      </c>
      <c r="L31" s="288">
        <v>0</v>
      </c>
      <c r="M31" s="289">
        <v>71</v>
      </c>
      <c r="N31" s="287">
        <v>8</v>
      </c>
      <c r="O31" s="289">
        <v>1</v>
      </c>
      <c r="P31" s="287">
        <v>11</v>
      </c>
      <c r="Q31" s="288">
        <v>2</v>
      </c>
      <c r="R31" s="289">
        <v>6</v>
      </c>
    </row>
    <row r="32" spans="1:18" ht="15">
      <c r="A32" s="286" t="s">
        <v>418</v>
      </c>
      <c r="B32" s="286" t="s">
        <v>188</v>
      </c>
      <c r="C32" s="287">
        <v>3</v>
      </c>
      <c r="D32" s="288">
        <v>0</v>
      </c>
      <c r="E32" s="289">
        <v>28</v>
      </c>
      <c r="F32" s="287">
        <v>4</v>
      </c>
      <c r="G32" s="289">
        <v>0</v>
      </c>
      <c r="H32" s="287">
        <v>0</v>
      </c>
      <c r="I32" s="288">
        <v>1</v>
      </c>
      <c r="J32" s="289">
        <v>24</v>
      </c>
      <c r="K32" s="287">
        <v>1</v>
      </c>
      <c r="L32" s="288">
        <v>1</v>
      </c>
      <c r="M32" s="289">
        <v>19</v>
      </c>
      <c r="N32" s="287">
        <v>9</v>
      </c>
      <c r="O32" s="289">
        <v>0</v>
      </c>
      <c r="P32" s="287">
        <v>2</v>
      </c>
      <c r="Q32" s="288">
        <v>1</v>
      </c>
      <c r="R32" s="289">
        <v>15</v>
      </c>
    </row>
    <row r="33" spans="1:18" ht="15">
      <c r="A33" s="281" t="s">
        <v>419</v>
      </c>
      <c r="B33" s="281" t="s">
        <v>189</v>
      </c>
      <c r="C33" s="287">
        <v>16</v>
      </c>
      <c r="D33" s="288">
        <v>0</v>
      </c>
      <c r="E33" s="289">
        <v>19</v>
      </c>
      <c r="F33" s="287">
        <v>7</v>
      </c>
      <c r="G33" s="289">
        <v>2</v>
      </c>
      <c r="H33" s="287">
        <v>3</v>
      </c>
      <c r="I33" s="288">
        <v>2</v>
      </c>
      <c r="J33" s="289">
        <v>8</v>
      </c>
      <c r="K33" s="287">
        <v>16</v>
      </c>
      <c r="L33" s="288">
        <v>1</v>
      </c>
      <c r="M33" s="289">
        <v>22</v>
      </c>
      <c r="N33" s="287">
        <v>8</v>
      </c>
      <c r="O33" s="289">
        <v>2</v>
      </c>
      <c r="P33" s="287">
        <v>5</v>
      </c>
      <c r="Q33" s="288">
        <v>4</v>
      </c>
      <c r="R33" s="289">
        <v>10</v>
      </c>
    </row>
    <row r="34" spans="1:18" ht="15">
      <c r="A34" s="286" t="s">
        <v>420</v>
      </c>
      <c r="B34" s="286" t="s">
        <v>190</v>
      </c>
      <c r="C34" s="287">
        <v>42</v>
      </c>
      <c r="D34" s="288">
        <v>1</v>
      </c>
      <c r="E34" s="289">
        <v>243</v>
      </c>
      <c r="F34" s="287">
        <v>10</v>
      </c>
      <c r="G34" s="289">
        <v>0</v>
      </c>
      <c r="H34" s="287">
        <v>23</v>
      </c>
      <c r="I34" s="288">
        <v>6</v>
      </c>
      <c r="J34" s="289">
        <v>59</v>
      </c>
      <c r="K34" s="287">
        <v>45</v>
      </c>
      <c r="L34" s="288">
        <v>0</v>
      </c>
      <c r="M34" s="289">
        <v>145</v>
      </c>
      <c r="N34" s="287">
        <v>27</v>
      </c>
      <c r="O34" s="289">
        <v>0</v>
      </c>
      <c r="P34" s="287">
        <v>28</v>
      </c>
      <c r="Q34" s="288">
        <v>9</v>
      </c>
      <c r="R34" s="289">
        <v>83</v>
      </c>
    </row>
    <row r="35" spans="1:18" ht="15">
      <c r="A35" s="281" t="s">
        <v>421</v>
      </c>
      <c r="B35" s="281" t="s">
        <v>191</v>
      </c>
      <c r="C35" s="287">
        <v>142</v>
      </c>
      <c r="D35" s="288">
        <v>3</v>
      </c>
      <c r="E35" s="289">
        <v>286</v>
      </c>
      <c r="F35" s="287">
        <v>12</v>
      </c>
      <c r="G35" s="289">
        <v>0</v>
      </c>
      <c r="H35" s="287">
        <v>24</v>
      </c>
      <c r="I35" s="288">
        <v>3</v>
      </c>
      <c r="J35" s="289">
        <v>34</v>
      </c>
      <c r="K35" s="287">
        <v>85</v>
      </c>
      <c r="L35" s="288">
        <v>0</v>
      </c>
      <c r="M35" s="289">
        <v>78</v>
      </c>
      <c r="N35" s="287">
        <v>18</v>
      </c>
      <c r="O35" s="289">
        <v>0</v>
      </c>
      <c r="P35" s="287">
        <v>20</v>
      </c>
      <c r="Q35" s="288">
        <v>2</v>
      </c>
      <c r="R35" s="289">
        <v>28</v>
      </c>
    </row>
    <row r="36" spans="1:18" ht="15">
      <c r="A36" s="286" t="s">
        <v>422</v>
      </c>
      <c r="B36" s="286" t="s">
        <v>192</v>
      </c>
      <c r="C36" s="287">
        <v>10</v>
      </c>
      <c r="D36" s="288">
        <v>2</v>
      </c>
      <c r="E36" s="289">
        <v>50</v>
      </c>
      <c r="F36" s="287">
        <v>1</v>
      </c>
      <c r="G36" s="289">
        <v>0</v>
      </c>
      <c r="H36" s="287">
        <v>9</v>
      </c>
      <c r="I36" s="288">
        <v>4</v>
      </c>
      <c r="J36" s="289">
        <v>9</v>
      </c>
      <c r="K36" s="287">
        <v>4</v>
      </c>
      <c r="L36" s="288">
        <v>1</v>
      </c>
      <c r="M36" s="289">
        <v>15</v>
      </c>
      <c r="N36" s="287">
        <v>2</v>
      </c>
      <c r="O36" s="289">
        <v>1</v>
      </c>
      <c r="P36" s="287">
        <v>8</v>
      </c>
      <c r="Q36" s="288">
        <v>3</v>
      </c>
      <c r="R36" s="289">
        <v>10</v>
      </c>
    </row>
    <row r="37" spans="1:18" ht="15">
      <c r="A37" s="281" t="s">
        <v>423</v>
      </c>
      <c r="B37" s="281" t="s">
        <v>193</v>
      </c>
      <c r="C37" s="287">
        <v>6</v>
      </c>
      <c r="D37" s="288">
        <v>0</v>
      </c>
      <c r="E37" s="289">
        <v>15</v>
      </c>
      <c r="F37" s="287">
        <v>0</v>
      </c>
      <c r="G37" s="289">
        <v>0</v>
      </c>
      <c r="H37" s="287">
        <v>3</v>
      </c>
      <c r="I37" s="288">
        <v>3</v>
      </c>
      <c r="J37" s="289">
        <v>6</v>
      </c>
      <c r="K37" s="287">
        <v>3</v>
      </c>
      <c r="L37" s="288">
        <v>0</v>
      </c>
      <c r="M37" s="289">
        <v>9</v>
      </c>
      <c r="N37" s="287">
        <v>0</v>
      </c>
      <c r="O37" s="289">
        <v>1</v>
      </c>
      <c r="P37" s="287">
        <v>2</v>
      </c>
      <c r="Q37" s="288">
        <v>1</v>
      </c>
      <c r="R37" s="289">
        <v>0</v>
      </c>
    </row>
    <row r="38" spans="1:18" ht="15">
      <c r="A38" s="286" t="s">
        <v>424</v>
      </c>
      <c r="B38" s="286" t="s">
        <v>194</v>
      </c>
      <c r="C38" s="287">
        <v>6</v>
      </c>
      <c r="D38" s="288">
        <v>0</v>
      </c>
      <c r="E38" s="289">
        <v>24</v>
      </c>
      <c r="F38" s="287">
        <v>0</v>
      </c>
      <c r="G38" s="289">
        <v>0</v>
      </c>
      <c r="H38" s="287">
        <v>0</v>
      </c>
      <c r="I38" s="288">
        <v>0</v>
      </c>
      <c r="J38" s="289">
        <v>9</v>
      </c>
      <c r="K38" s="287">
        <v>2</v>
      </c>
      <c r="L38" s="288">
        <v>0</v>
      </c>
      <c r="M38" s="289">
        <v>4</v>
      </c>
      <c r="N38" s="287">
        <v>0</v>
      </c>
      <c r="O38" s="289">
        <v>0</v>
      </c>
      <c r="P38" s="287">
        <v>0</v>
      </c>
      <c r="Q38" s="288">
        <v>0</v>
      </c>
      <c r="R38" s="289">
        <v>6</v>
      </c>
    </row>
    <row r="39" spans="1:18" ht="15">
      <c r="A39" s="281" t="s">
        <v>425</v>
      </c>
      <c r="B39" s="281" t="s">
        <v>195</v>
      </c>
      <c r="C39" s="287">
        <v>55</v>
      </c>
      <c r="D39" s="288">
        <v>1</v>
      </c>
      <c r="E39" s="289">
        <v>225</v>
      </c>
      <c r="F39" s="287">
        <v>14</v>
      </c>
      <c r="G39" s="289">
        <v>1</v>
      </c>
      <c r="H39" s="287">
        <v>18</v>
      </c>
      <c r="I39" s="288">
        <v>6</v>
      </c>
      <c r="J39" s="289">
        <v>71</v>
      </c>
      <c r="K39" s="287">
        <v>40</v>
      </c>
      <c r="L39" s="288">
        <v>0</v>
      </c>
      <c r="M39" s="289">
        <v>73</v>
      </c>
      <c r="N39" s="287">
        <v>39</v>
      </c>
      <c r="O39" s="289">
        <v>2</v>
      </c>
      <c r="P39" s="287">
        <v>27</v>
      </c>
      <c r="Q39" s="288">
        <v>4</v>
      </c>
      <c r="R39" s="289">
        <v>32</v>
      </c>
    </row>
    <row r="40" spans="1:18" ht="15">
      <c r="A40" s="286" t="s">
        <v>426</v>
      </c>
      <c r="B40" s="286" t="s">
        <v>196</v>
      </c>
      <c r="C40" s="287">
        <v>18</v>
      </c>
      <c r="D40" s="288">
        <v>3</v>
      </c>
      <c r="E40" s="289">
        <v>114</v>
      </c>
      <c r="F40" s="287">
        <v>3</v>
      </c>
      <c r="G40" s="289">
        <v>0</v>
      </c>
      <c r="H40" s="287">
        <v>9</v>
      </c>
      <c r="I40" s="288">
        <v>4</v>
      </c>
      <c r="J40" s="289">
        <v>14</v>
      </c>
      <c r="K40" s="287">
        <v>16</v>
      </c>
      <c r="L40" s="288">
        <v>0</v>
      </c>
      <c r="M40" s="289">
        <v>19</v>
      </c>
      <c r="N40" s="287">
        <v>2</v>
      </c>
      <c r="O40" s="289">
        <v>3</v>
      </c>
      <c r="P40" s="287">
        <v>10</v>
      </c>
      <c r="Q40" s="288">
        <v>7</v>
      </c>
      <c r="R40" s="289">
        <v>11</v>
      </c>
    </row>
    <row r="41" spans="1:18" ht="15">
      <c r="A41" s="281" t="s">
        <v>427</v>
      </c>
      <c r="B41" s="281" t="s">
        <v>320</v>
      </c>
      <c r="C41" s="287">
        <v>109</v>
      </c>
      <c r="D41" s="288">
        <v>11</v>
      </c>
      <c r="E41" s="289">
        <v>410</v>
      </c>
      <c r="F41" s="287">
        <v>13</v>
      </c>
      <c r="G41" s="289">
        <v>2</v>
      </c>
      <c r="H41" s="287">
        <v>50</v>
      </c>
      <c r="I41" s="288">
        <v>4</v>
      </c>
      <c r="J41" s="289">
        <v>42</v>
      </c>
      <c r="K41" s="287">
        <v>74</v>
      </c>
      <c r="L41" s="288">
        <v>0</v>
      </c>
      <c r="M41" s="289">
        <v>64</v>
      </c>
      <c r="N41" s="287">
        <v>44</v>
      </c>
      <c r="O41" s="289">
        <v>3</v>
      </c>
      <c r="P41" s="287">
        <v>51</v>
      </c>
      <c r="Q41" s="288">
        <v>3</v>
      </c>
      <c r="R41" s="289">
        <v>42</v>
      </c>
    </row>
    <row r="42" spans="1:18" ht="15">
      <c r="A42" s="286" t="s">
        <v>428</v>
      </c>
      <c r="B42" s="286" t="s">
        <v>197</v>
      </c>
      <c r="C42" s="287">
        <v>2462</v>
      </c>
      <c r="D42" s="288">
        <v>5</v>
      </c>
      <c r="E42" s="289">
        <v>6618</v>
      </c>
      <c r="F42" s="287">
        <v>676</v>
      </c>
      <c r="G42" s="289">
        <v>3</v>
      </c>
      <c r="H42" s="287">
        <v>1199</v>
      </c>
      <c r="I42" s="288">
        <v>26</v>
      </c>
      <c r="J42" s="289">
        <v>969</v>
      </c>
      <c r="K42" s="287">
        <v>1786</v>
      </c>
      <c r="L42" s="288">
        <v>6</v>
      </c>
      <c r="M42" s="289">
        <v>2101</v>
      </c>
      <c r="N42" s="287">
        <v>1354</v>
      </c>
      <c r="O42" s="289">
        <v>8</v>
      </c>
      <c r="P42" s="287">
        <v>1333</v>
      </c>
      <c r="Q42" s="288">
        <v>31</v>
      </c>
      <c r="R42" s="289">
        <v>985</v>
      </c>
    </row>
    <row r="43" spans="1:18" ht="15">
      <c r="A43" s="281" t="s">
        <v>429</v>
      </c>
      <c r="B43" s="281" t="s">
        <v>198</v>
      </c>
      <c r="C43" s="287">
        <v>320</v>
      </c>
      <c r="D43" s="288">
        <v>8</v>
      </c>
      <c r="E43" s="289">
        <v>1287</v>
      </c>
      <c r="F43" s="287">
        <v>96</v>
      </c>
      <c r="G43" s="289">
        <v>2</v>
      </c>
      <c r="H43" s="287">
        <v>201</v>
      </c>
      <c r="I43" s="288">
        <v>23</v>
      </c>
      <c r="J43" s="289">
        <v>113</v>
      </c>
      <c r="K43" s="287">
        <v>243</v>
      </c>
      <c r="L43" s="288">
        <v>0</v>
      </c>
      <c r="M43" s="289">
        <v>265</v>
      </c>
      <c r="N43" s="287">
        <v>173</v>
      </c>
      <c r="O43" s="289">
        <v>5</v>
      </c>
      <c r="P43" s="287">
        <v>214</v>
      </c>
      <c r="Q43" s="288">
        <v>22</v>
      </c>
      <c r="R43" s="289">
        <v>135</v>
      </c>
    </row>
    <row r="44" spans="1:18" ht="15">
      <c r="A44" s="286" t="s">
        <v>430</v>
      </c>
      <c r="B44" s="286" t="s">
        <v>199</v>
      </c>
      <c r="C44" s="287">
        <v>3</v>
      </c>
      <c r="D44" s="288">
        <v>1</v>
      </c>
      <c r="E44" s="289">
        <v>39</v>
      </c>
      <c r="F44" s="287">
        <v>4</v>
      </c>
      <c r="G44" s="289">
        <v>0</v>
      </c>
      <c r="H44" s="287">
        <v>3</v>
      </c>
      <c r="I44" s="288">
        <v>1</v>
      </c>
      <c r="J44" s="289">
        <v>29</v>
      </c>
      <c r="K44" s="287">
        <v>3</v>
      </c>
      <c r="L44" s="288">
        <v>0</v>
      </c>
      <c r="M44" s="289">
        <v>2</v>
      </c>
      <c r="N44" s="287">
        <v>1</v>
      </c>
      <c r="O44" s="289">
        <v>0</v>
      </c>
      <c r="P44" s="287">
        <v>5</v>
      </c>
      <c r="Q44" s="288">
        <v>0</v>
      </c>
      <c r="R44" s="289">
        <v>4</v>
      </c>
    </row>
    <row r="45" spans="1:18" ht="15">
      <c r="A45" s="281" t="s">
        <v>431</v>
      </c>
      <c r="B45" s="281" t="s">
        <v>200</v>
      </c>
      <c r="C45" s="287">
        <v>9</v>
      </c>
      <c r="D45" s="288">
        <v>0</v>
      </c>
      <c r="E45" s="289">
        <v>53</v>
      </c>
      <c r="F45" s="287">
        <v>1</v>
      </c>
      <c r="G45" s="289">
        <v>2</v>
      </c>
      <c r="H45" s="287">
        <v>9</v>
      </c>
      <c r="I45" s="288">
        <v>0</v>
      </c>
      <c r="J45" s="289">
        <v>16</v>
      </c>
      <c r="K45" s="287">
        <v>17</v>
      </c>
      <c r="L45" s="288">
        <v>0</v>
      </c>
      <c r="M45" s="289">
        <v>12</v>
      </c>
      <c r="N45" s="287">
        <v>3</v>
      </c>
      <c r="O45" s="289">
        <v>0</v>
      </c>
      <c r="P45" s="287">
        <v>3</v>
      </c>
      <c r="Q45" s="288">
        <v>1</v>
      </c>
      <c r="R45" s="289">
        <v>7</v>
      </c>
    </row>
    <row r="46" spans="1:18" ht="15">
      <c r="A46" s="286" t="s">
        <v>432</v>
      </c>
      <c r="B46" s="286" t="s">
        <v>201</v>
      </c>
      <c r="C46" s="287">
        <v>97</v>
      </c>
      <c r="D46" s="288">
        <v>2</v>
      </c>
      <c r="E46" s="289">
        <v>466</v>
      </c>
      <c r="F46" s="287">
        <v>14</v>
      </c>
      <c r="G46" s="289">
        <v>1</v>
      </c>
      <c r="H46" s="287">
        <v>34</v>
      </c>
      <c r="I46" s="288">
        <v>11</v>
      </c>
      <c r="J46" s="289">
        <v>56</v>
      </c>
      <c r="K46" s="287">
        <v>65</v>
      </c>
      <c r="L46" s="288">
        <v>0</v>
      </c>
      <c r="M46" s="289">
        <v>47</v>
      </c>
      <c r="N46" s="287">
        <v>33</v>
      </c>
      <c r="O46" s="289">
        <v>0</v>
      </c>
      <c r="P46" s="287">
        <v>39</v>
      </c>
      <c r="Q46" s="288">
        <v>5</v>
      </c>
      <c r="R46" s="289">
        <v>28</v>
      </c>
    </row>
    <row r="47" spans="1:18" ht="15">
      <c r="A47" s="281" t="s">
        <v>433</v>
      </c>
      <c r="B47" s="281" t="s">
        <v>202</v>
      </c>
      <c r="C47" s="287">
        <v>11</v>
      </c>
      <c r="D47" s="288">
        <v>1</v>
      </c>
      <c r="E47" s="289">
        <v>78</v>
      </c>
      <c r="F47" s="287">
        <v>3</v>
      </c>
      <c r="G47" s="289">
        <v>0</v>
      </c>
      <c r="H47" s="287">
        <v>3</v>
      </c>
      <c r="I47" s="288">
        <v>4</v>
      </c>
      <c r="J47" s="289">
        <v>17</v>
      </c>
      <c r="K47" s="287">
        <v>7</v>
      </c>
      <c r="L47" s="288">
        <v>0</v>
      </c>
      <c r="M47" s="289">
        <v>55</v>
      </c>
      <c r="N47" s="287">
        <v>4</v>
      </c>
      <c r="O47" s="289">
        <v>0</v>
      </c>
      <c r="P47" s="287">
        <v>5</v>
      </c>
      <c r="Q47" s="288">
        <v>4</v>
      </c>
      <c r="R47" s="289">
        <v>12</v>
      </c>
    </row>
    <row r="48" spans="1:18" ht="15">
      <c r="A48" s="286" t="s">
        <v>434</v>
      </c>
      <c r="B48" s="286" t="s">
        <v>203</v>
      </c>
      <c r="C48" s="287">
        <v>6</v>
      </c>
      <c r="D48" s="288">
        <v>0</v>
      </c>
      <c r="E48" s="289">
        <v>61</v>
      </c>
      <c r="F48" s="287">
        <v>3</v>
      </c>
      <c r="G48" s="289">
        <v>0</v>
      </c>
      <c r="H48" s="287">
        <v>3</v>
      </c>
      <c r="I48" s="288">
        <v>2</v>
      </c>
      <c r="J48" s="289">
        <v>8</v>
      </c>
      <c r="K48" s="287">
        <v>5</v>
      </c>
      <c r="L48" s="288">
        <v>0</v>
      </c>
      <c r="M48" s="289">
        <v>8</v>
      </c>
      <c r="N48" s="287">
        <v>6</v>
      </c>
      <c r="O48" s="289">
        <v>0</v>
      </c>
      <c r="P48" s="287">
        <v>10</v>
      </c>
      <c r="Q48" s="288">
        <v>3</v>
      </c>
      <c r="R48" s="289">
        <v>10</v>
      </c>
    </row>
    <row r="49" spans="1:18" ht="15">
      <c r="A49" s="281" t="s">
        <v>435</v>
      </c>
      <c r="B49" s="281" t="s">
        <v>204</v>
      </c>
      <c r="C49" s="287">
        <v>123</v>
      </c>
      <c r="D49" s="288">
        <v>1</v>
      </c>
      <c r="E49" s="289">
        <v>405</v>
      </c>
      <c r="F49" s="287">
        <v>30</v>
      </c>
      <c r="G49" s="289">
        <v>2</v>
      </c>
      <c r="H49" s="287">
        <v>53</v>
      </c>
      <c r="I49" s="288">
        <v>6</v>
      </c>
      <c r="J49" s="289">
        <v>38</v>
      </c>
      <c r="K49" s="287">
        <v>91</v>
      </c>
      <c r="L49" s="288">
        <v>0</v>
      </c>
      <c r="M49" s="289">
        <v>85</v>
      </c>
      <c r="N49" s="287">
        <v>61</v>
      </c>
      <c r="O49" s="289">
        <v>3</v>
      </c>
      <c r="P49" s="287">
        <v>52</v>
      </c>
      <c r="Q49" s="288">
        <v>7</v>
      </c>
      <c r="R49" s="289">
        <v>29</v>
      </c>
    </row>
    <row r="50" spans="1:18" ht="15">
      <c r="A50" s="286" t="s">
        <v>436</v>
      </c>
      <c r="B50" s="286" t="s">
        <v>205</v>
      </c>
      <c r="C50" s="287">
        <v>99</v>
      </c>
      <c r="D50" s="288">
        <v>11</v>
      </c>
      <c r="E50" s="289">
        <v>625</v>
      </c>
      <c r="F50" s="287">
        <v>26</v>
      </c>
      <c r="G50" s="289">
        <v>3</v>
      </c>
      <c r="H50" s="287">
        <v>52</v>
      </c>
      <c r="I50" s="288">
        <v>15</v>
      </c>
      <c r="J50" s="289">
        <v>60</v>
      </c>
      <c r="K50" s="287">
        <v>70</v>
      </c>
      <c r="L50" s="288">
        <v>5</v>
      </c>
      <c r="M50" s="289">
        <v>110</v>
      </c>
      <c r="N50" s="287">
        <v>53</v>
      </c>
      <c r="O50" s="289">
        <v>4</v>
      </c>
      <c r="P50" s="287">
        <v>36</v>
      </c>
      <c r="Q50" s="288">
        <v>16</v>
      </c>
      <c r="R50" s="289">
        <v>55</v>
      </c>
    </row>
    <row r="51" spans="1:18" ht="15">
      <c r="A51" s="281" t="s">
        <v>437</v>
      </c>
      <c r="B51" s="281" t="s">
        <v>206</v>
      </c>
      <c r="C51" s="287">
        <v>13</v>
      </c>
      <c r="D51" s="288">
        <v>1</v>
      </c>
      <c r="E51" s="289">
        <v>130</v>
      </c>
      <c r="F51" s="287">
        <v>5</v>
      </c>
      <c r="G51" s="289">
        <v>0</v>
      </c>
      <c r="H51" s="287">
        <v>11</v>
      </c>
      <c r="I51" s="288">
        <v>7</v>
      </c>
      <c r="J51" s="289">
        <v>27</v>
      </c>
      <c r="K51" s="287">
        <v>13</v>
      </c>
      <c r="L51" s="288">
        <v>1</v>
      </c>
      <c r="M51" s="289">
        <v>41</v>
      </c>
      <c r="N51" s="287">
        <v>6</v>
      </c>
      <c r="O51" s="289">
        <v>7</v>
      </c>
      <c r="P51" s="287">
        <v>5</v>
      </c>
      <c r="Q51" s="288">
        <v>2</v>
      </c>
      <c r="R51" s="289">
        <v>29</v>
      </c>
    </row>
    <row r="52" spans="1:18" ht="15">
      <c r="A52" s="286" t="s">
        <v>438</v>
      </c>
      <c r="B52" s="286" t="s">
        <v>207</v>
      </c>
      <c r="C52" s="287">
        <v>25</v>
      </c>
      <c r="D52" s="288">
        <v>1</v>
      </c>
      <c r="E52" s="289">
        <v>178</v>
      </c>
      <c r="F52" s="287">
        <v>10</v>
      </c>
      <c r="G52" s="289">
        <v>0</v>
      </c>
      <c r="H52" s="287">
        <v>9</v>
      </c>
      <c r="I52" s="288">
        <v>0</v>
      </c>
      <c r="J52" s="289">
        <v>19</v>
      </c>
      <c r="K52" s="287">
        <v>24</v>
      </c>
      <c r="L52" s="288">
        <v>0</v>
      </c>
      <c r="M52" s="289">
        <v>16</v>
      </c>
      <c r="N52" s="287">
        <v>16</v>
      </c>
      <c r="O52" s="289">
        <v>3</v>
      </c>
      <c r="P52" s="287">
        <v>11</v>
      </c>
      <c r="Q52" s="288">
        <v>1</v>
      </c>
      <c r="R52" s="289">
        <v>12</v>
      </c>
    </row>
    <row r="53" spans="1:18" ht="15">
      <c r="A53" s="281" t="s">
        <v>439</v>
      </c>
      <c r="B53" s="281" t="s">
        <v>208</v>
      </c>
      <c r="C53" s="287">
        <v>35</v>
      </c>
      <c r="D53" s="288">
        <v>2</v>
      </c>
      <c r="E53" s="289">
        <v>198</v>
      </c>
      <c r="F53" s="287">
        <v>10</v>
      </c>
      <c r="G53" s="289">
        <v>0</v>
      </c>
      <c r="H53" s="287">
        <v>15</v>
      </c>
      <c r="I53" s="288">
        <v>5</v>
      </c>
      <c r="J53" s="289">
        <v>38</v>
      </c>
      <c r="K53" s="287">
        <v>40</v>
      </c>
      <c r="L53" s="288">
        <v>5</v>
      </c>
      <c r="M53" s="289">
        <v>89</v>
      </c>
      <c r="N53" s="287">
        <v>15</v>
      </c>
      <c r="O53" s="289">
        <v>2</v>
      </c>
      <c r="P53" s="287">
        <v>16</v>
      </c>
      <c r="Q53" s="288">
        <v>10</v>
      </c>
      <c r="R53" s="289">
        <v>52</v>
      </c>
    </row>
    <row r="54" spans="1:18" ht="15">
      <c r="A54" s="286" t="s">
        <v>440</v>
      </c>
      <c r="B54" s="286" t="s">
        <v>209</v>
      </c>
      <c r="C54" s="287">
        <v>41</v>
      </c>
      <c r="D54" s="288">
        <v>3</v>
      </c>
      <c r="E54" s="289">
        <v>290</v>
      </c>
      <c r="F54" s="287">
        <v>3</v>
      </c>
      <c r="G54" s="289">
        <v>0</v>
      </c>
      <c r="H54" s="287">
        <v>10</v>
      </c>
      <c r="I54" s="288">
        <v>1</v>
      </c>
      <c r="J54" s="289">
        <v>47</v>
      </c>
      <c r="K54" s="287">
        <v>26</v>
      </c>
      <c r="L54" s="288">
        <v>1</v>
      </c>
      <c r="M54" s="289">
        <v>60</v>
      </c>
      <c r="N54" s="287">
        <v>4</v>
      </c>
      <c r="O54" s="289">
        <v>4</v>
      </c>
      <c r="P54" s="287">
        <v>3</v>
      </c>
      <c r="Q54" s="288">
        <v>2</v>
      </c>
      <c r="R54" s="289">
        <v>26</v>
      </c>
    </row>
    <row r="55" spans="1:18" ht="15">
      <c r="A55" s="281" t="s">
        <v>441</v>
      </c>
      <c r="B55" s="281" t="s">
        <v>210</v>
      </c>
      <c r="C55" s="287">
        <v>42</v>
      </c>
      <c r="D55" s="288">
        <v>5</v>
      </c>
      <c r="E55" s="289">
        <v>89</v>
      </c>
      <c r="F55" s="287">
        <v>1</v>
      </c>
      <c r="G55" s="289">
        <v>0</v>
      </c>
      <c r="H55" s="287">
        <v>5</v>
      </c>
      <c r="I55" s="288">
        <v>3</v>
      </c>
      <c r="J55" s="289">
        <v>4</v>
      </c>
      <c r="K55" s="287">
        <v>32</v>
      </c>
      <c r="L55" s="288">
        <v>0</v>
      </c>
      <c r="M55" s="289">
        <v>9</v>
      </c>
      <c r="N55" s="287">
        <v>9</v>
      </c>
      <c r="O55" s="289">
        <v>2</v>
      </c>
      <c r="P55" s="287">
        <v>7</v>
      </c>
      <c r="Q55" s="288">
        <v>3</v>
      </c>
      <c r="R55" s="289">
        <v>8</v>
      </c>
    </row>
    <row r="56" spans="1:18" ht="15">
      <c r="A56" s="286" t="s">
        <v>442</v>
      </c>
      <c r="B56" s="286" t="s">
        <v>211</v>
      </c>
      <c r="C56" s="287">
        <v>64</v>
      </c>
      <c r="D56" s="288">
        <v>2</v>
      </c>
      <c r="E56" s="289">
        <v>320</v>
      </c>
      <c r="F56" s="287">
        <v>15</v>
      </c>
      <c r="G56" s="289">
        <v>0</v>
      </c>
      <c r="H56" s="287">
        <v>39</v>
      </c>
      <c r="I56" s="288">
        <v>5</v>
      </c>
      <c r="J56" s="289">
        <v>74</v>
      </c>
      <c r="K56" s="287">
        <v>37</v>
      </c>
      <c r="L56" s="288">
        <v>1</v>
      </c>
      <c r="M56" s="289">
        <v>110</v>
      </c>
      <c r="N56" s="287">
        <v>58</v>
      </c>
      <c r="O56" s="289">
        <v>1</v>
      </c>
      <c r="P56" s="287">
        <v>40</v>
      </c>
      <c r="Q56" s="288">
        <v>6</v>
      </c>
      <c r="R56" s="289">
        <v>68</v>
      </c>
    </row>
    <row r="57" spans="1:18" ht="15">
      <c r="A57" s="281" t="s">
        <v>443</v>
      </c>
      <c r="B57" s="281" t="s">
        <v>212</v>
      </c>
      <c r="C57" s="287">
        <v>7</v>
      </c>
      <c r="D57" s="288">
        <v>1</v>
      </c>
      <c r="E57" s="289">
        <v>10</v>
      </c>
      <c r="F57" s="287">
        <v>0</v>
      </c>
      <c r="G57" s="289">
        <v>0</v>
      </c>
      <c r="H57" s="287">
        <v>5</v>
      </c>
      <c r="I57" s="288">
        <v>7</v>
      </c>
      <c r="J57" s="289">
        <v>6</v>
      </c>
      <c r="K57" s="287">
        <v>5</v>
      </c>
      <c r="L57" s="288">
        <v>0</v>
      </c>
      <c r="M57" s="289">
        <v>4</v>
      </c>
      <c r="N57" s="287">
        <v>0</v>
      </c>
      <c r="O57" s="289">
        <v>0</v>
      </c>
      <c r="P57" s="287">
        <v>5</v>
      </c>
      <c r="Q57" s="288">
        <v>13</v>
      </c>
      <c r="R57" s="289">
        <v>7</v>
      </c>
    </row>
    <row r="58" spans="1:18" ht="15">
      <c r="A58" s="286" t="s">
        <v>444</v>
      </c>
      <c r="B58" s="286" t="s">
        <v>213</v>
      </c>
      <c r="C58" s="287">
        <v>28</v>
      </c>
      <c r="D58" s="288">
        <v>6</v>
      </c>
      <c r="E58" s="289">
        <v>30</v>
      </c>
      <c r="F58" s="287">
        <v>5</v>
      </c>
      <c r="G58" s="289">
        <v>5</v>
      </c>
      <c r="H58" s="287">
        <v>1</v>
      </c>
      <c r="I58" s="288">
        <v>11</v>
      </c>
      <c r="J58" s="289">
        <v>15</v>
      </c>
      <c r="K58" s="287">
        <v>7</v>
      </c>
      <c r="L58" s="288">
        <v>3</v>
      </c>
      <c r="M58" s="289">
        <v>15</v>
      </c>
      <c r="N58" s="287">
        <v>4</v>
      </c>
      <c r="O58" s="289">
        <v>3</v>
      </c>
      <c r="P58" s="287">
        <v>3</v>
      </c>
      <c r="Q58" s="288">
        <v>13</v>
      </c>
      <c r="R58" s="289">
        <v>15</v>
      </c>
    </row>
    <row r="59" spans="1:18" ht="15">
      <c r="A59" s="281" t="s">
        <v>445</v>
      </c>
      <c r="B59" s="281" t="s">
        <v>214</v>
      </c>
      <c r="C59" s="287">
        <v>10</v>
      </c>
      <c r="D59" s="288">
        <v>1</v>
      </c>
      <c r="E59" s="289">
        <v>42</v>
      </c>
      <c r="F59" s="287">
        <v>1</v>
      </c>
      <c r="G59" s="289">
        <v>0</v>
      </c>
      <c r="H59" s="287">
        <v>9</v>
      </c>
      <c r="I59" s="288">
        <v>2</v>
      </c>
      <c r="J59" s="289">
        <v>6</v>
      </c>
      <c r="K59" s="287">
        <v>4</v>
      </c>
      <c r="L59" s="288">
        <v>0</v>
      </c>
      <c r="M59" s="289">
        <v>7</v>
      </c>
      <c r="N59" s="287">
        <v>2</v>
      </c>
      <c r="O59" s="289">
        <v>3</v>
      </c>
      <c r="P59" s="287">
        <v>2</v>
      </c>
      <c r="Q59" s="288">
        <v>0</v>
      </c>
      <c r="R59" s="289">
        <v>4</v>
      </c>
    </row>
    <row r="60" spans="1:18" ht="15">
      <c r="A60" s="286" t="s">
        <v>446</v>
      </c>
      <c r="B60" s="286" t="s">
        <v>215</v>
      </c>
      <c r="C60" s="287">
        <v>12</v>
      </c>
      <c r="D60" s="288">
        <v>1</v>
      </c>
      <c r="E60" s="289">
        <v>120</v>
      </c>
      <c r="F60" s="287">
        <v>7</v>
      </c>
      <c r="G60" s="289">
        <v>0</v>
      </c>
      <c r="H60" s="287">
        <v>16</v>
      </c>
      <c r="I60" s="288">
        <v>2</v>
      </c>
      <c r="J60" s="289">
        <v>34</v>
      </c>
      <c r="K60" s="287">
        <v>11</v>
      </c>
      <c r="L60" s="288">
        <v>0</v>
      </c>
      <c r="M60" s="289">
        <v>45</v>
      </c>
      <c r="N60" s="287">
        <v>15</v>
      </c>
      <c r="O60" s="289">
        <v>5</v>
      </c>
      <c r="P60" s="287">
        <v>14</v>
      </c>
      <c r="Q60" s="288">
        <v>0</v>
      </c>
      <c r="R60" s="289">
        <v>17</v>
      </c>
    </row>
    <row r="61" spans="1:18" ht="15">
      <c r="A61" s="281" t="s">
        <v>447</v>
      </c>
      <c r="B61" s="281" t="s">
        <v>216</v>
      </c>
      <c r="C61" s="287">
        <v>9</v>
      </c>
      <c r="D61" s="288">
        <v>2</v>
      </c>
      <c r="E61" s="289">
        <v>83</v>
      </c>
      <c r="F61" s="287">
        <v>4</v>
      </c>
      <c r="G61" s="289">
        <v>0</v>
      </c>
      <c r="H61" s="287">
        <v>9</v>
      </c>
      <c r="I61" s="288">
        <v>1</v>
      </c>
      <c r="J61" s="289">
        <v>12</v>
      </c>
      <c r="K61" s="287">
        <v>5</v>
      </c>
      <c r="L61" s="288">
        <v>1</v>
      </c>
      <c r="M61" s="289">
        <v>18</v>
      </c>
      <c r="N61" s="287">
        <v>8</v>
      </c>
      <c r="O61" s="289">
        <v>1</v>
      </c>
      <c r="P61" s="287">
        <v>9</v>
      </c>
      <c r="Q61" s="288">
        <v>1</v>
      </c>
      <c r="R61" s="289">
        <v>13</v>
      </c>
    </row>
    <row r="62" spans="1:18" ht="15">
      <c r="A62" s="286" t="s">
        <v>448</v>
      </c>
      <c r="B62" s="286" t="s">
        <v>217</v>
      </c>
      <c r="C62" s="287">
        <v>41</v>
      </c>
      <c r="D62" s="288">
        <v>0</v>
      </c>
      <c r="E62" s="289">
        <v>238</v>
      </c>
      <c r="F62" s="287">
        <v>7</v>
      </c>
      <c r="G62" s="289">
        <v>0</v>
      </c>
      <c r="H62" s="287">
        <v>19</v>
      </c>
      <c r="I62" s="288">
        <v>2</v>
      </c>
      <c r="J62" s="289">
        <v>23</v>
      </c>
      <c r="K62" s="287">
        <v>31</v>
      </c>
      <c r="L62" s="288">
        <v>0</v>
      </c>
      <c r="M62" s="289">
        <v>43</v>
      </c>
      <c r="N62" s="287">
        <v>5</v>
      </c>
      <c r="O62" s="289">
        <v>2</v>
      </c>
      <c r="P62" s="287">
        <v>13</v>
      </c>
      <c r="Q62" s="288">
        <v>2</v>
      </c>
      <c r="R62" s="289">
        <v>27</v>
      </c>
    </row>
    <row r="63" spans="1:18" ht="15">
      <c r="A63" s="281" t="s">
        <v>449</v>
      </c>
      <c r="B63" s="281" t="s">
        <v>218</v>
      </c>
      <c r="C63" s="287">
        <v>64</v>
      </c>
      <c r="D63" s="288">
        <v>1</v>
      </c>
      <c r="E63" s="289">
        <v>185</v>
      </c>
      <c r="F63" s="287">
        <v>5</v>
      </c>
      <c r="G63" s="289">
        <v>0</v>
      </c>
      <c r="H63" s="287">
        <v>26</v>
      </c>
      <c r="I63" s="288">
        <v>3</v>
      </c>
      <c r="J63" s="289">
        <v>29</v>
      </c>
      <c r="K63" s="287">
        <v>27</v>
      </c>
      <c r="L63" s="288">
        <v>0</v>
      </c>
      <c r="M63" s="289">
        <v>68</v>
      </c>
      <c r="N63" s="287">
        <v>25</v>
      </c>
      <c r="O63" s="289">
        <v>3</v>
      </c>
      <c r="P63" s="287">
        <v>32</v>
      </c>
      <c r="Q63" s="288">
        <v>3</v>
      </c>
      <c r="R63" s="289">
        <v>28</v>
      </c>
    </row>
    <row r="64" spans="1:18" ht="15">
      <c r="A64" s="286" t="s">
        <v>450</v>
      </c>
      <c r="B64" s="286" t="s">
        <v>219</v>
      </c>
      <c r="C64" s="287">
        <v>15</v>
      </c>
      <c r="D64" s="288">
        <v>0</v>
      </c>
      <c r="E64" s="289">
        <v>24</v>
      </c>
      <c r="F64" s="287">
        <v>1</v>
      </c>
      <c r="G64" s="289">
        <v>0</v>
      </c>
      <c r="H64" s="287">
        <v>0</v>
      </c>
      <c r="I64" s="288">
        <v>0</v>
      </c>
      <c r="J64" s="289">
        <v>4</v>
      </c>
      <c r="K64" s="287">
        <v>2</v>
      </c>
      <c r="L64" s="288">
        <v>0</v>
      </c>
      <c r="M64" s="289">
        <v>13</v>
      </c>
      <c r="N64" s="287">
        <v>2</v>
      </c>
      <c r="O64" s="289">
        <v>0</v>
      </c>
      <c r="P64" s="287">
        <v>1</v>
      </c>
      <c r="Q64" s="288">
        <v>0</v>
      </c>
      <c r="R64" s="289">
        <v>4</v>
      </c>
    </row>
    <row r="65" spans="1:18" ht="15">
      <c r="A65" s="281" t="s">
        <v>451</v>
      </c>
      <c r="B65" s="281" t="s">
        <v>220</v>
      </c>
      <c r="C65" s="287">
        <v>5</v>
      </c>
      <c r="D65" s="288">
        <v>1</v>
      </c>
      <c r="E65" s="289">
        <v>22</v>
      </c>
      <c r="F65" s="287">
        <v>1</v>
      </c>
      <c r="G65" s="289">
        <v>0</v>
      </c>
      <c r="H65" s="287">
        <v>5</v>
      </c>
      <c r="I65" s="288">
        <v>0</v>
      </c>
      <c r="J65" s="289">
        <v>9</v>
      </c>
      <c r="K65" s="287">
        <v>5</v>
      </c>
      <c r="L65" s="288">
        <v>0</v>
      </c>
      <c r="M65" s="289">
        <v>8</v>
      </c>
      <c r="N65" s="287">
        <v>1</v>
      </c>
      <c r="O65" s="289">
        <v>0</v>
      </c>
      <c r="P65" s="287">
        <v>4</v>
      </c>
      <c r="Q65" s="288">
        <v>4</v>
      </c>
      <c r="R65" s="289">
        <v>6</v>
      </c>
    </row>
    <row r="66" spans="1:18" ht="15">
      <c r="A66" s="286" t="s">
        <v>452</v>
      </c>
      <c r="B66" s="286" t="s">
        <v>221</v>
      </c>
      <c r="C66" s="287">
        <v>24</v>
      </c>
      <c r="D66" s="288">
        <v>1</v>
      </c>
      <c r="E66" s="289">
        <v>157</v>
      </c>
      <c r="F66" s="287">
        <v>5</v>
      </c>
      <c r="G66" s="289">
        <v>1</v>
      </c>
      <c r="H66" s="287">
        <v>15</v>
      </c>
      <c r="I66" s="288">
        <v>2</v>
      </c>
      <c r="J66" s="289">
        <v>24</v>
      </c>
      <c r="K66" s="287">
        <v>21</v>
      </c>
      <c r="L66" s="288">
        <v>2</v>
      </c>
      <c r="M66" s="289">
        <v>48</v>
      </c>
      <c r="N66" s="287">
        <v>17</v>
      </c>
      <c r="O66" s="289">
        <v>2</v>
      </c>
      <c r="P66" s="287">
        <v>8</v>
      </c>
      <c r="Q66" s="288">
        <v>4</v>
      </c>
      <c r="R66" s="289">
        <v>24</v>
      </c>
    </row>
    <row r="67" spans="1:18" ht="15">
      <c r="A67" s="281" t="s">
        <v>453</v>
      </c>
      <c r="B67" s="281" t="s">
        <v>222</v>
      </c>
      <c r="C67" s="287">
        <v>59</v>
      </c>
      <c r="D67" s="288">
        <v>0</v>
      </c>
      <c r="E67" s="289">
        <v>254</v>
      </c>
      <c r="F67" s="287">
        <v>14</v>
      </c>
      <c r="G67" s="289">
        <v>1</v>
      </c>
      <c r="H67" s="287">
        <v>22</v>
      </c>
      <c r="I67" s="288">
        <v>2</v>
      </c>
      <c r="J67" s="289">
        <v>59</v>
      </c>
      <c r="K67" s="287">
        <v>30</v>
      </c>
      <c r="L67" s="288">
        <v>0</v>
      </c>
      <c r="M67" s="289">
        <v>118</v>
      </c>
      <c r="N67" s="287">
        <v>16</v>
      </c>
      <c r="O67" s="289">
        <v>1</v>
      </c>
      <c r="P67" s="287">
        <v>25</v>
      </c>
      <c r="Q67" s="288">
        <v>8</v>
      </c>
      <c r="R67" s="289">
        <v>61</v>
      </c>
    </row>
    <row r="68" spans="1:18" ht="15">
      <c r="A68" s="286" t="s">
        <v>454</v>
      </c>
      <c r="B68" s="286" t="s">
        <v>223</v>
      </c>
      <c r="C68" s="287">
        <v>14</v>
      </c>
      <c r="D68" s="288">
        <v>1</v>
      </c>
      <c r="E68" s="289">
        <v>172</v>
      </c>
      <c r="F68" s="287">
        <v>2</v>
      </c>
      <c r="G68" s="289">
        <v>3</v>
      </c>
      <c r="H68" s="287">
        <v>8</v>
      </c>
      <c r="I68" s="288">
        <v>5</v>
      </c>
      <c r="J68" s="289">
        <v>40</v>
      </c>
      <c r="K68" s="287">
        <v>15</v>
      </c>
      <c r="L68" s="288">
        <v>0</v>
      </c>
      <c r="M68" s="289">
        <v>33</v>
      </c>
      <c r="N68" s="287">
        <v>8</v>
      </c>
      <c r="O68" s="289">
        <v>0</v>
      </c>
      <c r="P68" s="287">
        <v>6</v>
      </c>
      <c r="Q68" s="288">
        <v>5</v>
      </c>
      <c r="R68" s="289">
        <v>16</v>
      </c>
    </row>
    <row r="69" spans="1:18" ht="15">
      <c r="A69" s="281" t="s">
        <v>455</v>
      </c>
      <c r="B69" s="281" t="s">
        <v>224</v>
      </c>
      <c r="C69" s="287">
        <v>31</v>
      </c>
      <c r="D69" s="288">
        <v>0</v>
      </c>
      <c r="E69" s="289">
        <v>130</v>
      </c>
      <c r="F69" s="287">
        <v>7</v>
      </c>
      <c r="G69" s="289">
        <v>1</v>
      </c>
      <c r="H69" s="287">
        <v>10</v>
      </c>
      <c r="I69" s="288">
        <v>0</v>
      </c>
      <c r="J69" s="289">
        <v>12</v>
      </c>
      <c r="K69" s="287">
        <v>25</v>
      </c>
      <c r="L69" s="288">
        <v>1</v>
      </c>
      <c r="M69" s="289">
        <v>25</v>
      </c>
      <c r="N69" s="287">
        <v>8</v>
      </c>
      <c r="O69" s="289">
        <v>0</v>
      </c>
      <c r="P69" s="287">
        <v>15</v>
      </c>
      <c r="Q69" s="288">
        <v>2</v>
      </c>
      <c r="R69" s="289">
        <v>10</v>
      </c>
    </row>
    <row r="70" spans="1:18" ht="15">
      <c r="A70" s="286" t="s">
        <v>456</v>
      </c>
      <c r="B70" s="286" t="s">
        <v>225</v>
      </c>
      <c r="C70" s="287">
        <v>4</v>
      </c>
      <c r="D70" s="288">
        <v>0</v>
      </c>
      <c r="E70" s="289">
        <v>10</v>
      </c>
      <c r="F70" s="287">
        <v>0</v>
      </c>
      <c r="G70" s="289">
        <v>0</v>
      </c>
      <c r="H70" s="287">
        <v>1</v>
      </c>
      <c r="I70" s="288">
        <v>0</v>
      </c>
      <c r="J70" s="289">
        <v>3</v>
      </c>
      <c r="K70" s="287">
        <v>1</v>
      </c>
      <c r="L70" s="288">
        <v>0</v>
      </c>
      <c r="M70" s="289">
        <v>7</v>
      </c>
      <c r="N70" s="287">
        <v>2</v>
      </c>
      <c r="O70" s="289">
        <v>1</v>
      </c>
      <c r="P70" s="287">
        <v>2</v>
      </c>
      <c r="Q70" s="288">
        <v>3</v>
      </c>
      <c r="R70" s="289">
        <v>4</v>
      </c>
    </row>
    <row r="71" spans="1:18" ht="15">
      <c r="A71" s="281" t="s">
        <v>457</v>
      </c>
      <c r="B71" s="281" t="s">
        <v>226</v>
      </c>
      <c r="C71" s="287">
        <v>77</v>
      </c>
      <c r="D71" s="288">
        <v>0</v>
      </c>
      <c r="E71" s="289">
        <v>147</v>
      </c>
      <c r="F71" s="287">
        <v>8</v>
      </c>
      <c r="G71" s="289">
        <v>0</v>
      </c>
      <c r="H71" s="287">
        <v>12</v>
      </c>
      <c r="I71" s="288">
        <v>2</v>
      </c>
      <c r="J71" s="289">
        <v>14</v>
      </c>
      <c r="K71" s="287">
        <v>74</v>
      </c>
      <c r="L71" s="288">
        <v>0</v>
      </c>
      <c r="M71" s="289">
        <v>43</v>
      </c>
      <c r="N71" s="287">
        <v>16</v>
      </c>
      <c r="O71" s="289">
        <v>1</v>
      </c>
      <c r="P71" s="287">
        <v>11</v>
      </c>
      <c r="Q71" s="288">
        <v>1</v>
      </c>
      <c r="R71" s="289">
        <v>26</v>
      </c>
    </row>
    <row r="72" spans="1:18" ht="15">
      <c r="A72" s="286" t="s">
        <v>458</v>
      </c>
      <c r="B72" s="286" t="s">
        <v>227</v>
      </c>
      <c r="C72" s="287">
        <v>15</v>
      </c>
      <c r="D72" s="288">
        <v>0</v>
      </c>
      <c r="E72" s="289">
        <v>55</v>
      </c>
      <c r="F72" s="287">
        <v>1</v>
      </c>
      <c r="G72" s="289">
        <v>0</v>
      </c>
      <c r="H72" s="287">
        <v>8</v>
      </c>
      <c r="I72" s="288">
        <v>2</v>
      </c>
      <c r="J72" s="289">
        <v>4</v>
      </c>
      <c r="K72" s="287">
        <v>4</v>
      </c>
      <c r="L72" s="288">
        <v>0</v>
      </c>
      <c r="M72" s="289">
        <v>22</v>
      </c>
      <c r="N72" s="287">
        <v>7</v>
      </c>
      <c r="O72" s="289">
        <v>1</v>
      </c>
      <c r="P72" s="287">
        <v>2</v>
      </c>
      <c r="Q72" s="288">
        <v>7</v>
      </c>
      <c r="R72" s="289">
        <v>13</v>
      </c>
    </row>
    <row r="73" spans="1:18" ht="15">
      <c r="A73" s="281" t="s">
        <v>459</v>
      </c>
      <c r="B73" s="281" t="s">
        <v>228</v>
      </c>
      <c r="C73" s="287">
        <v>24</v>
      </c>
      <c r="D73" s="288">
        <v>2</v>
      </c>
      <c r="E73" s="289">
        <v>55</v>
      </c>
      <c r="F73" s="287">
        <v>13</v>
      </c>
      <c r="G73" s="289">
        <v>1</v>
      </c>
      <c r="H73" s="287">
        <v>4</v>
      </c>
      <c r="I73" s="288">
        <v>5</v>
      </c>
      <c r="J73" s="289">
        <v>20</v>
      </c>
      <c r="K73" s="287">
        <v>23</v>
      </c>
      <c r="L73" s="288">
        <v>1</v>
      </c>
      <c r="M73" s="289">
        <v>16</v>
      </c>
      <c r="N73" s="287">
        <v>8</v>
      </c>
      <c r="O73" s="289">
        <v>2</v>
      </c>
      <c r="P73" s="287">
        <v>6</v>
      </c>
      <c r="Q73" s="288">
        <v>0</v>
      </c>
      <c r="R73" s="289">
        <v>21</v>
      </c>
    </row>
    <row r="74" spans="1:18" ht="15">
      <c r="A74" s="286" t="s">
        <v>460</v>
      </c>
      <c r="B74" s="286" t="s">
        <v>229</v>
      </c>
      <c r="C74" s="287">
        <v>9</v>
      </c>
      <c r="D74" s="288">
        <v>0</v>
      </c>
      <c r="E74" s="289">
        <v>90</v>
      </c>
      <c r="F74" s="287">
        <v>1</v>
      </c>
      <c r="G74" s="289">
        <v>2</v>
      </c>
      <c r="H74" s="287">
        <v>4</v>
      </c>
      <c r="I74" s="288">
        <v>3</v>
      </c>
      <c r="J74" s="289">
        <v>26</v>
      </c>
      <c r="K74" s="287">
        <v>4</v>
      </c>
      <c r="L74" s="288">
        <v>2</v>
      </c>
      <c r="M74" s="289">
        <v>35</v>
      </c>
      <c r="N74" s="287">
        <v>11</v>
      </c>
      <c r="O74" s="289">
        <v>0</v>
      </c>
      <c r="P74" s="287">
        <v>4</v>
      </c>
      <c r="Q74" s="288">
        <v>3</v>
      </c>
      <c r="R74" s="289">
        <v>10</v>
      </c>
    </row>
    <row r="75" spans="1:18" ht="15">
      <c r="A75" s="281" t="s">
        <v>461</v>
      </c>
      <c r="B75" s="281" t="s">
        <v>230</v>
      </c>
      <c r="C75" s="287">
        <v>12</v>
      </c>
      <c r="D75" s="288">
        <v>0</v>
      </c>
      <c r="E75" s="289">
        <v>91</v>
      </c>
      <c r="F75" s="287">
        <v>4</v>
      </c>
      <c r="G75" s="289">
        <v>0</v>
      </c>
      <c r="H75" s="287">
        <v>8</v>
      </c>
      <c r="I75" s="288">
        <v>2</v>
      </c>
      <c r="J75" s="289">
        <v>34</v>
      </c>
      <c r="K75" s="287">
        <v>14</v>
      </c>
      <c r="L75" s="288">
        <v>0</v>
      </c>
      <c r="M75" s="289">
        <v>48</v>
      </c>
      <c r="N75" s="287">
        <v>14</v>
      </c>
      <c r="O75" s="289">
        <v>0</v>
      </c>
      <c r="P75" s="287">
        <v>6</v>
      </c>
      <c r="Q75" s="288">
        <v>0</v>
      </c>
      <c r="R75" s="289">
        <v>42</v>
      </c>
    </row>
    <row r="76" spans="1:18" ht="15">
      <c r="A76" s="286" t="s">
        <v>462</v>
      </c>
      <c r="B76" s="286" t="s">
        <v>231</v>
      </c>
      <c r="C76" s="287">
        <v>14</v>
      </c>
      <c r="D76" s="288">
        <v>0</v>
      </c>
      <c r="E76" s="289">
        <v>26</v>
      </c>
      <c r="F76" s="287">
        <v>4</v>
      </c>
      <c r="G76" s="289">
        <v>0</v>
      </c>
      <c r="H76" s="287">
        <v>12</v>
      </c>
      <c r="I76" s="288">
        <v>2</v>
      </c>
      <c r="J76" s="289">
        <v>12</v>
      </c>
      <c r="K76" s="287">
        <v>6</v>
      </c>
      <c r="L76" s="288">
        <v>0</v>
      </c>
      <c r="M76" s="289">
        <v>9</v>
      </c>
      <c r="N76" s="287">
        <v>7</v>
      </c>
      <c r="O76" s="289">
        <v>1</v>
      </c>
      <c r="P76" s="287">
        <v>7</v>
      </c>
      <c r="Q76" s="288">
        <v>3</v>
      </c>
      <c r="R76" s="289">
        <v>13</v>
      </c>
    </row>
    <row r="77" spans="1:18" ht="15">
      <c r="A77" s="281" t="s">
        <v>463</v>
      </c>
      <c r="B77" s="281" t="s">
        <v>232</v>
      </c>
      <c r="C77" s="287">
        <v>2</v>
      </c>
      <c r="D77" s="288">
        <v>0</v>
      </c>
      <c r="E77" s="289">
        <v>10</v>
      </c>
      <c r="F77" s="287">
        <v>0</v>
      </c>
      <c r="G77" s="289">
        <v>0</v>
      </c>
      <c r="H77" s="287">
        <v>3</v>
      </c>
      <c r="I77" s="288">
        <v>0</v>
      </c>
      <c r="J77" s="289">
        <v>7</v>
      </c>
      <c r="K77" s="287">
        <v>1</v>
      </c>
      <c r="L77" s="288">
        <v>0</v>
      </c>
      <c r="M77" s="289">
        <v>3</v>
      </c>
      <c r="N77" s="287">
        <v>3</v>
      </c>
      <c r="O77" s="289">
        <v>0</v>
      </c>
      <c r="P77" s="287">
        <v>4</v>
      </c>
      <c r="Q77" s="288">
        <v>1</v>
      </c>
      <c r="R77" s="289">
        <v>7</v>
      </c>
    </row>
    <row r="78" spans="1:18" ht="15">
      <c r="A78" s="286" t="s">
        <v>464</v>
      </c>
      <c r="B78" s="286" t="s">
        <v>233</v>
      </c>
      <c r="C78" s="287">
        <v>7</v>
      </c>
      <c r="D78" s="288">
        <v>0</v>
      </c>
      <c r="E78" s="289">
        <v>20</v>
      </c>
      <c r="F78" s="287">
        <v>2</v>
      </c>
      <c r="G78" s="289">
        <v>0</v>
      </c>
      <c r="H78" s="287">
        <v>3</v>
      </c>
      <c r="I78" s="288">
        <v>0</v>
      </c>
      <c r="J78" s="289">
        <v>13</v>
      </c>
      <c r="K78" s="287">
        <v>2</v>
      </c>
      <c r="L78" s="288">
        <v>0</v>
      </c>
      <c r="M78" s="289">
        <v>28</v>
      </c>
      <c r="N78" s="287">
        <v>5</v>
      </c>
      <c r="O78" s="289">
        <v>2</v>
      </c>
      <c r="P78" s="287">
        <v>8</v>
      </c>
      <c r="Q78" s="288">
        <v>1</v>
      </c>
      <c r="R78" s="289">
        <v>14</v>
      </c>
    </row>
    <row r="79" spans="1:18" ht="15">
      <c r="A79" s="281" t="s">
        <v>465</v>
      </c>
      <c r="B79" s="281" t="s">
        <v>234</v>
      </c>
      <c r="C79" s="287">
        <v>5</v>
      </c>
      <c r="D79" s="288">
        <v>0</v>
      </c>
      <c r="E79" s="289">
        <v>73</v>
      </c>
      <c r="F79" s="287">
        <v>2</v>
      </c>
      <c r="G79" s="289">
        <v>0</v>
      </c>
      <c r="H79" s="287">
        <v>3</v>
      </c>
      <c r="I79" s="288">
        <v>2</v>
      </c>
      <c r="J79" s="289">
        <v>4</v>
      </c>
      <c r="K79" s="287">
        <v>7</v>
      </c>
      <c r="L79" s="288">
        <v>0</v>
      </c>
      <c r="M79" s="289">
        <v>12</v>
      </c>
      <c r="N79" s="287">
        <v>3</v>
      </c>
      <c r="O79" s="289">
        <v>2</v>
      </c>
      <c r="P79" s="287">
        <v>3</v>
      </c>
      <c r="Q79" s="288">
        <v>0</v>
      </c>
      <c r="R79" s="289">
        <v>3</v>
      </c>
    </row>
    <row r="80" spans="1:18" ht="15">
      <c r="A80" s="286" t="s">
        <v>466</v>
      </c>
      <c r="B80" s="286" t="s">
        <v>235</v>
      </c>
      <c r="C80" s="287">
        <v>19</v>
      </c>
      <c r="D80" s="288">
        <v>1</v>
      </c>
      <c r="E80" s="289">
        <v>41</v>
      </c>
      <c r="F80" s="287">
        <v>6</v>
      </c>
      <c r="G80" s="289">
        <v>0</v>
      </c>
      <c r="H80" s="287">
        <v>0</v>
      </c>
      <c r="I80" s="288">
        <v>0</v>
      </c>
      <c r="J80" s="289">
        <v>4</v>
      </c>
      <c r="K80" s="287">
        <v>10</v>
      </c>
      <c r="L80" s="288">
        <v>0</v>
      </c>
      <c r="M80" s="289">
        <v>8</v>
      </c>
      <c r="N80" s="287">
        <v>6</v>
      </c>
      <c r="O80" s="289">
        <v>0</v>
      </c>
      <c r="P80" s="287">
        <v>4</v>
      </c>
      <c r="Q80" s="288">
        <v>0</v>
      </c>
      <c r="R80" s="289">
        <v>5</v>
      </c>
    </row>
    <row r="81" spans="1:18" ht="15">
      <c r="A81" s="281" t="s">
        <v>467</v>
      </c>
      <c r="B81" s="281" t="s">
        <v>236</v>
      </c>
      <c r="C81" s="287">
        <v>15</v>
      </c>
      <c r="D81" s="288">
        <v>0</v>
      </c>
      <c r="E81" s="289">
        <v>23</v>
      </c>
      <c r="F81" s="287">
        <v>1</v>
      </c>
      <c r="G81" s="289">
        <v>0</v>
      </c>
      <c r="H81" s="287">
        <v>1</v>
      </c>
      <c r="I81" s="288">
        <v>0</v>
      </c>
      <c r="J81" s="289">
        <v>3</v>
      </c>
      <c r="K81" s="287">
        <v>4</v>
      </c>
      <c r="L81" s="288">
        <v>0</v>
      </c>
      <c r="M81" s="289">
        <v>5</v>
      </c>
      <c r="N81" s="287">
        <v>1</v>
      </c>
      <c r="O81" s="289">
        <v>0</v>
      </c>
      <c r="P81" s="287">
        <v>2</v>
      </c>
      <c r="Q81" s="288">
        <v>0</v>
      </c>
      <c r="R81" s="289">
        <v>1</v>
      </c>
    </row>
    <row r="82" spans="1:18" ht="15">
      <c r="A82" s="286" t="s">
        <v>468</v>
      </c>
      <c r="B82" s="286" t="s">
        <v>237</v>
      </c>
      <c r="C82" s="287">
        <v>2</v>
      </c>
      <c r="D82" s="288">
        <v>0</v>
      </c>
      <c r="E82" s="289">
        <v>17</v>
      </c>
      <c r="F82" s="287">
        <v>1</v>
      </c>
      <c r="G82" s="289">
        <v>0</v>
      </c>
      <c r="H82" s="287">
        <v>4</v>
      </c>
      <c r="I82" s="288">
        <v>0</v>
      </c>
      <c r="J82" s="289">
        <v>11</v>
      </c>
      <c r="K82" s="287">
        <v>4</v>
      </c>
      <c r="L82" s="288">
        <v>0</v>
      </c>
      <c r="M82" s="289">
        <v>8</v>
      </c>
      <c r="N82" s="287">
        <v>2</v>
      </c>
      <c r="O82" s="289">
        <v>0</v>
      </c>
      <c r="P82" s="287">
        <v>1</v>
      </c>
      <c r="Q82" s="288">
        <v>1</v>
      </c>
      <c r="R82" s="289">
        <v>4</v>
      </c>
    </row>
    <row r="83" spans="1:18" ht="15">
      <c r="A83" s="281" t="s">
        <v>469</v>
      </c>
      <c r="B83" s="281" t="s">
        <v>238</v>
      </c>
      <c r="C83" s="287">
        <v>1</v>
      </c>
      <c r="D83" s="288">
        <v>0</v>
      </c>
      <c r="E83" s="289">
        <v>2</v>
      </c>
      <c r="F83" s="287">
        <v>0</v>
      </c>
      <c r="G83" s="289">
        <v>0</v>
      </c>
      <c r="H83" s="287">
        <v>0</v>
      </c>
      <c r="I83" s="288">
        <v>0</v>
      </c>
      <c r="J83" s="289">
        <v>6</v>
      </c>
      <c r="K83" s="287">
        <v>3</v>
      </c>
      <c r="L83" s="288">
        <v>0</v>
      </c>
      <c r="M83" s="289">
        <v>6</v>
      </c>
      <c r="N83" s="287">
        <v>0</v>
      </c>
      <c r="O83" s="289">
        <v>0</v>
      </c>
      <c r="P83" s="287">
        <v>0</v>
      </c>
      <c r="Q83" s="288">
        <v>0</v>
      </c>
      <c r="R83" s="289">
        <v>7</v>
      </c>
    </row>
    <row r="84" spans="1:18" ht="15">
      <c r="A84" s="286" t="s">
        <v>470</v>
      </c>
      <c r="B84" s="286" t="s">
        <v>239</v>
      </c>
      <c r="C84" s="287">
        <v>3</v>
      </c>
      <c r="D84" s="288">
        <v>0</v>
      </c>
      <c r="E84" s="289">
        <v>22</v>
      </c>
      <c r="F84" s="287">
        <v>1</v>
      </c>
      <c r="G84" s="289">
        <v>0</v>
      </c>
      <c r="H84" s="287">
        <v>1</v>
      </c>
      <c r="I84" s="288">
        <v>0</v>
      </c>
      <c r="J84" s="289">
        <v>3</v>
      </c>
      <c r="K84" s="287">
        <v>1</v>
      </c>
      <c r="L84" s="288">
        <v>0</v>
      </c>
      <c r="M84" s="289">
        <v>17</v>
      </c>
      <c r="N84" s="287">
        <v>1</v>
      </c>
      <c r="O84" s="289">
        <v>1</v>
      </c>
      <c r="P84" s="287">
        <v>1</v>
      </c>
      <c r="Q84" s="288">
        <v>0</v>
      </c>
      <c r="R84" s="289">
        <v>4</v>
      </c>
    </row>
    <row r="85" spans="1:18" ht="15">
      <c r="A85" s="281" t="s">
        <v>471</v>
      </c>
      <c r="B85" s="281" t="s">
        <v>240</v>
      </c>
      <c r="C85" s="287">
        <v>11</v>
      </c>
      <c r="D85" s="288">
        <v>0</v>
      </c>
      <c r="E85" s="289">
        <v>44</v>
      </c>
      <c r="F85" s="287">
        <v>3</v>
      </c>
      <c r="G85" s="289">
        <v>0</v>
      </c>
      <c r="H85" s="287">
        <v>9</v>
      </c>
      <c r="I85" s="288">
        <v>1</v>
      </c>
      <c r="J85" s="289">
        <v>6</v>
      </c>
      <c r="K85" s="287">
        <v>15</v>
      </c>
      <c r="L85" s="288">
        <v>0</v>
      </c>
      <c r="M85" s="289">
        <v>17</v>
      </c>
      <c r="N85" s="287">
        <v>4</v>
      </c>
      <c r="O85" s="289">
        <v>0</v>
      </c>
      <c r="P85" s="287">
        <v>3</v>
      </c>
      <c r="Q85" s="288">
        <v>1</v>
      </c>
      <c r="R85" s="289">
        <v>8</v>
      </c>
    </row>
    <row r="86" spans="1:18" ht="15">
      <c r="A86" s="286" t="s">
        <v>472</v>
      </c>
      <c r="B86" s="286" t="s">
        <v>241</v>
      </c>
      <c r="C86" s="287">
        <v>5</v>
      </c>
      <c r="D86" s="288">
        <v>0</v>
      </c>
      <c r="E86" s="289">
        <v>57</v>
      </c>
      <c r="F86" s="287">
        <v>2</v>
      </c>
      <c r="G86" s="289">
        <v>0</v>
      </c>
      <c r="H86" s="287">
        <v>0</v>
      </c>
      <c r="I86" s="288">
        <v>6</v>
      </c>
      <c r="J86" s="289">
        <v>3</v>
      </c>
      <c r="K86" s="287">
        <v>6</v>
      </c>
      <c r="L86" s="288">
        <v>1</v>
      </c>
      <c r="M86" s="289">
        <v>11</v>
      </c>
      <c r="N86" s="287">
        <v>5</v>
      </c>
      <c r="O86" s="289">
        <v>1</v>
      </c>
      <c r="P86" s="287">
        <v>2</v>
      </c>
      <c r="Q86" s="288">
        <v>5</v>
      </c>
      <c r="R86" s="289">
        <v>10</v>
      </c>
    </row>
    <row r="87" spans="1:18" ht="15">
      <c r="A87" s="281" t="s">
        <v>473</v>
      </c>
      <c r="B87" s="281" t="s">
        <v>242</v>
      </c>
      <c r="C87" s="287">
        <v>6</v>
      </c>
      <c r="D87" s="288">
        <v>0</v>
      </c>
      <c r="E87" s="289">
        <v>19</v>
      </c>
      <c r="F87" s="287">
        <v>2</v>
      </c>
      <c r="G87" s="289">
        <v>0</v>
      </c>
      <c r="H87" s="287">
        <v>1</v>
      </c>
      <c r="I87" s="288">
        <v>0</v>
      </c>
      <c r="J87" s="289">
        <v>3</v>
      </c>
      <c r="K87" s="287">
        <v>1</v>
      </c>
      <c r="L87" s="288">
        <v>0</v>
      </c>
      <c r="M87" s="289">
        <v>2</v>
      </c>
      <c r="N87" s="287">
        <v>0</v>
      </c>
      <c r="O87" s="289">
        <v>0</v>
      </c>
      <c r="P87" s="287">
        <v>3</v>
      </c>
      <c r="Q87" s="288">
        <v>0</v>
      </c>
      <c r="R87" s="289">
        <v>4</v>
      </c>
    </row>
    <row r="88" spans="1:18" ht="15">
      <c r="A88" s="286" t="s">
        <v>474</v>
      </c>
      <c r="B88" s="286" t="s">
        <v>243</v>
      </c>
      <c r="C88" s="287">
        <v>14</v>
      </c>
      <c r="D88" s="288">
        <v>0</v>
      </c>
      <c r="E88" s="289">
        <v>135</v>
      </c>
      <c r="F88" s="287">
        <v>14</v>
      </c>
      <c r="G88" s="289">
        <v>2</v>
      </c>
      <c r="H88" s="287">
        <v>4</v>
      </c>
      <c r="I88" s="288">
        <v>3</v>
      </c>
      <c r="J88" s="289">
        <v>7</v>
      </c>
      <c r="K88" s="287">
        <v>14</v>
      </c>
      <c r="L88" s="288">
        <v>0</v>
      </c>
      <c r="M88" s="289">
        <v>18</v>
      </c>
      <c r="N88" s="287">
        <v>10</v>
      </c>
      <c r="O88" s="289">
        <v>0</v>
      </c>
      <c r="P88" s="287">
        <v>12</v>
      </c>
      <c r="Q88" s="288">
        <v>0</v>
      </c>
      <c r="R88" s="289">
        <v>12</v>
      </c>
    </row>
    <row r="89" spans="1:18" ht="15.75" thickBot="1">
      <c r="A89" s="290" t="s">
        <v>475</v>
      </c>
      <c r="B89" s="291" t="s">
        <v>244</v>
      </c>
      <c r="C89" s="287">
        <v>19</v>
      </c>
      <c r="D89" s="288">
        <v>0</v>
      </c>
      <c r="E89" s="289">
        <v>67</v>
      </c>
      <c r="F89" s="287">
        <v>4</v>
      </c>
      <c r="G89" s="289">
        <v>0</v>
      </c>
      <c r="H89" s="287">
        <v>4</v>
      </c>
      <c r="I89" s="288">
        <v>1</v>
      </c>
      <c r="J89" s="289">
        <v>5</v>
      </c>
      <c r="K89" s="287">
        <v>8</v>
      </c>
      <c r="L89" s="288">
        <v>0</v>
      </c>
      <c r="M89" s="289">
        <v>11</v>
      </c>
      <c r="N89" s="287">
        <v>8</v>
      </c>
      <c r="O89" s="289">
        <v>0</v>
      </c>
      <c r="P89" s="287">
        <v>10</v>
      </c>
      <c r="Q89" s="288">
        <v>0</v>
      </c>
      <c r="R89" s="289">
        <v>8</v>
      </c>
    </row>
    <row r="90" spans="1:18" s="104" customFormat="1" ht="17.25" thickBot="1" thickTop="1">
      <c r="A90" s="458"/>
      <c r="B90" s="292" t="s">
        <v>245</v>
      </c>
      <c r="C90" s="293">
        <f>SUM(C9:C89)</f>
        <v>5802</v>
      </c>
      <c r="D90" s="294">
        <f aca="true" t="shared" si="0" ref="D90:R90">SUM(D9:D89)</f>
        <v>114</v>
      </c>
      <c r="E90" s="295">
        <f t="shared" si="0"/>
        <v>20216</v>
      </c>
      <c r="F90" s="296">
        <f t="shared" si="0"/>
        <v>1393</v>
      </c>
      <c r="G90" s="295">
        <f t="shared" si="0"/>
        <v>66</v>
      </c>
      <c r="H90" s="296">
        <f t="shared" si="0"/>
        <v>2564</v>
      </c>
      <c r="I90" s="294">
        <f t="shared" si="0"/>
        <v>328</v>
      </c>
      <c r="J90" s="295">
        <f t="shared" si="0"/>
        <v>3240</v>
      </c>
      <c r="K90" s="293">
        <f t="shared" si="0"/>
        <v>4175</v>
      </c>
      <c r="L90" s="294">
        <f>SUM(L9:L89)</f>
        <v>63</v>
      </c>
      <c r="M90" s="295">
        <f t="shared" si="0"/>
        <v>5903</v>
      </c>
      <c r="N90" s="293">
        <f t="shared" si="0"/>
        <v>2747</v>
      </c>
      <c r="O90" s="295">
        <f>SUM(O9:O89)</f>
        <v>115</v>
      </c>
      <c r="P90" s="293">
        <f t="shared" si="0"/>
        <v>2759</v>
      </c>
      <c r="Q90" s="294">
        <f t="shared" si="0"/>
        <v>354</v>
      </c>
      <c r="R90" s="295">
        <f t="shared" si="0"/>
        <v>3024</v>
      </c>
    </row>
    <row r="91" spans="1:18" s="110" customFormat="1" ht="16.5" customHeight="1" thickTop="1">
      <c r="A91" s="105" t="s">
        <v>18</v>
      </c>
      <c r="B91" s="105"/>
      <c r="C91" s="106"/>
      <c r="D91" s="107"/>
      <c r="E91" s="107"/>
      <c r="F91" s="108"/>
      <c r="G91" s="108"/>
      <c r="H91" s="108"/>
      <c r="I91" s="108"/>
      <c r="J91" s="108"/>
      <c r="K91" s="109"/>
      <c r="L91" s="109"/>
      <c r="M91" s="109"/>
      <c r="N91" s="109"/>
      <c r="O91" s="109"/>
      <c r="P91" s="109"/>
      <c r="Q91" s="109"/>
      <c r="R91" s="109"/>
    </row>
    <row r="92" spans="1:11" s="114" customFormat="1" ht="20.25">
      <c r="A92" s="111" t="s">
        <v>476</v>
      </c>
      <c r="B92" s="111"/>
      <c r="C92" s="112"/>
      <c r="D92" s="112"/>
      <c r="E92" s="112"/>
      <c r="F92" s="112"/>
      <c r="G92" s="112"/>
      <c r="H92" s="112"/>
      <c r="I92" s="112"/>
      <c r="J92" s="112"/>
      <c r="K92" s="113"/>
    </row>
    <row r="93" spans="1:11" s="116" customFormat="1" ht="20.25">
      <c r="A93" s="115"/>
      <c r="B93" s="115"/>
      <c r="K93" s="117"/>
    </row>
    <row r="94" ht="15" customHeight="1"/>
    <row r="95" ht="15" customHeight="1"/>
    <row r="96" ht="15" customHeight="1"/>
  </sheetData>
  <sheetProtection/>
  <mergeCells count="27">
    <mergeCell ref="N6:O6"/>
    <mergeCell ref="P6:R6"/>
    <mergeCell ref="R7:R8"/>
    <mergeCell ref="A1:R1"/>
    <mergeCell ref="A3:R3"/>
    <mergeCell ref="B5:B8"/>
    <mergeCell ref="C5:J5"/>
    <mergeCell ref="K5:R5"/>
    <mergeCell ref="C6:E6"/>
    <mergeCell ref="F6:G6"/>
    <mergeCell ref="H6:J6"/>
    <mergeCell ref="K6:M6"/>
    <mergeCell ref="C7:C8"/>
    <mergeCell ref="J7:J8"/>
    <mergeCell ref="G7:G8"/>
    <mergeCell ref="H7:H8"/>
    <mergeCell ref="I7:I8"/>
    <mergeCell ref="N7:N8"/>
    <mergeCell ref="Q7:Q8"/>
    <mergeCell ref="P7:P8"/>
    <mergeCell ref="O7:O8"/>
    <mergeCell ref="M7:M8"/>
    <mergeCell ref="D7:D8"/>
    <mergeCell ref="E7:E8"/>
    <mergeCell ref="F7:F8"/>
    <mergeCell ref="L7:L8"/>
    <mergeCell ref="K7:K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&amp;L21.02.2014&amp;CTÜRKİYE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1.421875" style="0" customWidth="1"/>
    <col min="2" max="2" width="47.8515625" style="0" customWidth="1"/>
    <col min="3" max="3" width="15.8515625" style="0" customWidth="1"/>
  </cols>
  <sheetData>
    <row r="2" spans="1:4" ht="16.5">
      <c r="A2" s="433" t="s">
        <v>363</v>
      </c>
      <c r="B2" s="433"/>
      <c r="C2" s="433"/>
      <c r="D2" s="433"/>
    </row>
    <row r="3" spans="2:4" ht="16.5">
      <c r="B3" s="251"/>
      <c r="C3" s="251"/>
      <c r="D3" s="251"/>
    </row>
    <row r="4" spans="1:4" ht="15.75" customHeight="1">
      <c r="A4" s="432" t="s">
        <v>356</v>
      </c>
      <c r="B4" s="432"/>
      <c r="C4" s="432"/>
      <c r="D4" s="432"/>
    </row>
    <row r="5" spans="2:4" ht="16.5" thickBot="1">
      <c r="B5" s="245"/>
      <c r="C5" s="245"/>
      <c r="D5" s="245"/>
    </row>
    <row r="6" spans="2:4" ht="19.5" thickBot="1">
      <c r="B6" s="252" t="s">
        <v>350</v>
      </c>
      <c r="C6" s="253" t="s">
        <v>31</v>
      </c>
      <c r="D6" s="254"/>
    </row>
    <row r="7" spans="2:3" ht="21.75" customHeight="1">
      <c r="B7" s="255" t="s">
        <v>351</v>
      </c>
      <c r="C7" s="256">
        <v>38</v>
      </c>
    </row>
    <row r="8" spans="2:3" ht="24" customHeight="1">
      <c r="B8" s="257" t="s">
        <v>352</v>
      </c>
      <c r="C8" s="258">
        <v>15</v>
      </c>
    </row>
    <row r="9" spans="2:3" ht="24" customHeight="1">
      <c r="B9" s="257" t="s">
        <v>353</v>
      </c>
      <c r="C9" s="258">
        <v>25</v>
      </c>
    </row>
    <row r="10" spans="2:3" ht="24" customHeight="1">
      <c r="B10" s="297" t="s">
        <v>479</v>
      </c>
      <c r="C10" s="258">
        <v>3</v>
      </c>
    </row>
    <row r="11" spans="2:3" ht="24" customHeight="1">
      <c r="B11" s="257" t="s">
        <v>354</v>
      </c>
      <c r="C11" s="258">
        <v>23</v>
      </c>
    </row>
    <row r="12" spans="2:3" ht="22.5" customHeight="1">
      <c r="B12" s="257" t="s">
        <v>357</v>
      </c>
      <c r="C12" s="258">
        <v>6</v>
      </c>
    </row>
    <row r="13" spans="2:3" ht="21" customHeight="1">
      <c r="B13" s="297" t="s">
        <v>480</v>
      </c>
      <c r="C13" s="258">
        <v>1</v>
      </c>
    </row>
    <row r="14" spans="2:3" ht="21.75" customHeight="1">
      <c r="B14" s="297" t="s">
        <v>481</v>
      </c>
      <c r="C14" s="258">
        <v>1</v>
      </c>
    </row>
    <row r="15" spans="2:3" ht="21.75" customHeight="1">
      <c r="B15" s="297" t="s">
        <v>482</v>
      </c>
      <c r="C15" s="258">
        <v>1</v>
      </c>
    </row>
    <row r="16" spans="2:3" ht="21.75" customHeight="1" thickBot="1">
      <c r="B16" s="259" t="s">
        <v>355</v>
      </c>
      <c r="C16" s="258">
        <v>1</v>
      </c>
    </row>
    <row r="17" spans="2:3" ht="20.25" customHeight="1" thickBot="1">
      <c r="B17" s="260" t="s">
        <v>31</v>
      </c>
      <c r="C17" s="261">
        <f>SUM(C7:C16)</f>
        <v>114</v>
      </c>
    </row>
    <row r="19" ht="15">
      <c r="B19" t="s">
        <v>18</v>
      </c>
    </row>
  </sheetData>
  <sheetProtection/>
  <mergeCells count="2">
    <mergeCell ref="A4:D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&amp;L21.02.2014&amp;CTÜRKİYE ODALAR ve BORSALAR BİRLİĞİ 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1" max="241" width="26.8515625" style="0" customWidth="1"/>
  </cols>
  <sheetData>
    <row r="2" spans="1:8" ht="18.75" thickBot="1">
      <c r="A2" s="308" t="s">
        <v>363</v>
      </c>
      <c r="B2" s="308"/>
      <c r="C2" s="308"/>
      <c r="D2" s="308"/>
      <c r="E2" s="308"/>
      <c r="F2" s="308"/>
      <c r="G2" s="308"/>
      <c r="H2" s="308"/>
    </row>
    <row r="5" spans="1:8" ht="18.75" customHeight="1">
      <c r="A5" s="434" t="s">
        <v>309</v>
      </c>
      <c r="B5" s="434"/>
      <c r="C5" s="434"/>
      <c r="D5" s="434"/>
      <c r="E5" s="434"/>
      <c r="F5" s="434"/>
      <c r="G5" s="434"/>
      <c r="H5" s="434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19"/>
      <c r="B9" s="435" t="s">
        <v>3</v>
      </c>
      <c r="C9" s="436"/>
      <c r="D9" s="435" t="s">
        <v>6</v>
      </c>
      <c r="E9" s="436"/>
      <c r="F9" s="435" t="s">
        <v>2</v>
      </c>
      <c r="G9" s="436"/>
    </row>
    <row r="10" spans="1:7" ht="31.5" customHeight="1">
      <c r="A10" s="120" t="s">
        <v>9</v>
      </c>
      <c r="B10" s="439">
        <v>54</v>
      </c>
      <c r="C10" s="440"/>
      <c r="D10" s="439">
        <v>309</v>
      </c>
      <c r="E10" s="440"/>
      <c r="F10" s="441">
        <v>363</v>
      </c>
      <c r="G10" s="442"/>
    </row>
    <row r="11" spans="1:8" ht="60" customHeight="1">
      <c r="A11" s="121" t="s">
        <v>246</v>
      </c>
      <c r="B11" s="443">
        <v>24825000</v>
      </c>
      <c r="C11" s="444"/>
      <c r="D11" s="443">
        <v>48556600</v>
      </c>
      <c r="E11" s="444"/>
      <c r="F11" s="443">
        <v>73381600</v>
      </c>
      <c r="G11" s="444"/>
      <c r="H11" s="169"/>
    </row>
    <row r="12" spans="1:8" ht="45">
      <c r="A12" s="122" t="s">
        <v>247</v>
      </c>
      <c r="B12" s="443">
        <v>15937500</v>
      </c>
      <c r="C12" s="444"/>
      <c r="D12" s="443">
        <v>39189550</v>
      </c>
      <c r="E12" s="444"/>
      <c r="F12" s="443">
        <v>55127050</v>
      </c>
      <c r="G12" s="444"/>
      <c r="H12" s="169"/>
    </row>
    <row r="13" spans="1:7" ht="60" customHeight="1">
      <c r="A13" s="123" t="s">
        <v>248</v>
      </c>
      <c r="B13" s="437">
        <v>64.2</v>
      </c>
      <c r="C13" s="438"/>
      <c r="D13" s="437">
        <v>80.71</v>
      </c>
      <c r="E13" s="438"/>
      <c r="F13" s="437">
        <v>75.12</v>
      </c>
      <c r="G13" s="438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ht="15.75" customHeight="1"/>
    <row r="20" ht="15.75" customHeight="1"/>
    <row r="21" ht="31.5" customHeight="1"/>
    <row r="25" ht="60" customHeight="1"/>
    <row r="28" ht="18.75" customHeight="1"/>
  </sheetData>
  <sheetProtection/>
  <mergeCells count="17">
    <mergeCell ref="F10:G10"/>
    <mergeCell ref="B11:C11"/>
    <mergeCell ref="D11:E11"/>
    <mergeCell ref="F11:G11"/>
    <mergeCell ref="B12:C12"/>
    <mergeCell ref="D12:E12"/>
    <mergeCell ref="F12:G12"/>
    <mergeCell ref="A2:H2"/>
    <mergeCell ref="A5:H5"/>
    <mergeCell ref="B9:C9"/>
    <mergeCell ref="D9:E9"/>
    <mergeCell ref="F9:G9"/>
    <mergeCell ref="B13:C13"/>
    <mergeCell ref="D13:E13"/>
    <mergeCell ref="F13:G13"/>
    <mergeCell ref="B10:C10"/>
    <mergeCell ref="D10:E1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&amp;L21.02.2014&amp;CTÜRKİYE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3.00390625" style="0" customWidth="1"/>
    <col min="3" max="4" width="13.8515625" style="0" customWidth="1"/>
    <col min="5" max="5" width="19.421875" style="0" customWidth="1"/>
    <col min="6" max="6" width="16.140625" style="0" customWidth="1"/>
    <col min="7" max="7" width="8.8515625" style="0" customWidth="1"/>
    <col min="185" max="185" width="18.00390625" style="0" customWidth="1"/>
    <col min="186" max="187" width="13.8515625" style="0" customWidth="1"/>
    <col min="188" max="188" width="19.421875" style="0" customWidth="1"/>
    <col min="189" max="189" width="10.140625" style="0" bestFit="1" customWidth="1"/>
    <col min="190" max="190" width="8.8515625" style="0" customWidth="1"/>
    <col min="191" max="191" width="10.140625" style="0" bestFit="1" customWidth="1"/>
  </cols>
  <sheetData>
    <row r="1" spans="1:7" ht="18.75" thickBot="1">
      <c r="A1" s="308" t="s">
        <v>365</v>
      </c>
      <c r="B1" s="308"/>
      <c r="C1" s="308"/>
      <c r="D1" s="308"/>
      <c r="E1" s="308"/>
      <c r="F1" s="308"/>
      <c r="G1" s="308"/>
    </row>
    <row r="3" spans="1:7" ht="15">
      <c r="A3" s="432" t="s">
        <v>369</v>
      </c>
      <c r="B3" s="432"/>
      <c r="C3" s="432"/>
      <c r="D3" s="432"/>
      <c r="E3" s="432"/>
      <c r="F3" s="432"/>
      <c r="G3" s="432"/>
    </row>
    <row r="4" spans="1:7" ht="15">
      <c r="A4" s="432"/>
      <c r="B4" s="432"/>
      <c r="C4" s="432"/>
      <c r="D4" s="432"/>
      <c r="E4" s="432"/>
      <c r="F4" s="432"/>
      <c r="G4" s="432"/>
    </row>
    <row r="5" spans="2:5" ht="15">
      <c r="B5" s="445" t="s">
        <v>135</v>
      </c>
      <c r="C5" s="445"/>
      <c r="D5" s="445"/>
      <c r="E5" s="445"/>
    </row>
    <row r="6" spans="2:5" ht="15.75" customHeight="1">
      <c r="B6" s="124"/>
      <c r="C6" s="124"/>
      <c r="D6" s="124"/>
      <c r="E6" s="124"/>
    </row>
    <row r="7" spans="2:6" ht="30" customHeight="1">
      <c r="B7" s="446" t="s">
        <v>477</v>
      </c>
      <c r="C7" s="447" t="s">
        <v>249</v>
      </c>
      <c r="D7" s="446" t="s">
        <v>250</v>
      </c>
      <c r="E7" s="446" t="s">
        <v>251</v>
      </c>
      <c r="F7" s="446" t="s">
        <v>252</v>
      </c>
    </row>
    <row r="8" spans="2:6" ht="42" customHeight="1">
      <c r="B8" s="446"/>
      <c r="C8" s="448"/>
      <c r="D8" s="446"/>
      <c r="E8" s="449"/>
      <c r="F8" s="449"/>
    </row>
    <row r="9" spans="2:6" ht="1.5" customHeight="1" hidden="1">
      <c r="B9" s="446"/>
      <c r="C9" s="263"/>
      <c r="D9" s="446"/>
      <c r="E9" s="449"/>
      <c r="F9" s="449"/>
    </row>
    <row r="10" spans="2:6" ht="15">
      <c r="B10" s="176" t="s">
        <v>428</v>
      </c>
      <c r="C10" s="176" t="s">
        <v>197</v>
      </c>
      <c r="D10" s="176">
        <v>38</v>
      </c>
      <c r="E10" s="179">
        <v>19275000</v>
      </c>
      <c r="F10" s="179">
        <v>13775000</v>
      </c>
    </row>
    <row r="11" spans="2:6" ht="15">
      <c r="B11" s="176" t="s">
        <v>400</v>
      </c>
      <c r="C11" s="176" t="s">
        <v>170</v>
      </c>
      <c r="D11" s="176">
        <v>7</v>
      </c>
      <c r="E11" s="179">
        <v>2950000</v>
      </c>
      <c r="F11" s="179">
        <v>1523500</v>
      </c>
    </row>
    <row r="12" spans="2:6" ht="15">
      <c r="B12" s="176" t="s">
        <v>429</v>
      </c>
      <c r="C12" s="176" t="s">
        <v>198</v>
      </c>
      <c r="D12" s="176">
        <v>4</v>
      </c>
      <c r="E12" s="179">
        <v>350000</v>
      </c>
      <c r="F12" s="179">
        <v>174500</v>
      </c>
    </row>
    <row r="13" spans="2:6" ht="15">
      <c r="B13" s="176" t="s">
        <v>442</v>
      </c>
      <c r="C13" s="176" t="s">
        <v>211</v>
      </c>
      <c r="D13" s="176">
        <v>1</v>
      </c>
      <c r="E13" s="179">
        <v>50000</v>
      </c>
      <c r="F13" s="179">
        <v>24500</v>
      </c>
    </row>
    <row r="14" spans="2:6" ht="15">
      <c r="B14" s="176" t="s">
        <v>436</v>
      </c>
      <c r="C14" s="176" t="s">
        <v>205</v>
      </c>
      <c r="D14" s="176">
        <v>1</v>
      </c>
      <c r="E14" s="179">
        <v>1000000</v>
      </c>
      <c r="F14" s="179">
        <v>333000</v>
      </c>
    </row>
    <row r="15" spans="2:6" ht="15">
      <c r="B15" s="176" t="s">
        <v>401</v>
      </c>
      <c r="C15" s="176" t="s">
        <v>171</v>
      </c>
      <c r="D15" s="176">
        <v>1</v>
      </c>
      <c r="E15" s="179">
        <v>100000</v>
      </c>
      <c r="F15" s="179">
        <v>75000</v>
      </c>
    </row>
    <row r="16" spans="2:6" ht="15">
      <c r="B16" s="176" t="s">
        <v>395</v>
      </c>
      <c r="C16" s="176" t="s">
        <v>166</v>
      </c>
      <c r="D16" s="176">
        <v>1</v>
      </c>
      <c r="E16" s="179">
        <v>100000</v>
      </c>
      <c r="F16" s="179">
        <v>30000</v>
      </c>
    </row>
    <row r="17" spans="2:6" ht="15">
      <c r="B17" s="176" t="s">
        <v>415</v>
      </c>
      <c r="C17" s="176" t="s">
        <v>185</v>
      </c>
      <c r="D17" s="176">
        <v>1</v>
      </c>
      <c r="E17" s="179">
        <v>1000000</v>
      </c>
      <c r="F17" s="179">
        <v>2000</v>
      </c>
    </row>
    <row r="18" spans="2:6" ht="15">
      <c r="B18" s="450" t="s">
        <v>31</v>
      </c>
      <c r="C18" s="451"/>
      <c r="D18" s="451"/>
      <c r="E18" s="452"/>
      <c r="F18" s="131">
        <f>SUM(F10:F17)</f>
        <v>15937500</v>
      </c>
    </row>
    <row r="19" spans="4:6" ht="15">
      <c r="D19" s="3"/>
      <c r="E19" s="3"/>
      <c r="F19" s="127"/>
    </row>
    <row r="20" spans="4:6" ht="15">
      <c r="D20" s="3"/>
      <c r="E20" s="3"/>
      <c r="F20" s="127"/>
    </row>
    <row r="21" spans="4:6" ht="15">
      <c r="D21" s="3"/>
      <c r="E21" s="3"/>
      <c r="F21" s="127"/>
    </row>
    <row r="22" spans="4:6" ht="15">
      <c r="D22" s="3"/>
      <c r="E22" s="3"/>
      <c r="F22" s="127"/>
    </row>
    <row r="23" spans="4:6" ht="15">
      <c r="D23" s="3"/>
      <c r="E23" s="3"/>
      <c r="F23" s="127"/>
    </row>
    <row r="24" spans="4:6" ht="15">
      <c r="D24" s="3"/>
      <c r="E24" s="3"/>
      <c r="F24" s="127"/>
    </row>
    <row r="25" spans="4:6" ht="15" customHeight="1">
      <c r="D25" s="3"/>
      <c r="E25" s="3"/>
      <c r="F25" s="127"/>
    </row>
    <row r="26" spans="4:6" ht="15" customHeight="1">
      <c r="D26" s="3"/>
      <c r="E26" s="3"/>
      <c r="F26" s="127"/>
    </row>
    <row r="27" spans="2:6" ht="15">
      <c r="B27" s="445" t="s">
        <v>147</v>
      </c>
      <c r="C27" s="445"/>
      <c r="D27" s="445"/>
      <c r="E27" s="445"/>
      <c r="F27" s="445"/>
    </row>
    <row r="28" spans="2:6" ht="15">
      <c r="B28" s="447" t="s">
        <v>477</v>
      </c>
      <c r="C28" s="447" t="s">
        <v>249</v>
      </c>
      <c r="D28" s="447" t="s">
        <v>250</v>
      </c>
      <c r="E28" s="447" t="s">
        <v>251</v>
      </c>
      <c r="F28" s="447" t="s">
        <v>252</v>
      </c>
    </row>
    <row r="29" spans="2:6" ht="15">
      <c r="B29" s="454"/>
      <c r="C29" s="454"/>
      <c r="D29" s="454"/>
      <c r="E29" s="454"/>
      <c r="F29" s="454"/>
    </row>
    <row r="30" spans="2:6" ht="33.75" customHeight="1">
      <c r="B30" s="448"/>
      <c r="C30" s="448"/>
      <c r="D30" s="448"/>
      <c r="E30" s="448"/>
      <c r="F30" s="448"/>
    </row>
    <row r="31" spans="2:6" ht="15">
      <c r="B31" s="176" t="s">
        <v>428</v>
      </c>
      <c r="C31" s="176" t="s">
        <v>197</v>
      </c>
      <c r="D31" s="179">
        <v>192</v>
      </c>
      <c r="E31" s="179">
        <v>22565100</v>
      </c>
      <c r="F31" s="179">
        <v>19761600</v>
      </c>
    </row>
    <row r="32" spans="2:6" ht="15">
      <c r="B32" s="176" t="s">
        <v>421</v>
      </c>
      <c r="C32" s="176" t="s">
        <v>191</v>
      </c>
      <c r="D32" s="176">
        <v>23</v>
      </c>
      <c r="E32" s="179">
        <v>4035000</v>
      </c>
      <c r="F32" s="179">
        <v>3802250</v>
      </c>
    </row>
    <row r="33" spans="2:6" ht="15">
      <c r="B33" s="176" t="s">
        <v>401</v>
      </c>
      <c r="C33" s="176" t="s">
        <v>171</v>
      </c>
      <c r="D33" s="176">
        <v>16</v>
      </c>
      <c r="E33" s="179">
        <v>1615000</v>
      </c>
      <c r="F33" s="179">
        <v>1243600</v>
      </c>
    </row>
    <row r="34" spans="2:6" ht="15">
      <c r="B34" s="176" t="s">
        <v>429</v>
      </c>
      <c r="C34" s="176" t="s">
        <v>198</v>
      </c>
      <c r="D34" s="176">
        <v>10</v>
      </c>
      <c r="E34" s="179">
        <v>546000</v>
      </c>
      <c r="F34" s="179">
        <v>483000</v>
      </c>
    </row>
    <row r="35" spans="2:6" ht="15">
      <c r="B35" s="176" t="s">
        <v>427</v>
      </c>
      <c r="C35" s="176" t="s">
        <v>320</v>
      </c>
      <c r="D35" s="176">
        <v>10</v>
      </c>
      <c r="E35" s="179">
        <v>1020000</v>
      </c>
      <c r="F35" s="179">
        <v>852500</v>
      </c>
    </row>
    <row r="36" spans="2:6" ht="15">
      <c r="B36" s="176" t="s">
        <v>425</v>
      </c>
      <c r="C36" s="176" t="s">
        <v>195</v>
      </c>
      <c r="D36" s="176">
        <v>10</v>
      </c>
      <c r="E36" s="179">
        <v>1610500</v>
      </c>
      <c r="F36" s="179">
        <v>1064000</v>
      </c>
    </row>
    <row r="37" spans="2:6" ht="15">
      <c r="B37" s="176" t="s">
        <v>400</v>
      </c>
      <c r="C37" s="176" t="s">
        <v>170</v>
      </c>
      <c r="D37" s="176">
        <v>8</v>
      </c>
      <c r="E37" s="179">
        <v>1130000</v>
      </c>
      <c r="F37" s="179">
        <v>1116250</v>
      </c>
    </row>
    <row r="38" spans="2:6" ht="15">
      <c r="B38" s="176" t="s">
        <v>410</v>
      </c>
      <c r="C38" s="176" t="s">
        <v>180</v>
      </c>
      <c r="D38" s="176">
        <v>5</v>
      </c>
      <c r="E38" s="179">
        <v>255000</v>
      </c>
      <c r="F38" s="179">
        <v>192250</v>
      </c>
    </row>
    <row r="39" spans="2:6" ht="15">
      <c r="B39" s="176" t="s">
        <v>457</v>
      </c>
      <c r="C39" s="176" t="s">
        <v>226</v>
      </c>
      <c r="D39" s="176">
        <v>4</v>
      </c>
      <c r="E39" s="179">
        <v>1300000</v>
      </c>
      <c r="F39" s="179">
        <v>790000</v>
      </c>
    </row>
    <row r="40" spans="2:6" ht="15">
      <c r="B40" s="176" t="s">
        <v>435</v>
      </c>
      <c r="C40" s="176" t="s">
        <v>204</v>
      </c>
      <c r="D40" s="176">
        <v>3</v>
      </c>
      <c r="E40" s="179">
        <v>310000</v>
      </c>
      <c r="F40" s="179">
        <v>310000</v>
      </c>
    </row>
    <row r="41" spans="2:6" ht="15">
      <c r="B41" s="176" t="s">
        <v>442</v>
      </c>
      <c r="C41" s="176" t="s">
        <v>211</v>
      </c>
      <c r="D41" s="176">
        <v>2</v>
      </c>
      <c r="E41" s="179">
        <v>200000</v>
      </c>
      <c r="F41" s="179">
        <v>96000</v>
      </c>
    </row>
    <row r="42" spans="2:6" ht="15">
      <c r="B42" s="176" t="s">
        <v>436</v>
      </c>
      <c r="C42" s="176" t="s">
        <v>205</v>
      </c>
      <c r="D42" s="176">
        <v>2</v>
      </c>
      <c r="E42" s="179">
        <v>220000</v>
      </c>
      <c r="F42" s="179">
        <v>196000</v>
      </c>
    </row>
    <row r="43" spans="2:6" ht="15">
      <c r="B43" s="176" t="s">
        <v>432</v>
      </c>
      <c r="C43" s="176" t="s">
        <v>201</v>
      </c>
      <c r="D43" s="176">
        <v>2</v>
      </c>
      <c r="E43" s="179">
        <v>100000</v>
      </c>
      <c r="F43" s="179">
        <v>20100</v>
      </c>
    </row>
    <row r="44" spans="2:6" ht="15">
      <c r="B44" s="176" t="s">
        <v>453</v>
      </c>
      <c r="C44" s="176" t="s">
        <v>222</v>
      </c>
      <c r="D44" s="176">
        <v>2</v>
      </c>
      <c r="E44" s="179">
        <v>2100000</v>
      </c>
      <c r="F44" s="179">
        <v>1100000</v>
      </c>
    </row>
    <row r="45" spans="2:6" ht="15">
      <c r="B45" s="176" t="s">
        <v>471</v>
      </c>
      <c r="C45" s="176" t="s">
        <v>240</v>
      </c>
      <c r="D45" s="176">
        <v>2</v>
      </c>
      <c r="E45" s="179">
        <v>110000</v>
      </c>
      <c r="F45" s="179">
        <v>59000</v>
      </c>
    </row>
    <row r="46" spans="2:6" ht="15">
      <c r="B46" s="176" t="s">
        <v>403</v>
      </c>
      <c r="C46" s="176" t="s">
        <v>173</v>
      </c>
      <c r="D46" s="176">
        <v>2</v>
      </c>
      <c r="E46" s="179">
        <v>500000</v>
      </c>
      <c r="F46" s="179">
        <v>375000</v>
      </c>
    </row>
    <row r="47" spans="2:6" ht="15">
      <c r="B47" s="176" t="s">
        <v>473</v>
      </c>
      <c r="C47" s="176" t="s">
        <v>242</v>
      </c>
      <c r="D47" s="176">
        <v>2</v>
      </c>
      <c r="E47" s="179">
        <v>200000</v>
      </c>
      <c r="F47" s="179">
        <v>166000</v>
      </c>
    </row>
    <row r="48" spans="2:6" ht="15">
      <c r="B48" s="176" t="s">
        <v>449</v>
      </c>
      <c r="C48" s="176" t="s">
        <v>218</v>
      </c>
      <c r="D48" s="176">
        <v>1</v>
      </c>
      <c r="E48" s="179">
        <v>10000</v>
      </c>
      <c r="F48" s="179">
        <v>10000</v>
      </c>
    </row>
    <row r="49" spans="2:6" ht="15">
      <c r="B49" s="176" t="s">
        <v>452</v>
      </c>
      <c r="C49" s="176" t="s">
        <v>221</v>
      </c>
      <c r="D49" s="176">
        <v>1</v>
      </c>
      <c r="E49" s="179">
        <v>500000</v>
      </c>
      <c r="F49" s="179">
        <v>10000</v>
      </c>
    </row>
    <row r="50" spans="2:6" ht="15">
      <c r="B50" s="176" t="s">
        <v>395</v>
      </c>
      <c r="C50" s="176" t="s">
        <v>166</v>
      </c>
      <c r="D50" s="176">
        <v>1</v>
      </c>
      <c r="E50" s="179">
        <v>10000</v>
      </c>
      <c r="F50" s="179">
        <v>10000</v>
      </c>
    </row>
    <row r="51" spans="2:6" ht="15">
      <c r="B51" s="176" t="s">
        <v>448</v>
      </c>
      <c r="C51" s="176" t="s">
        <v>217</v>
      </c>
      <c r="D51" s="176">
        <v>1</v>
      </c>
      <c r="E51" s="179">
        <v>6400000</v>
      </c>
      <c r="F51" s="179">
        <v>6400000</v>
      </c>
    </row>
    <row r="52" spans="2:6" ht="15">
      <c r="B52" s="176" t="s">
        <v>447</v>
      </c>
      <c r="C52" s="176" t="s">
        <v>216</v>
      </c>
      <c r="D52" s="176">
        <v>1</v>
      </c>
      <c r="E52" s="179">
        <v>600000</v>
      </c>
      <c r="F52" s="179">
        <v>150000</v>
      </c>
    </row>
    <row r="53" spans="2:6" ht="15">
      <c r="B53" s="176" t="s">
        <v>444</v>
      </c>
      <c r="C53" s="176" t="s">
        <v>213</v>
      </c>
      <c r="D53" s="176">
        <v>1</v>
      </c>
      <c r="E53" s="179">
        <v>50000</v>
      </c>
      <c r="F53" s="179">
        <v>25000</v>
      </c>
    </row>
    <row r="54" spans="2:6" ht="15">
      <c r="B54" s="176" t="s">
        <v>426</v>
      </c>
      <c r="C54" s="176" t="s">
        <v>196</v>
      </c>
      <c r="D54" s="176">
        <v>1</v>
      </c>
      <c r="E54" s="179">
        <v>280000</v>
      </c>
      <c r="F54" s="179">
        <v>112000</v>
      </c>
    </row>
    <row r="55" spans="2:6" ht="15">
      <c r="B55" s="176" t="s">
        <v>404</v>
      </c>
      <c r="C55" s="176" t="s">
        <v>174</v>
      </c>
      <c r="D55" s="176">
        <v>1</v>
      </c>
      <c r="E55" s="179">
        <v>1620000</v>
      </c>
      <c r="F55" s="179">
        <v>25000</v>
      </c>
    </row>
    <row r="56" spans="2:6" ht="15">
      <c r="B56" s="176" t="s">
        <v>408</v>
      </c>
      <c r="C56" s="176" t="s">
        <v>178</v>
      </c>
      <c r="D56" s="176">
        <v>1</v>
      </c>
      <c r="E56" s="179">
        <v>20000</v>
      </c>
      <c r="F56" s="179">
        <v>20000</v>
      </c>
    </row>
    <row r="57" spans="2:6" ht="15">
      <c r="B57" s="176" t="s">
        <v>420</v>
      </c>
      <c r="C57" s="176" t="s">
        <v>190</v>
      </c>
      <c r="D57" s="176">
        <v>1</v>
      </c>
      <c r="E57" s="179">
        <v>100000</v>
      </c>
      <c r="F57" s="179">
        <v>100000</v>
      </c>
    </row>
    <row r="58" spans="2:6" ht="15">
      <c r="B58" s="176" t="s">
        <v>417</v>
      </c>
      <c r="C58" s="176" t="s">
        <v>187</v>
      </c>
      <c r="D58" s="176">
        <v>1</v>
      </c>
      <c r="E58" s="179">
        <v>50000</v>
      </c>
      <c r="F58" s="179">
        <v>50000</v>
      </c>
    </row>
    <row r="59" spans="2:6" ht="15">
      <c r="B59" s="176" t="s">
        <v>475</v>
      </c>
      <c r="C59" s="176" t="s">
        <v>244</v>
      </c>
      <c r="D59" s="176">
        <v>1</v>
      </c>
      <c r="E59" s="179">
        <v>500000</v>
      </c>
      <c r="F59" s="179">
        <v>100000</v>
      </c>
    </row>
    <row r="60" spans="2:6" ht="15">
      <c r="B60" s="176" t="s">
        <v>406</v>
      </c>
      <c r="C60" s="176" t="s">
        <v>176</v>
      </c>
      <c r="D60" s="176">
        <v>1</v>
      </c>
      <c r="E60" s="179">
        <v>500000</v>
      </c>
      <c r="F60" s="179">
        <v>500000</v>
      </c>
    </row>
    <row r="61" spans="2:6" ht="15">
      <c r="B61" s="176" t="s">
        <v>414</v>
      </c>
      <c r="C61" s="176" t="s">
        <v>184</v>
      </c>
      <c r="D61" s="176">
        <v>1</v>
      </c>
      <c r="E61" s="179">
        <v>100000</v>
      </c>
      <c r="F61" s="179">
        <v>50000</v>
      </c>
    </row>
    <row r="62" spans="2:6" ht="15">
      <c r="B62" s="450" t="s">
        <v>31</v>
      </c>
      <c r="C62" s="451"/>
      <c r="D62" s="451"/>
      <c r="E62" s="452"/>
      <c r="F62" s="131">
        <f>SUM(F31:F61)</f>
        <v>39189550</v>
      </c>
    </row>
    <row r="63" spans="2:4" ht="15">
      <c r="B63" s="453" t="s">
        <v>18</v>
      </c>
      <c r="C63" s="453"/>
      <c r="D63" s="453"/>
    </row>
  </sheetData>
  <sheetProtection/>
  <mergeCells count="17">
    <mergeCell ref="B18:E18"/>
    <mergeCell ref="B62:E62"/>
    <mergeCell ref="B63:D63"/>
    <mergeCell ref="C28:C30"/>
    <mergeCell ref="B27:F27"/>
    <mergeCell ref="B28:B30"/>
    <mergeCell ref="D28:D30"/>
    <mergeCell ref="E28:E30"/>
    <mergeCell ref="F28:F30"/>
    <mergeCell ref="A1:G1"/>
    <mergeCell ref="A3:G4"/>
    <mergeCell ref="B5:E5"/>
    <mergeCell ref="B7:B9"/>
    <mergeCell ref="C7:C8"/>
    <mergeCell ref="D7:D9"/>
    <mergeCell ref="E7:E9"/>
    <mergeCell ref="F7:F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&amp;L21.02.2014&amp;CTÜRKİYE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K50" sqref="K50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94" max="194" width="18.00390625" style="0" customWidth="1"/>
    <col min="195" max="196" width="13.8515625" style="0" customWidth="1"/>
    <col min="197" max="197" width="19.421875" style="0" customWidth="1"/>
    <col min="199" max="199" width="11.421875" style="0" customWidth="1"/>
    <col min="201" max="201" width="20.140625" style="0" bestFit="1" customWidth="1"/>
  </cols>
  <sheetData>
    <row r="1" spans="1:6" ht="21.75" customHeight="1" thickBot="1">
      <c r="A1" s="456" t="s">
        <v>365</v>
      </c>
      <c r="B1" s="456"/>
      <c r="C1" s="456"/>
      <c r="D1" s="456"/>
      <c r="E1" s="456"/>
      <c r="F1" s="456"/>
    </row>
    <row r="3" spans="1:6" ht="16.5" customHeight="1">
      <c r="A3" s="319" t="s">
        <v>253</v>
      </c>
      <c r="B3" s="319"/>
      <c r="C3" s="319"/>
      <c r="D3" s="319"/>
      <c r="E3" s="319"/>
      <c r="F3" s="319"/>
    </row>
    <row r="4" spans="2:5" ht="16.5" customHeight="1">
      <c r="B4" s="445" t="s">
        <v>135</v>
      </c>
      <c r="C4" s="445"/>
      <c r="D4" s="445"/>
      <c r="E4" s="445"/>
    </row>
    <row r="5" spans="2:5" ht="13.5" customHeight="1">
      <c r="B5" s="124"/>
      <c r="C5" s="124"/>
      <c r="D5" s="124"/>
      <c r="E5" s="124"/>
    </row>
    <row r="6" spans="2:5" ht="16.5" customHeight="1">
      <c r="B6" s="446" t="s">
        <v>254</v>
      </c>
      <c r="C6" s="446" t="s">
        <v>255</v>
      </c>
      <c r="D6" s="446" t="s">
        <v>251</v>
      </c>
      <c r="E6" s="446" t="s">
        <v>252</v>
      </c>
    </row>
    <row r="7" spans="2:5" ht="16.5" customHeight="1">
      <c r="B7" s="446"/>
      <c r="C7" s="446"/>
      <c r="D7" s="449"/>
      <c r="E7" s="449"/>
    </row>
    <row r="8" spans="2:5" ht="24" customHeight="1">
      <c r="B8" s="446"/>
      <c r="C8" s="446"/>
      <c r="D8" s="449"/>
      <c r="E8" s="449"/>
    </row>
    <row r="9" spans="2:5" ht="16.5" customHeight="1">
      <c r="B9" s="125" t="s">
        <v>287</v>
      </c>
      <c r="C9" s="125">
        <v>12</v>
      </c>
      <c r="D9" s="126">
        <v>2995000</v>
      </c>
      <c r="E9" s="126">
        <v>2457000</v>
      </c>
    </row>
    <row r="10" spans="2:5" ht="16.5" customHeight="1">
      <c r="B10" s="125" t="s">
        <v>292</v>
      </c>
      <c r="C10" s="125">
        <v>5</v>
      </c>
      <c r="D10" s="126">
        <v>2650000</v>
      </c>
      <c r="E10" s="126">
        <v>1900000</v>
      </c>
    </row>
    <row r="11" spans="2:5" ht="16.5" customHeight="1">
      <c r="B11" s="125" t="s">
        <v>326</v>
      </c>
      <c r="C11" s="125">
        <v>5</v>
      </c>
      <c r="D11" s="126">
        <v>950000</v>
      </c>
      <c r="E11" s="126">
        <v>610500</v>
      </c>
    </row>
    <row r="12" spans="2:5" ht="16.5" customHeight="1">
      <c r="B12" s="125" t="s">
        <v>484</v>
      </c>
      <c r="C12" s="125">
        <v>4</v>
      </c>
      <c r="D12" s="126">
        <v>750000</v>
      </c>
      <c r="E12" s="126">
        <v>351000</v>
      </c>
    </row>
    <row r="13" spans="2:5" ht="16.5" customHeight="1">
      <c r="B13" s="125" t="s">
        <v>305</v>
      </c>
      <c r="C13" s="125">
        <v>3</v>
      </c>
      <c r="D13" s="126">
        <v>1550000</v>
      </c>
      <c r="E13" s="126">
        <v>172000</v>
      </c>
    </row>
    <row r="14" spans="2:5" ht="16.5" customHeight="1">
      <c r="B14" s="125" t="s">
        <v>289</v>
      </c>
      <c r="C14" s="125">
        <v>3</v>
      </c>
      <c r="D14" s="126">
        <v>1100000</v>
      </c>
      <c r="E14" s="125">
        <v>562500</v>
      </c>
    </row>
    <row r="15" spans="2:5" ht="16.5" customHeight="1">
      <c r="B15" s="125" t="s">
        <v>325</v>
      </c>
      <c r="C15" s="125">
        <v>2</v>
      </c>
      <c r="D15" s="126">
        <v>2250000</v>
      </c>
      <c r="E15" s="126">
        <v>1845000</v>
      </c>
    </row>
    <row r="16" spans="2:5" ht="16.5" customHeight="1">
      <c r="B16" s="125" t="s">
        <v>300</v>
      </c>
      <c r="C16" s="125">
        <v>2</v>
      </c>
      <c r="D16" s="126">
        <v>6100000</v>
      </c>
      <c r="E16" s="125">
        <v>4300000</v>
      </c>
    </row>
    <row r="17" spans="2:5" ht="16.5" customHeight="1">
      <c r="B17" s="125" t="s">
        <v>485</v>
      </c>
      <c r="C17" s="125">
        <v>2</v>
      </c>
      <c r="D17" s="126">
        <v>4100000</v>
      </c>
      <c r="E17" s="126">
        <v>2050000</v>
      </c>
    </row>
    <row r="18" spans="2:5" ht="16.5" customHeight="1">
      <c r="B18" s="125" t="s">
        <v>302</v>
      </c>
      <c r="C18" s="125">
        <v>2</v>
      </c>
      <c r="D18" s="126">
        <v>300000</v>
      </c>
      <c r="E18" s="125">
        <v>120000</v>
      </c>
    </row>
    <row r="19" spans="2:5" ht="16.5" customHeight="1">
      <c r="B19" s="125" t="s">
        <v>293</v>
      </c>
      <c r="C19" s="125">
        <v>2</v>
      </c>
      <c r="D19" s="126">
        <v>100000</v>
      </c>
      <c r="E19" s="125">
        <v>60000</v>
      </c>
    </row>
    <row r="20" spans="2:5" ht="16.5" customHeight="1">
      <c r="B20" s="125" t="s">
        <v>288</v>
      </c>
      <c r="C20" s="125">
        <v>2</v>
      </c>
      <c r="D20" s="126">
        <v>100000</v>
      </c>
      <c r="E20" s="125">
        <v>47000</v>
      </c>
    </row>
    <row r="21" spans="2:5" ht="16.5" customHeight="1">
      <c r="B21" s="125" t="s">
        <v>295</v>
      </c>
      <c r="C21" s="125">
        <v>1</v>
      </c>
      <c r="D21" s="126">
        <v>200000</v>
      </c>
      <c r="E21" s="126">
        <v>80000</v>
      </c>
    </row>
    <row r="22" spans="2:5" ht="16.5" customHeight="1">
      <c r="B22" s="125" t="s">
        <v>486</v>
      </c>
      <c r="C22" s="125">
        <v>1</v>
      </c>
      <c r="D22" s="126">
        <v>100000</v>
      </c>
      <c r="E22" s="126">
        <v>30000</v>
      </c>
    </row>
    <row r="23" spans="2:5" ht="16.5" customHeight="1">
      <c r="B23" s="125" t="s">
        <v>296</v>
      </c>
      <c r="C23" s="125">
        <v>1</v>
      </c>
      <c r="D23" s="126">
        <v>50000</v>
      </c>
      <c r="E23" s="126">
        <v>50000</v>
      </c>
    </row>
    <row r="24" spans="2:5" ht="16.5" customHeight="1">
      <c r="B24" s="125" t="s">
        <v>308</v>
      </c>
      <c r="C24" s="125">
        <v>1</v>
      </c>
      <c r="D24" s="126">
        <v>50000</v>
      </c>
      <c r="E24" s="126">
        <v>24500</v>
      </c>
    </row>
    <row r="25" spans="2:5" ht="16.5" customHeight="1">
      <c r="B25" s="125" t="s">
        <v>286</v>
      </c>
      <c r="C25" s="125">
        <v>1</v>
      </c>
      <c r="D25" s="126">
        <v>250000</v>
      </c>
      <c r="E25" s="126">
        <v>2500</v>
      </c>
    </row>
    <row r="26" spans="2:5" ht="16.5" customHeight="1">
      <c r="B26" s="125" t="s">
        <v>298</v>
      </c>
      <c r="C26" s="125">
        <v>1</v>
      </c>
      <c r="D26" s="126">
        <v>200000</v>
      </c>
      <c r="E26" s="126">
        <v>50000</v>
      </c>
    </row>
    <row r="27" spans="2:5" ht="16.5" customHeight="1">
      <c r="B27" s="125" t="s">
        <v>487</v>
      </c>
      <c r="C27" s="125">
        <v>1</v>
      </c>
      <c r="D27" s="126">
        <v>50000</v>
      </c>
      <c r="E27" s="126">
        <v>20000</v>
      </c>
    </row>
    <row r="28" spans="2:5" ht="16.5" customHeight="1">
      <c r="B28" s="125" t="s">
        <v>348</v>
      </c>
      <c r="C28" s="125">
        <v>1</v>
      </c>
      <c r="D28" s="126">
        <v>1000000</v>
      </c>
      <c r="E28" s="126">
        <v>333000</v>
      </c>
    </row>
    <row r="29" spans="2:5" ht="16.5" customHeight="1">
      <c r="B29" s="125" t="s">
        <v>290</v>
      </c>
      <c r="C29" s="125">
        <v>1</v>
      </c>
      <c r="D29" s="126">
        <v>300000</v>
      </c>
      <c r="E29" s="126">
        <v>102000</v>
      </c>
    </row>
    <row r="30" spans="2:5" ht="16.5" customHeight="1">
      <c r="B30" s="125" t="s">
        <v>313</v>
      </c>
      <c r="C30" s="125">
        <v>1</v>
      </c>
      <c r="D30" s="126">
        <v>200000</v>
      </c>
      <c r="E30" s="126">
        <v>50000</v>
      </c>
    </row>
    <row r="31" spans="2:5" ht="16.5" customHeight="1">
      <c r="B31" s="125" t="s">
        <v>488</v>
      </c>
      <c r="C31" s="125">
        <v>1</v>
      </c>
      <c r="D31" s="126">
        <v>100000</v>
      </c>
      <c r="E31" s="126">
        <v>75000</v>
      </c>
    </row>
    <row r="32" spans="2:5" ht="16.5" customHeight="1">
      <c r="B32" s="125" t="s">
        <v>291</v>
      </c>
      <c r="C32" s="125">
        <v>1</v>
      </c>
      <c r="D32" s="126">
        <v>50000</v>
      </c>
      <c r="E32" s="126">
        <v>24500</v>
      </c>
    </row>
    <row r="33" spans="2:5" ht="16.5" customHeight="1">
      <c r="B33" s="125" t="s">
        <v>303</v>
      </c>
      <c r="C33" s="125">
        <v>1</v>
      </c>
      <c r="D33" s="126">
        <v>100000</v>
      </c>
      <c r="E33" s="126">
        <v>99000</v>
      </c>
    </row>
    <row r="34" spans="2:5" ht="16.5" customHeight="1">
      <c r="B34" s="125" t="s">
        <v>312</v>
      </c>
      <c r="C34" s="125">
        <v>1</v>
      </c>
      <c r="D34" s="126">
        <v>250000</v>
      </c>
      <c r="E34" s="126">
        <v>250000</v>
      </c>
    </row>
    <row r="35" spans="2:5" ht="16.5" customHeight="1">
      <c r="B35" s="125" t="s">
        <v>489</v>
      </c>
      <c r="C35" s="125">
        <v>1</v>
      </c>
      <c r="D35" s="126">
        <v>80000</v>
      </c>
      <c r="E35" s="126">
        <v>72000</v>
      </c>
    </row>
    <row r="36" spans="2:5" ht="16.5" customHeight="1">
      <c r="B36" s="125" t="s">
        <v>349</v>
      </c>
      <c r="C36" s="125">
        <v>1</v>
      </c>
      <c r="D36" s="126">
        <v>300000</v>
      </c>
      <c r="E36" s="126">
        <v>150000</v>
      </c>
    </row>
    <row r="37" spans="2:5" ht="16.5" customHeight="1">
      <c r="B37" s="125" t="s">
        <v>345</v>
      </c>
      <c r="C37" s="125">
        <v>1</v>
      </c>
      <c r="D37" s="126">
        <v>50000</v>
      </c>
      <c r="E37" s="126">
        <v>50000</v>
      </c>
    </row>
    <row r="38" spans="2:5" ht="16.5" customHeight="1">
      <c r="B38" s="455" t="s">
        <v>31</v>
      </c>
      <c r="C38" s="455"/>
      <c r="D38" s="455"/>
      <c r="E38" s="131">
        <f>SUM(E9:E37)</f>
        <v>15937500</v>
      </c>
    </row>
    <row r="39" spans="2:5" ht="16.5" customHeight="1">
      <c r="B39" s="128"/>
      <c r="C39" s="128"/>
      <c r="D39" s="129"/>
      <c r="E39" s="129"/>
    </row>
    <row r="40" spans="2:5" ht="16.5" customHeight="1">
      <c r="B40" s="128"/>
      <c r="C40" s="128"/>
      <c r="D40" s="129"/>
      <c r="E40" s="129"/>
    </row>
    <row r="41" spans="2:5" ht="16.5" customHeight="1">
      <c r="B41" s="128"/>
      <c r="C41" s="128"/>
      <c r="D41" s="129"/>
      <c r="E41" s="129"/>
    </row>
    <row r="42" spans="2:5" ht="16.5" customHeight="1">
      <c r="B42" s="128"/>
      <c r="C42" s="128"/>
      <c r="D42" s="129"/>
      <c r="E42" s="129"/>
    </row>
    <row r="43" spans="2:5" ht="16.5" customHeight="1">
      <c r="B43" s="128"/>
      <c r="C43" s="128"/>
      <c r="D43" s="129"/>
      <c r="E43" s="129"/>
    </row>
    <row r="44" spans="2:5" ht="16.5" customHeight="1">
      <c r="B44" s="128"/>
      <c r="C44" s="128"/>
      <c r="D44" s="129"/>
      <c r="E44" s="129"/>
    </row>
    <row r="45" spans="2:5" ht="16.5" customHeight="1">
      <c r="B45" s="128"/>
      <c r="C45" s="128"/>
      <c r="D45" s="129"/>
      <c r="E45" s="129"/>
    </row>
    <row r="46" spans="2:5" ht="16.5" customHeight="1">
      <c r="B46" s="128"/>
      <c r="C46" s="128"/>
      <c r="D46" s="129"/>
      <c r="E46" s="129"/>
    </row>
    <row r="47" spans="2:5" ht="16.5" customHeight="1">
      <c r="B47" s="445" t="s">
        <v>147</v>
      </c>
      <c r="C47" s="445"/>
      <c r="D47" s="445"/>
      <c r="E47" s="445"/>
    </row>
    <row r="48" spans="2:5" ht="16.5" customHeight="1">
      <c r="B48" s="130"/>
      <c r="C48" s="130"/>
      <c r="D48" s="130"/>
      <c r="E48" s="130"/>
    </row>
    <row r="49" spans="2:5" ht="16.5" customHeight="1">
      <c r="B49" s="446" t="s">
        <v>254</v>
      </c>
      <c r="C49" s="446" t="s">
        <v>250</v>
      </c>
      <c r="D49" s="446" t="s">
        <v>251</v>
      </c>
      <c r="E49" s="446" t="s">
        <v>252</v>
      </c>
    </row>
    <row r="50" spans="2:5" ht="16.5" customHeight="1">
      <c r="B50" s="446"/>
      <c r="C50" s="446"/>
      <c r="D50" s="449"/>
      <c r="E50" s="449"/>
    </row>
    <row r="51" spans="2:5" ht="16.5" customHeight="1">
      <c r="B51" s="446"/>
      <c r="C51" s="446"/>
      <c r="D51" s="449"/>
      <c r="E51" s="449"/>
    </row>
    <row r="52" spans="2:5" ht="16.5" customHeight="1">
      <c r="B52" s="125" t="s">
        <v>305</v>
      </c>
      <c r="C52" s="132">
        <v>93</v>
      </c>
      <c r="D52" s="133">
        <v>14000500</v>
      </c>
      <c r="E52" s="133">
        <v>12084150</v>
      </c>
    </row>
    <row r="53" spans="2:5" ht="16.5" customHeight="1">
      <c r="B53" s="125" t="s">
        <v>287</v>
      </c>
      <c r="C53" s="132">
        <v>24</v>
      </c>
      <c r="D53" s="133">
        <v>4360000</v>
      </c>
      <c r="E53" s="133">
        <v>3068500</v>
      </c>
    </row>
    <row r="54" spans="2:5" ht="16.5" customHeight="1">
      <c r="B54" s="125" t="s">
        <v>286</v>
      </c>
      <c r="C54" s="132">
        <v>21</v>
      </c>
      <c r="D54" s="133">
        <v>1620050</v>
      </c>
      <c r="E54" s="133">
        <v>1475050</v>
      </c>
    </row>
    <row r="55" spans="2:5" ht="16.5" customHeight="1">
      <c r="B55" s="125" t="s">
        <v>326</v>
      </c>
      <c r="C55" s="132">
        <v>21</v>
      </c>
      <c r="D55" s="133">
        <v>4170000</v>
      </c>
      <c r="E55" s="133">
        <v>1328800</v>
      </c>
    </row>
    <row r="56" spans="2:5" ht="16.5" customHeight="1">
      <c r="B56" s="125" t="s">
        <v>297</v>
      </c>
      <c r="C56" s="132">
        <v>20</v>
      </c>
      <c r="D56" s="133">
        <v>2390000</v>
      </c>
      <c r="E56" s="133">
        <v>1837975</v>
      </c>
    </row>
    <row r="57" spans="2:5" ht="16.5" customHeight="1">
      <c r="B57" s="125" t="s">
        <v>289</v>
      </c>
      <c r="C57" s="132">
        <v>12</v>
      </c>
      <c r="D57" s="133">
        <v>1035000</v>
      </c>
      <c r="E57" s="133">
        <v>436250</v>
      </c>
    </row>
    <row r="58" spans="2:5" ht="16.5" customHeight="1">
      <c r="B58" s="125" t="s">
        <v>300</v>
      </c>
      <c r="C58" s="132">
        <v>11</v>
      </c>
      <c r="D58" s="133">
        <v>735000</v>
      </c>
      <c r="E58" s="133">
        <v>532500</v>
      </c>
    </row>
    <row r="59" spans="2:5" ht="16.5" customHeight="1">
      <c r="B59" s="125" t="s">
        <v>484</v>
      </c>
      <c r="C59" s="132">
        <v>10</v>
      </c>
      <c r="D59" s="133">
        <v>1020000</v>
      </c>
      <c r="E59" s="133">
        <v>435000</v>
      </c>
    </row>
    <row r="60" spans="2:5" ht="16.5" customHeight="1">
      <c r="B60" s="125" t="s">
        <v>312</v>
      </c>
      <c r="C60" s="132">
        <v>9</v>
      </c>
      <c r="D60" s="133">
        <v>870000</v>
      </c>
      <c r="E60" s="133">
        <v>797475</v>
      </c>
    </row>
    <row r="61" spans="2:5" ht="16.5" customHeight="1">
      <c r="B61" s="125" t="s">
        <v>304</v>
      </c>
      <c r="C61" s="132">
        <v>8</v>
      </c>
      <c r="D61" s="133">
        <v>930000</v>
      </c>
      <c r="E61" s="133">
        <v>856500</v>
      </c>
    </row>
    <row r="62" spans="2:5" ht="16.5" customHeight="1">
      <c r="B62" s="125" t="s">
        <v>322</v>
      </c>
      <c r="C62" s="132">
        <v>6</v>
      </c>
      <c r="D62" s="133">
        <v>2180000</v>
      </c>
      <c r="E62" s="133">
        <v>1150000</v>
      </c>
    </row>
    <row r="63" spans="2:5" ht="16.5" customHeight="1">
      <c r="B63" s="125" t="s">
        <v>292</v>
      </c>
      <c r="C63" s="132">
        <v>6</v>
      </c>
      <c r="D63" s="133">
        <v>900050</v>
      </c>
      <c r="E63" s="133">
        <v>883350</v>
      </c>
    </row>
    <row r="64" spans="2:5" ht="16.5" customHeight="1">
      <c r="B64" s="125" t="s">
        <v>290</v>
      </c>
      <c r="C64" s="132">
        <v>6</v>
      </c>
      <c r="D64" s="133">
        <v>335000</v>
      </c>
      <c r="E64" s="133">
        <v>269000</v>
      </c>
    </row>
    <row r="65" spans="2:5" ht="16.5" customHeight="1">
      <c r="B65" s="125" t="s">
        <v>308</v>
      </c>
      <c r="C65" s="132">
        <v>5</v>
      </c>
      <c r="D65" s="133">
        <v>150000</v>
      </c>
      <c r="E65" s="133">
        <v>68100</v>
      </c>
    </row>
    <row r="66" spans="2:5" ht="16.5" customHeight="1">
      <c r="B66" s="125" t="s">
        <v>296</v>
      </c>
      <c r="C66" s="132">
        <v>4</v>
      </c>
      <c r="D66" s="133">
        <v>150000</v>
      </c>
      <c r="E66" s="133">
        <v>146000</v>
      </c>
    </row>
    <row r="67" spans="2:5" ht="16.5" customHeight="1">
      <c r="B67" s="125" t="s">
        <v>299</v>
      </c>
      <c r="C67" s="132">
        <v>4</v>
      </c>
      <c r="D67" s="133">
        <v>300000</v>
      </c>
      <c r="E67" s="133">
        <v>185000</v>
      </c>
    </row>
    <row r="68" spans="2:5" ht="16.5" customHeight="1">
      <c r="B68" s="125" t="s">
        <v>306</v>
      </c>
      <c r="C68" s="132">
        <v>4</v>
      </c>
      <c r="D68" s="133">
        <v>630000</v>
      </c>
      <c r="E68" s="133">
        <v>455000</v>
      </c>
    </row>
    <row r="69" spans="2:5" ht="16.5" customHeight="1">
      <c r="B69" s="125" t="s">
        <v>302</v>
      </c>
      <c r="C69" s="132">
        <v>4</v>
      </c>
      <c r="D69" s="133">
        <v>1770000</v>
      </c>
      <c r="E69" s="133">
        <v>1765000</v>
      </c>
    </row>
    <row r="70" spans="2:5" ht="16.5" customHeight="1">
      <c r="B70" s="125" t="s">
        <v>298</v>
      </c>
      <c r="C70" s="132">
        <v>4</v>
      </c>
      <c r="D70" s="133">
        <v>1350000</v>
      </c>
      <c r="E70" s="133">
        <v>1303100</v>
      </c>
    </row>
    <row r="71" spans="2:5" ht="16.5" customHeight="1">
      <c r="B71" s="125" t="s">
        <v>291</v>
      </c>
      <c r="C71" s="132">
        <v>4</v>
      </c>
      <c r="D71" s="133">
        <v>250000</v>
      </c>
      <c r="E71" s="133">
        <v>112000</v>
      </c>
    </row>
    <row r="72" spans="2:5" ht="16.5" customHeight="1">
      <c r="B72" s="125" t="s">
        <v>288</v>
      </c>
      <c r="C72" s="132">
        <v>4</v>
      </c>
      <c r="D72" s="133">
        <v>430500</v>
      </c>
      <c r="E72" s="133">
        <v>347000</v>
      </c>
    </row>
    <row r="73" spans="2:5" ht="16.5" customHeight="1">
      <c r="B73" s="125" t="s">
        <v>293</v>
      </c>
      <c r="C73" s="132">
        <v>3</v>
      </c>
      <c r="D73" s="133">
        <v>30000</v>
      </c>
      <c r="E73" s="133">
        <v>21250</v>
      </c>
    </row>
    <row r="74" spans="2:5" ht="16.5" customHeight="1">
      <c r="B74" s="125" t="s">
        <v>295</v>
      </c>
      <c r="C74" s="132">
        <v>3</v>
      </c>
      <c r="D74" s="133">
        <v>290000</v>
      </c>
      <c r="E74" s="133">
        <v>285000</v>
      </c>
    </row>
    <row r="75" spans="2:5" ht="16.5" customHeight="1">
      <c r="B75" s="125" t="s">
        <v>307</v>
      </c>
      <c r="C75" s="132">
        <v>3</v>
      </c>
      <c r="D75" s="133">
        <v>160000</v>
      </c>
      <c r="E75" s="133">
        <v>75000</v>
      </c>
    </row>
    <row r="76" spans="2:5" ht="16.5" customHeight="1">
      <c r="B76" s="125" t="s">
        <v>346</v>
      </c>
      <c r="C76" s="132">
        <v>3</v>
      </c>
      <c r="D76" s="133">
        <v>270000</v>
      </c>
      <c r="E76" s="133">
        <v>137500</v>
      </c>
    </row>
    <row r="77" spans="2:5" ht="16.5" customHeight="1">
      <c r="B77" s="125" t="s">
        <v>301</v>
      </c>
      <c r="C77" s="132">
        <v>3</v>
      </c>
      <c r="D77" s="133">
        <v>120000</v>
      </c>
      <c r="E77" s="133">
        <v>118000</v>
      </c>
    </row>
    <row r="78" spans="2:5" ht="16.5" customHeight="1">
      <c r="B78" s="125" t="s">
        <v>490</v>
      </c>
      <c r="C78" s="132">
        <v>2</v>
      </c>
      <c r="D78" s="133">
        <v>60000</v>
      </c>
      <c r="E78" s="133">
        <v>18300</v>
      </c>
    </row>
    <row r="79" spans="2:5" ht="16.5" customHeight="1">
      <c r="B79" s="125" t="s">
        <v>489</v>
      </c>
      <c r="C79" s="132">
        <v>2</v>
      </c>
      <c r="D79" s="133">
        <v>60000</v>
      </c>
      <c r="E79" s="133">
        <v>10500</v>
      </c>
    </row>
    <row r="80" spans="2:5" ht="16.5" customHeight="1">
      <c r="B80" s="125" t="s">
        <v>491</v>
      </c>
      <c r="C80" s="132">
        <v>2</v>
      </c>
      <c r="D80" s="133">
        <v>135000</v>
      </c>
      <c r="E80" s="133">
        <v>44750</v>
      </c>
    </row>
    <row r="81" spans="2:5" ht="16.5" customHeight="1">
      <c r="B81" s="125" t="s">
        <v>492</v>
      </c>
      <c r="C81" s="132">
        <v>2</v>
      </c>
      <c r="D81" s="133">
        <v>350000</v>
      </c>
      <c r="E81" s="133">
        <v>350000</v>
      </c>
    </row>
    <row r="82" spans="2:5" ht="16.5" customHeight="1">
      <c r="B82" s="125" t="s">
        <v>321</v>
      </c>
      <c r="C82" s="132">
        <v>2</v>
      </c>
      <c r="D82" s="133">
        <v>60000</v>
      </c>
      <c r="E82" s="133">
        <v>32500</v>
      </c>
    </row>
    <row r="83" spans="2:5" ht="16.5" customHeight="1">
      <c r="B83" s="125" t="s">
        <v>344</v>
      </c>
      <c r="C83" s="132">
        <v>2</v>
      </c>
      <c r="D83" s="133">
        <v>150000</v>
      </c>
      <c r="E83" s="133">
        <v>150000</v>
      </c>
    </row>
    <row r="84" spans="2:5" ht="16.5" customHeight="1">
      <c r="B84" s="125" t="s">
        <v>323</v>
      </c>
      <c r="C84" s="132">
        <v>2</v>
      </c>
      <c r="D84" s="133">
        <v>110000</v>
      </c>
      <c r="E84" s="133">
        <v>50500</v>
      </c>
    </row>
    <row r="85" spans="2:5" ht="16.5" customHeight="1">
      <c r="B85" s="125" t="s">
        <v>493</v>
      </c>
      <c r="C85" s="132">
        <v>2</v>
      </c>
      <c r="D85" s="133">
        <v>130000</v>
      </c>
      <c r="E85" s="133">
        <v>16000</v>
      </c>
    </row>
    <row r="86" spans="2:5" ht="16.5" customHeight="1">
      <c r="B86" s="125" t="s">
        <v>485</v>
      </c>
      <c r="C86" s="132">
        <v>2</v>
      </c>
      <c r="D86" s="133">
        <v>6450000</v>
      </c>
      <c r="E86" s="133">
        <v>6425000</v>
      </c>
    </row>
    <row r="87" spans="2:5" ht="16.5" customHeight="1">
      <c r="B87" s="125" t="s">
        <v>347</v>
      </c>
      <c r="C87" s="132">
        <v>2</v>
      </c>
      <c r="D87" s="133">
        <v>700000</v>
      </c>
      <c r="E87" s="133">
        <v>685000</v>
      </c>
    </row>
    <row r="88" spans="2:5" ht="16.5" customHeight="1">
      <c r="B88" s="125" t="s">
        <v>313</v>
      </c>
      <c r="C88" s="132">
        <v>2</v>
      </c>
      <c r="D88" s="133">
        <v>246000</v>
      </c>
      <c r="E88" s="133">
        <v>216000</v>
      </c>
    </row>
    <row r="89" spans="2:5" ht="16.5" customHeight="1">
      <c r="B89" s="125" t="s">
        <v>494</v>
      </c>
      <c r="C89" s="132">
        <v>1</v>
      </c>
      <c r="D89" s="133">
        <v>20000</v>
      </c>
      <c r="E89" s="133">
        <v>20000</v>
      </c>
    </row>
    <row r="90" spans="2:5" ht="16.5" customHeight="1">
      <c r="B90" s="125" t="s">
        <v>343</v>
      </c>
      <c r="C90" s="132">
        <v>1</v>
      </c>
      <c r="D90" s="133">
        <v>20000</v>
      </c>
      <c r="E90" s="133">
        <v>20000</v>
      </c>
    </row>
    <row r="91" spans="2:5" ht="16.5" customHeight="1">
      <c r="B91" s="125" t="s">
        <v>495</v>
      </c>
      <c r="C91" s="132">
        <v>1</v>
      </c>
      <c r="D91" s="133">
        <v>100000</v>
      </c>
      <c r="E91" s="133">
        <v>51000</v>
      </c>
    </row>
    <row r="92" spans="2:5" ht="16.5" customHeight="1">
      <c r="B92" s="125" t="s">
        <v>496</v>
      </c>
      <c r="C92" s="132">
        <v>1</v>
      </c>
      <c r="D92" s="133">
        <v>600000</v>
      </c>
      <c r="E92" s="133">
        <v>450000</v>
      </c>
    </row>
    <row r="93" spans="2:5" ht="16.5" customHeight="1">
      <c r="B93" s="125" t="s">
        <v>497</v>
      </c>
      <c r="C93" s="132">
        <v>1</v>
      </c>
      <c r="D93" s="133">
        <v>50000</v>
      </c>
      <c r="E93" s="133">
        <v>500</v>
      </c>
    </row>
    <row r="94" spans="2:5" ht="16.5" customHeight="1">
      <c r="B94" s="125" t="s">
        <v>498</v>
      </c>
      <c r="C94" s="132">
        <v>1</v>
      </c>
      <c r="D94" s="133">
        <v>100000</v>
      </c>
      <c r="E94" s="133">
        <v>23000</v>
      </c>
    </row>
    <row r="95" spans="2:5" ht="16.5" customHeight="1">
      <c r="B95" s="125" t="s">
        <v>499</v>
      </c>
      <c r="C95" s="132">
        <v>1</v>
      </c>
      <c r="D95" s="133">
        <v>100000</v>
      </c>
      <c r="E95" s="133">
        <v>100000</v>
      </c>
    </row>
    <row r="96" spans="2:5" ht="16.5" customHeight="1">
      <c r="B96" s="125" t="s">
        <v>303</v>
      </c>
      <c r="C96" s="132">
        <v>1</v>
      </c>
      <c r="D96" s="133">
        <v>10000</v>
      </c>
      <c r="E96" s="133">
        <v>10000</v>
      </c>
    </row>
    <row r="97" spans="2:5" ht="16.5" customHeight="1">
      <c r="B97" s="125" t="s">
        <v>500</v>
      </c>
      <c r="C97" s="132">
        <v>1</v>
      </c>
      <c r="D97" s="133">
        <v>100000</v>
      </c>
      <c r="E97" s="133">
        <v>100000</v>
      </c>
    </row>
    <row r="98" spans="2:5" ht="16.5" customHeight="1">
      <c r="B98" s="125" t="s">
        <v>325</v>
      </c>
      <c r="C98" s="132">
        <v>1</v>
      </c>
      <c r="D98" s="133">
        <v>50000</v>
      </c>
      <c r="E98" s="133">
        <v>25000</v>
      </c>
    </row>
    <row r="99" spans="2:5" ht="16.5" customHeight="1">
      <c r="B99" s="125" t="s">
        <v>501</v>
      </c>
      <c r="C99" s="132">
        <v>1</v>
      </c>
      <c r="D99" s="133">
        <v>10000</v>
      </c>
      <c r="E99" s="133">
        <v>10000</v>
      </c>
    </row>
    <row r="100" spans="2:5" ht="16.5" customHeight="1">
      <c r="B100" s="125" t="s">
        <v>502</v>
      </c>
      <c r="C100" s="132">
        <v>1</v>
      </c>
      <c r="D100" s="133">
        <v>50000</v>
      </c>
      <c r="E100" s="133">
        <v>25000</v>
      </c>
    </row>
    <row r="101" spans="2:5" ht="16.5" customHeight="1">
      <c r="B101" s="125" t="s">
        <v>348</v>
      </c>
      <c r="C101" s="132">
        <v>1</v>
      </c>
      <c r="D101" s="133">
        <v>100000</v>
      </c>
      <c r="E101" s="133">
        <v>100000</v>
      </c>
    </row>
    <row r="102" spans="2:5" ht="16.5" customHeight="1">
      <c r="B102" s="125" t="s">
        <v>294</v>
      </c>
      <c r="C102" s="132">
        <v>1</v>
      </c>
      <c r="D102" s="133">
        <v>100000</v>
      </c>
      <c r="E102" s="133">
        <v>50000</v>
      </c>
    </row>
    <row r="103" spans="2:5" ht="16.5" customHeight="1">
      <c r="B103" s="125" t="s">
        <v>503</v>
      </c>
      <c r="C103" s="132">
        <v>1</v>
      </c>
      <c r="D103" s="133">
        <v>40000</v>
      </c>
      <c r="E103" s="133">
        <v>34000</v>
      </c>
    </row>
    <row r="104" spans="2:5" ht="16.5" customHeight="1">
      <c r="B104" s="455" t="s">
        <v>31</v>
      </c>
      <c r="C104" s="455"/>
      <c r="D104" s="455"/>
      <c r="E104" s="131">
        <f>SUM(E52:E103)</f>
        <v>39189550</v>
      </c>
    </row>
    <row r="105" spans="2:4" ht="16.5" customHeight="1">
      <c r="B105" s="3" t="s">
        <v>18</v>
      </c>
      <c r="C105" s="3"/>
      <c r="D105" s="3"/>
    </row>
    <row r="107" spans="2:5" ht="16.5" customHeight="1">
      <c r="B107" s="161" t="s">
        <v>256</v>
      </c>
      <c r="C107" s="161"/>
      <c r="D107" s="161"/>
      <c r="E107" s="161"/>
    </row>
    <row r="116" ht="16.5" customHeight="1">
      <c r="F116" s="161"/>
    </row>
  </sheetData>
  <sheetProtection/>
  <mergeCells count="14">
    <mergeCell ref="B6:B8"/>
    <mergeCell ref="C6:C8"/>
    <mergeCell ref="D6:D8"/>
    <mergeCell ref="E6:E8"/>
    <mergeCell ref="A1:F1"/>
    <mergeCell ref="A3:F3"/>
    <mergeCell ref="B4:E4"/>
    <mergeCell ref="B104:D104"/>
    <mergeCell ref="B38:D38"/>
    <mergeCell ref="B47:E47"/>
    <mergeCell ref="B49:B51"/>
    <mergeCell ref="C49:C51"/>
    <mergeCell ref="D49:D51"/>
    <mergeCell ref="E49:E51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&amp;L21.02.2014&amp;CTÜRKİYE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85" max="185" width="4.28125" style="0" bestFit="1" customWidth="1"/>
    <col min="186" max="186" width="41.8515625" style="0" customWidth="1"/>
    <col min="187" max="187" width="12.140625" style="0" customWidth="1"/>
    <col min="188" max="188" width="13.140625" style="0" customWidth="1"/>
    <col min="189" max="189" width="17.140625" style="0" customWidth="1"/>
  </cols>
  <sheetData>
    <row r="1" spans="1:6" ht="18.75" thickBot="1">
      <c r="A1" s="308" t="s">
        <v>365</v>
      </c>
      <c r="B1" s="308"/>
      <c r="C1" s="308"/>
      <c r="D1" s="308"/>
      <c r="E1" s="308"/>
      <c r="F1" s="308"/>
    </row>
    <row r="4" spans="1:5" ht="15" customHeight="1">
      <c r="A4" s="432" t="s">
        <v>370</v>
      </c>
      <c r="B4" s="432"/>
      <c r="C4" s="432"/>
      <c r="D4" s="432"/>
      <c r="E4" s="432"/>
    </row>
    <row r="5" spans="1:5" ht="15" customHeight="1">
      <c r="A5" s="432"/>
      <c r="B5" s="432"/>
      <c r="C5" s="432"/>
      <c r="D5" s="432"/>
      <c r="E5" s="432"/>
    </row>
    <row r="7" spans="2:5" ht="15">
      <c r="B7" s="445" t="s">
        <v>135</v>
      </c>
      <c r="C7" s="445"/>
      <c r="D7" s="445"/>
      <c r="E7" s="445"/>
    </row>
    <row r="8" spans="2:5" ht="15.75" customHeight="1">
      <c r="B8" s="124"/>
      <c r="C8" s="124"/>
      <c r="D8" s="124"/>
      <c r="E8" s="124"/>
    </row>
    <row r="9" spans="1:5" ht="30" customHeight="1">
      <c r="A9" s="446" t="s">
        <v>136</v>
      </c>
      <c r="B9" s="446" t="s">
        <v>483</v>
      </c>
      <c r="C9" s="446" t="s">
        <v>250</v>
      </c>
      <c r="D9" s="446" t="s">
        <v>251</v>
      </c>
      <c r="E9" s="446" t="s">
        <v>252</v>
      </c>
    </row>
    <row r="10" spans="1:5" ht="39.75" customHeight="1">
      <c r="A10" s="446"/>
      <c r="B10" s="446"/>
      <c r="C10" s="446"/>
      <c r="D10" s="449"/>
      <c r="E10" s="449"/>
    </row>
    <row r="11" spans="1:5" ht="16.5" customHeight="1" hidden="1">
      <c r="A11" s="446"/>
      <c r="B11" s="446"/>
      <c r="C11" s="446"/>
      <c r="D11" s="449"/>
      <c r="E11" s="449"/>
    </row>
    <row r="12" spans="1:5" ht="15">
      <c r="A12" s="134">
        <v>1</v>
      </c>
      <c r="B12" s="175" t="s">
        <v>259</v>
      </c>
      <c r="C12" s="135">
        <v>6</v>
      </c>
      <c r="D12" s="136">
        <v>1500000</v>
      </c>
      <c r="E12" s="136">
        <v>1086500</v>
      </c>
    </row>
    <row r="13" spans="1:5" ht="15">
      <c r="A13" s="134">
        <v>2</v>
      </c>
      <c r="B13" s="207" t="s">
        <v>504</v>
      </c>
      <c r="C13" s="135">
        <v>5</v>
      </c>
      <c r="D13" s="136">
        <v>450000</v>
      </c>
      <c r="E13" s="136">
        <v>385000</v>
      </c>
    </row>
    <row r="14" spans="1:5" ht="30">
      <c r="A14" s="134">
        <v>3</v>
      </c>
      <c r="B14" s="207" t="s">
        <v>505</v>
      </c>
      <c r="C14" s="135">
        <v>2</v>
      </c>
      <c r="D14" s="136">
        <v>150000</v>
      </c>
      <c r="E14" s="136">
        <v>97500</v>
      </c>
    </row>
    <row r="15" spans="1:5" ht="30">
      <c r="A15" s="134">
        <v>4</v>
      </c>
      <c r="B15" s="207" t="s">
        <v>506</v>
      </c>
      <c r="C15" s="135">
        <v>1</v>
      </c>
      <c r="D15" s="136">
        <v>2000000</v>
      </c>
      <c r="E15" s="136">
        <v>1600000</v>
      </c>
    </row>
    <row r="16" spans="1:5" ht="30">
      <c r="A16" s="134">
        <v>5</v>
      </c>
      <c r="B16" s="207" t="s">
        <v>507</v>
      </c>
      <c r="C16" s="135">
        <v>1</v>
      </c>
      <c r="D16" s="136">
        <v>100000</v>
      </c>
      <c r="E16" s="136">
        <v>30000</v>
      </c>
    </row>
    <row r="17" spans="1:5" ht="45">
      <c r="A17" s="134">
        <v>6</v>
      </c>
      <c r="B17" s="207" t="s">
        <v>508</v>
      </c>
      <c r="C17" s="135">
        <v>1</v>
      </c>
      <c r="D17" s="136">
        <v>200000</v>
      </c>
      <c r="E17" s="136">
        <v>100000</v>
      </c>
    </row>
    <row r="18" spans="1:5" ht="30">
      <c r="A18" s="134">
        <v>7</v>
      </c>
      <c r="B18" s="207" t="s">
        <v>509</v>
      </c>
      <c r="C18" s="135">
        <v>1</v>
      </c>
      <c r="D18" s="136">
        <v>100000</v>
      </c>
      <c r="E18" s="136">
        <v>99000</v>
      </c>
    </row>
    <row r="19" spans="1:5" ht="15">
      <c r="A19" s="134">
        <v>8</v>
      </c>
      <c r="B19" s="207" t="s">
        <v>510</v>
      </c>
      <c r="C19" s="135">
        <v>1</v>
      </c>
      <c r="D19" s="136">
        <v>4000000</v>
      </c>
      <c r="E19" s="136">
        <v>2000000</v>
      </c>
    </row>
    <row r="20" spans="1:5" ht="15">
      <c r="A20" s="134">
        <v>9</v>
      </c>
      <c r="B20" s="207" t="s">
        <v>511</v>
      </c>
      <c r="C20" s="135">
        <v>1</v>
      </c>
      <c r="D20" s="136">
        <v>100000</v>
      </c>
      <c r="E20" s="136">
        <v>500000</v>
      </c>
    </row>
    <row r="21" spans="1:5" ht="30">
      <c r="A21" s="134">
        <v>10</v>
      </c>
      <c r="B21" s="207" t="s">
        <v>512</v>
      </c>
      <c r="C21" s="135">
        <v>1</v>
      </c>
      <c r="D21" s="136">
        <v>100000</v>
      </c>
      <c r="E21" s="136">
        <v>1000</v>
      </c>
    </row>
    <row r="22" spans="1:5" ht="30">
      <c r="A22" s="134">
        <v>11</v>
      </c>
      <c r="B22" s="207" t="s">
        <v>513</v>
      </c>
      <c r="C22" s="135">
        <v>1</v>
      </c>
      <c r="D22" s="136">
        <v>1000000</v>
      </c>
      <c r="E22" s="136">
        <v>500000</v>
      </c>
    </row>
    <row r="23" spans="1:5" ht="30">
      <c r="A23" s="134">
        <v>12</v>
      </c>
      <c r="B23" s="207" t="s">
        <v>514</v>
      </c>
      <c r="C23" s="135">
        <v>1</v>
      </c>
      <c r="D23" s="136">
        <v>50000</v>
      </c>
      <c r="E23" s="136">
        <v>12500</v>
      </c>
    </row>
    <row r="24" spans="1:5" ht="15">
      <c r="A24" s="134">
        <v>13</v>
      </c>
      <c r="B24" s="207" t="s">
        <v>515</v>
      </c>
      <c r="C24" s="137">
        <v>1</v>
      </c>
      <c r="D24" s="138">
        <v>100000</v>
      </c>
      <c r="E24" s="138">
        <v>1000</v>
      </c>
    </row>
    <row r="25" spans="1:5" ht="30">
      <c r="A25" s="134">
        <v>14</v>
      </c>
      <c r="B25" s="207" t="s">
        <v>516</v>
      </c>
      <c r="C25" s="137">
        <v>1</v>
      </c>
      <c r="D25" s="138">
        <v>300000</v>
      </c>
      <c r="E25" s="138">
        <v>300000</v>
      </c>
    </row>
    <row r="26" spans="1:5" ht="15">
      <c r="A26" s="134">
        <v>15</v>
      </c>
      <c r="B26" s="207" t="s">
        <v>517</v>
      </c>
      <c r="C26" s="137">
        <v>1</v>
      </c>
      <c r="D26" s="138">
        <v>50000</v>
      </c>
      <c r="E26" s="138">
        <v>22500</v>
      </c>
    </row>
    <row r="27" spans="1:5" ht="15">
      <c r="A27" s="134">
        <v>16</v>
      </c>
      <c r="B27" s="207" t="s">
        <v>518</v>
      </c>
      <c r="C27" s="137">
        <v>1</v>
      </c>
      <c r="D27" s="138">
        <v>1000000</v>
      </c>
      <c r="E27" s="138">
        <v>333000</v>
      </c>
    </row>
    <row r="28" spans="1:5" ht="15">
      <c r="A28" s="134">
        <v>17</v>
      </c>
      <c r="B28" s="207" t="s">
        <v>519</v>
      </c>
      <c r="C28" s="137">
        <v>1</v>
      </c>
      <c r="D28" s="138">
        <v>50000</v>
      </c>
      <c r="E28" s="138">
        <v>50000</v>
      </c>
    </row>
    <row r="29" spans="1:5" ht="30">
      <c r="A29" s="134">
        <v>18</v>
      </c>
      <c r="B29" s="207" t="s">
        <v>520</v>
      </c>
      <c r="C29" s="137">
        <v>1</v>
      </c>
      <c r="D29" s="138">
        <v>6000000</v>
      </c>
      <c r="E29" s="138">
        <v>4200000</v>
      </c>
    </row>
    <row r="30" spans="1:5" ht="15">
      <c r="A30" s="134">
        <v>19</v>
      </c>
      <c r="B30" s="207" t="s">
        <v>521</v>
      </c>
      <c r="C30" s="137">
        <v>1</v>
      </c>
      <c r="D30" s="138">
        <v>1395000</v>
      </c>
      <c r="E30" s="138">
        <v>977000</v>
      </c>
    </row>
    <row r="31" spans="1:5" ht="30">
      <c r="A31" s="134">
        <v>20</v>
      </c>
      <c r="B31" s="74" t="s">
        <v>522</v>
      </c>
      <c r="C31" s="137">
        <v>1</v>
      </c>
      <c r="D31" s="138">
        <v>50000</v>
      </c>
      <c r="E31" s="138">
        <v>24500</v>
      </c>
    </row>
    <row r="32" spans="1:5" ht="15" customHeight="1">
      <c r="A32" s="450" t="s">
        <v>31</v>
      </c>
      <c r="B32" s="451"/>
      <c r="C32" s="451"/>
      <c r="D32" s="452"/>
      <c r="E32" s="131">
        <f>SUM(E12:E31)</f>
        <v>12319500</v>
      </c>
    </row>
    <row r="33" spans="2:5" ht="15">
      <c r="B33" s="3" t="s">
        <v>18</v>
      </c>
      <c r="C33" s="3"/>
      <c r="D33" s="3"/>
      <c r="E33" s="139"/>
    </row>
    <row r="34" spans="2:5" ht="15">
      <c r="B34" s="128"/>
      <c r="C34" s="128"/>
      <c r="D34" s="129"/>
      <c r="E34" s="129"/>
    </row>
    <row r="35" spans="2:5" ht="15">
      <c r="B35" s="128"/>
      <c r="C35" s="128"/>
      <c r="D35" s="129"/>
      <c r="E35" s="129"/>
    </row>
    <row r="36" spans="2:5" ht="15.75" customHeight="1">
      <c r="B36" s="128"/>
      <c r="C36" s="128"/>
      <c r="D36" s="129"/>
      <c r="E36" s="129"/>
    </row>
    <row r="37" spans="2:5" ht="15.75" customHeight="1">
      <c r="B37" s="445" t="s">
        <v>147</v>
      </c>
      <c r="C37" s="445"/>
      <c r="D37" s="445"/>
      <c r="E37" s="445"/>
    </row>
    <row r="38" ht="45" customHeight="1"/>
    <row r="39" spans="1:5" ht="30" customHeight="1">
      <c r="A39" s="446" t="s">
        <v>136</v>
      </c>
      <c r="B39" s="446" t="s">
        <v>257</v>
      </c>
      <c r="C39" s="446" t="s">
        <v>250</v>
      </c>
      <c r="D39" s="446" t="s">
        <v>251</v>
      </c>
      <c r="E39" s="446" t="s">
        <v>252</v>
      </c>
    </row>
    <row r="40" spans="1:5" ht="33" customHeight="1">
      <c r="A40" s="446"/>
      <c r="B40" s="446"/>
      <c r="C40" s="446"/>
      <c r="D40" s="449"/>
      <c r="E40" s="449"/>
    </row>
    <row r="41" spans="1:5" ht="0.75" customHeight="1" hidden="1">
      <c r="A41" s="446"/>
      <c r="B41" s="446"/>
      <c r="C41" s="446"/>
      <c r="D41" s="449"/>
      <c r="E41" s="449"/>
    </row>
    <row r="42" spans="1:5" ht="30">
      <c r="A42" s="134">
        <v>1</v>
      </c>
      <c r="B42" s="207" t="s">
        <v>260</v>
      </c>
      <c r="C42" s="135">
        <v>34</v>
      </c>
      <c r="D42" s="136">
        <v>4550000</v>
      </c>
      <c r="E42" s="136">
        <v>3802000</v>
      </c>
    </row>
    <row r="43" spans="1:5" ht="30">
      <c r="A43" s="134">
        <v>2</v>
      </c>
      <c r="B43" s="207" t="s">
        <v>258</v>
      </c>
      <c r="C43" s="135">
        <v>14</v>
      </c>
      <c r="D43" s="136">
        <v>1440006</v>
      </c>
      <c r="E43" s="136">
        <v>1233004</v>
      </c>
    </row>
    <row r="44" spans="1:5" ht="15">
      <c r="A44" s="134">
        <v>3</v>
      </c>
      <c r="B44" s="207" t="s">
        <v>324</v>
      </c>
      <c r="C44" s="135">
        <v>14</v>
      </c>
      <c r="D44" s="136">
        <v>2860050</v>
      </c>
      <c r="E44" s="136">
        <v>1010250</v>
      </c>
    </row>
    <row r="45" spans="1:5" ht="15">
      <c r="A45" s="134">
        <v>4</v>
      </c>
      <c r="B45" s="207" t="s">
        <v>523</v>
      </c>
      <c r="C45" s="135">
        <v>11</v>
      </c>
      <c r="D45" s="136">
        <v>600000</v>
      </c>
      <c r="E45" s="136">
        <v>435500</v>
      </c>
    </row>
    <row r="46" spans="1:5" ht="15">
      <c r="A46" s="134">
        <v>5</v>
      </c>
      <c r="B46" s="207" t="s">
        <v>524</v>
      </c>
      <c r="C46" s="135">
        <v>9</v>
      </c>
      <c r="D46" s="136">
        <v>860000</v>
      </c>
      <c r="E46" s="136">
        <v>835000</v>
      </c>
    </row>
    <row r="47" spans="1:5" ht="15">
      <c r="A47" s="134">
        <v>6</v>
      </c>
      <c r="B47" s="207" t="s">
        <v>525</v>
      </c>
      <c r="C47" s="135">
        <v>9</v>
      </c>
      <c r="D47" s="136">
        <v>850000</v>
      </c>
      <c r="E47" s="136">
        <v>455100</v>
      </c>
    </row>
    <row r="48" spans="1:5" ht="15">
      <c r="A48" s="134">
        <v>7</v>
      </c>
      <c r="B48" s="207" t="s">
        <v>526</v>
      </c>
      <c r="C48" s="135">
        <v>8</v>
      </c>
      <c r="D48" s="136">
        <v>910000</v>
      </c>
      <c r="E48" s="136">
        <v>536500</v>
      </c>
    </row>
    <row r="49" spans="1:5" ht="30">
      <c r="A49" s="134">
        <v>8</v>
      </c>
      <c r="B49" s="207" t="s">
        <v>527</v>
      </c>
      <c r="C49" s="135">
        <v>8</v>
      </c>
      <c r="D49" s="136">
        <v>520000</v>
      </c>
      <c r="E49" s="136">
        <v>453000</v>
      </c>
    </row>
    <row r="50" spans="1:5" ht="30">
      <c r="A50" s="134">
        <v>9</v>
      </c>
      <c r="B50" s="207" t="s">
        <v>528</v>
      </c>
      <c r="C50" s="135">
        <v>8</v>
      </c>
      <c r="D50" s="136">
        <v>550000</v>
      </c>
      <c r="E50" s="136">
        <v>483000</v>
      </c>
    </row>
    <row r="51" spans="1:5" ht="15">
      <c r="A51" s="134">
        <v>10</v>
      </c>
      <c r="B51" s="207" t="s">
        <v>529</v>
      </c>
      <c r="C51" s="135">
        <v>7</v>
      </c>
      <c r="D51" s="136">
        <v>890000</v>
      </c>
      <c r="E51" s="136">
        <v>851500</v>
      </c>
    </row>
    <row r="52" spans="1:5" ht="30">
      <c r="A52" s="134">
        <v>11</v>
      </c>
      <c r="B52" s="207" t="s">
        <v>530</v>
      </c>
      <c r="C52" s="135">
        <v>7</v>
      </c>
      <c r="D52" s="136">
        <v>1270000</v>
      </c>
      <c r="E52" s="136">
        <v>1159500</v>
      </c>
    </row>
    <row r="53" spans="1:5" ht="30">
      <c r="A53" s="134">
        <v>12</v>
      </c>
      <c r="B53" s="207" t="s">
        <v>531</v>
      </c>
      <c r="C53" s="135">
        <v>6</v>
      </c>
      <c r="D53" s="136">
        <v>500050</v>
      </c>
      <c r="E53" s="136">
        <v>440050</v>
      </c>
    </row>
    <row r="54" spans="1:5" ht="30">
      <c r="A54" s="134">
        <v>13</v>
      </c>
      <c r="B54" s="207" t="s">
        <v>532</v>
      </c>
      <c r="C54" s="137">
        <v>4</v>
      </c>
      <c r="D54" s="138">
        <v>3170000</v>
      </c>
      <c r="E54" s="138">
        <v>3115000</v>
      </c>
    </row>
    <row r="55" spans="1:5" ht="45">
      <c r="A55" s="134">
        <v>14</v>
      </c>
      <c r="B55" s="207" t="s">
        <v>533</v>
      </c>
      <c r="C55" s="137">
        <v>4</v>
      </c>
      <c r="D55" s="138">
        <v>450000</v>
      </c>
      <c r="E55" s="138">
        <v>450000</v>
      </c>
    </row>
    <row r="56" spans="1:5" ht="15">
      <c r="A56" s="134">
        <v>15</v>
      </c>
      <c r="B56" s="207" t="s">
        <v>504</v>
      </c>
      <c r="C56" s="137">
        <v>4</v>
      </c>
      <c r="D56" s="138">
        <v>130450</v>
      </c>
      <c r="E56" s="138">
        <v>130385</v>
      </c>
    </row>
    <row r="57" spans="1:5" ht="30">
      <c r="A57" s="134">
        <v>16</v>
      </c>
      <c r="B57" s="207" t="s">
        <v>534</v>
      </c>
      <c r="C57" s="137">
        <v>3</v>
      </c>
      <c r="D57" s="138">
        <v>160500</v>
      </c>
      <c r="E57" s="138">
        <v>160500</v>
      </c>
    </row>
    <row r="58" spans="1:5" ht="30">
      <c r="A58" s="134">
        <v>17</v>
      </c>
      <c r="B58" s="207" t="s">
        <v>535</v>
      </c>
      <c r="C58" s="137">
        <v>3</v>
      </c>
      <c r="D58" s="138">
        <v>40000</v>
      </c>
      <c r="E58" s="138">
        <v>40000</v>
      </c>
    </row>
    <row r="59" spans="1:5" ht="30">
      <c r="A59" s="134">
        <v>18</v>
      </c>
      <c r="B59" s="207" t="s">
        <v>536</v>
      </c>
      <c r="C59" s="137">
        <v>3</v>
      </c>
      <c r="D59" s="138">
        <v>280000</v>
      </c>
      <c r="E59" s="138">
        <v>254500</v>
      </c>
    </row>
    <row r="60" spans="1:5" ht="30">
      <c r="A60" s="134">
        <v>19</v>
      </c>
      <c r="B60" s="207" t="s">
        <v>537</v>
      </c>
      <c r="C60" s="137">
        <v>3</v>
      </c>
      <c r="D60" s="138">
        <v>1280000</v>
      </c>
      <c r="E60" s="138">
        <v>1231600</v>
      </c>
    </row>
    <row r="61" spans="1:5" ht="30">
      <c r="A61" s="134">
        <v>20</v>
      </c>
      <c r="B61" s="74" t="s">
        <v>538</v>
      </c>
      <c r="C61" s="137">
        <v>3</v>
      </c>
      <c r="D61" s="138">
        <v>280000</v>
      </c>
      <c r="E61" s="138">
        <v>155000</v>
      </c>
    </row>
    <row r="62" spans="1:5" ht="15" customHeight="1">
      <c r="A62" s="450" t="s">
        <v>31</v>
      </c>
      <c r="B62" s="451"/>
      <c r="C62" s="451"/>
      <c r="D62" s="452"/>
      <c r="E62" s="131">
        <f>SUM(E42:E61)</f>
        <v>17231389</v>
      </c>
    </row>
    <row r="63" spans="1:2" ht="15">
      <c r="A63" s="3"/>
      <c r="B63" s="3" t="s">
        <v>18</v>
      </c>
    </row>
  </sheetData>
  <sheetProtection/>
  <mergeCells count="16">
    <mergeCell ref="A62:D62"/>
    <mergeCell ref="A32:D32"/>
    <mergeCell ref="B37:E37"/>
    <mergeCell ref="A39:A41"/>
    <mergeCell ref="B39:B41"/>
    <mergeCell ref="C39:C41"/>
    <mergeCell ref="D39:D41"/>
    <mergeCell ref="E39:E41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&amp;L21.02.2014&amp;CTÜRKİYE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08" t="s">
        <v>360</v>
      </c>
      <c r="B1" s="308"/>
      <c r="C1" s="308"/>
    </row>
    <row r="7" ht="15">
      <c r="B7" s="1"/>
    </row>
    <row r="8" ht="18">
      <c r="B8" s="143" t="s">
        <v>265</v>
      </c>
    </row>
    <row r="9" ht="15.75" thickBot="1"/>
    <row r="10" spans="1:3" ht="15.75">
      <c r="A10" s="144"/>
      <c r="B10" s="145"/>
      <c r="C10" s="146"/>
    </row>
    <row r="11" spans="1:3" ht="25.5">
      <c r="A11" s="147"/>
      <c r="B11" s="148"/>
      <c r="C11" s="149" t="s">
        <v>266</v>
      </c>
    </row>
    <row r="12" spans="1:3" ht="15">
      <c r="A12" s="147"/>
      <c r="B12" s="150" t="s">
        <v>0</v>
      </c>
      <c r="C12" s="151">
        <v>3</v>
      </c>
    </row>
    <row r="13" spans="1:3" ht="15.75">
      <c r="A13" s="152"/>
      <c r="B13" s="150" t="s">
        <v>267</v>
      </c>
      <c r="C13" s="153" t="s">
        <v>268</v>
      </c>
    </row>
    <row r="14" spans="1:3" ht="15.75">
      <c r="A14" s="152"/>
      <c r="B14" s="154" t="s">
        <v>269</v>
      </c>
      <c r="C14" s="151">
        <v>7</v>
      </c>
    </row>
    <row r="15" spans="1:3" ht="13.5" customHeight="1">
      <c r="A15" s="152"/>
      <c r="B15" s="154" t="s">
        <v>270</v>
      </c>
      <c r="C15" s="153">
        <v>8</v>
      </c>
    </row>
    <row r="16" spans="1:3" ht="15" customHeight="1">
      <c r="A16" s="155"/>
      <c r="B16" s="156" t="s">
        <v>271</v>
      </c>
      <c r="C16" s="151">
        <v>9</v>
      </c>
    </row>
    <row r="17" spans="1:3" ht="15.75">
      <c r="A17" s="155"/>
      <c r="B17" s="150" t="s">
        <v>272</v>
      </c>
      <c r="C17" s="151">
        <v>10</v>
      </c>
    </row>
    <row r="18" spans="1:3" ht="15.75">
      <c r="A18" s="155"/>
      <c r="B18" s="150" t="s">
        <v>273</v>
      </c>
      <c r="C18" s="151">
        <v>11</v>
      </c>
    </row>
    <row r="19" spans="1:3" ht="15">
      <c r="A19" s="457"/>
      <c r="B19" s="459" t="s">
        <v>274</v>
      </c>
      <c r="C19" s="460" t="s">
        <v>557</v>
      </c>
    </row>
    <row r="20" spans="1:3" ht="15">
      <c r="A20" s="157"/>
      <c r="B20" s="150" t="s">
        <v>547</v>
      </c>
      <c r="C20" s="158" t="s">
        <v>314</v>
      </c>
    </row>
    <row r="21" spans="1:3" ht="15">
      <c r="A21" s="157"/>
      <c r="B21" s="150" t="s">
        <v>275</v>
      </c>
      <c r="C21" s="158" t="s">
        <v>548</v>
      </c>
    </row>
    <row r="22" spans="1:3" ht="15">
      <c r="A22" s="157"/>
      <c r="B22" s="150" t="s">
        <v>358</v>
      </c>
      <c r="C22" s="262" t="s">
        <v>549</v>
      </c>
    </row>
    <row r="23" spans="1:3" ht="15">
      <c r="A23" s="157"/>
      <c r="B23" s="150" t="s">
        <v>276</v>
      </c>
      <c r="C23" s="158" t="s">
        <v>550</v>
      </c>
    </row>
    <row r="24" spans="1:3" ht="15">
      <c r="A24" s="157"/>
      <c r="B24" s="150" t="s">
        <v>277</v>
      </c>
      <c r="C24" s="158" t="s">
        <v>551</v>
      </c>
    </row>
    <row r="25" spans="1:3" ht="15">
      <c r="A25" s="157"/>
      <c r="B25" s="150" t="s">
        <v>278</v>
      </c>
      <c r="C25" s="158" t="s">
        <v>552</v>
      </c>
    </row>
    <row r="26" spans="1:3" ht="15.75" thickBot="1">
      <c r="A26" s="159"/>
      <c r="B26" s="209" t="s">
        <v>279</v>
      </c>
      <c r="C26" s="208" t="s">
        <v>553</v>
      </c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5" location="'İLLER,FAALİYETLER,GER.TİC.İŞL.'!A1" display="Kurulan ve Kapanan Gerçek Kişi Ticari İşletmelerin Üç Büyük İl ve İktisadi Faaliyetlere Göre Dağılımı"/>
    <hyperlink ref="B16" location="SERMAYE!A1" display="Kurulan ve Kapanan Şirketlerin Kuruluş Sermayelerine Göre Dağılımı"/>
    <hyperlink ref="B17" location="'ORTAK SAYISI'!A1" display="Kurulan ve Kapanan Şirketlerin Ortak Sayılarına Göre Dağılımı"/>
    <hyperlink ref="B18" location="'ŞUBE SAYISI'!A1" display="Kurulan ve Kapanan Şube Sayıları"/>
    <hyperlink ref="B21" location="İLLER!A1" display="Kurulan ve Kapanan Şirketlerin İllere Göre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  <hyperlink ref="B22" location="KOOPERATİFLER!A1" display="Kooperatiflerin Genel Görünümü"/>
    <hyperlink ref="B20" location="'EN ÇOK KAPANAN 10 FAALİYET'!A1" display="En Çok Şirket Kapanışı Yapılan İlk 10 İktisadi Faaliyet"/>
    <hyperlink ref="B19" location="'EN ÇOK KURULAN 10 FAALİYET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19" twoDigitTextYear="1"/>
    <ignoredError sqref="C22:C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showRuler="0" workbookViewId="0" topLeftCell="A1">
      <selection activeCell="C10" sqref="C10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11" t="s">
        <v>361</v>
      </c>
      <c r="B2" s="311"/>
      <c r="C2" s="311"/>
      <c r="D2" s="311"/>
      <c r="E2" s="311"/>
      <c r="F2" s="311"/>
      <c r="G2" s="311"/>
      <c r="H2" s="311"/>
      <c r="I2" s="31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12" t="s">
        <v>0</v>
      </c>
      <c r="D6" s="312"/>
      <c r="E6" s="312"/>
      <c r="F6" s="312"/>
    </row>
    <row r="8" ht="15.75" thickBot="1"/>
    <row r="9" spans="1:8" ht="15.75">
      <c r="A9" s="461"/>
      <c r="B9" s="461"/>
      <c r="C9" s="462" t="s">
        <v>1</v>
      </c>
      <c r="D9" s="462"/>
      <c r="E9" s="462"/>
      <c r="F9" s="462"/>
      <c r="G9" s="462"/>
      <c r="H9" s="463" t="s">
        <v>2</v>
      </c>
    </row>
    <row r="10" spans="1:8" ht="15.75">
      <c r="A10" s="313"/>
      <c r="B10" s="313"/>
      <c r="C10" s="177" t="s">
        <v>3</v>
      </c>
      <c r="D10" s="177" t="s">
        <v>4</v>
      </c>
      <c r="E10" s="177" t="s">
        <v>5</v>
      </c>
      <c r="F10" s="177" t="s">
        <v>6</v>
      </c>
      <c r="G10" s="177" t="s">
        <v>7</v>
      </c>
      <c r="H10" s="314"/>
    </row>
    <row r="11" spans="1:8" ht="15">
      <c r="A11" s="309" t="s">
        <v>8</v>
      </c>
      <c r="B11" s="184" t="s">
        <v>9</v>
      </c>
      <c r="C11" s="2">
        <v>907</v>
      </c>
      <c r="D11" s="2">
        <v>1</v>
      </c>
      <c r="E11" s="2">
        <v>0</v>
      </c>
      <c r="F11" s="2">
        <v>4894</v>
      </c>
      <c r="G11" s="2">
        <v>114</v>
      </c>
      <c r="H11" s="178">
        <v>5916</v>
      </c>
    </row>
    <row r="12" spans="1:8" ht="15">
      <c r="A12" s="309"/>
      <c r="B12" s="184" t="s">
        <v>10</v>
      </c>
      <c r="C12" s="179">
        <v>442628522</v>
      </c>
      <c r="D12" s="180">
        <v>200000</v>
      </c>
      <c r="E12" s="180">
        <v>0</v>
      </c>
      <c r="F12" s="179">
        <v>593928250</v>
      </c>
      <c r="G12" s="246" t="s">
        <v>332</v>
      </c>
      <c r="H12" s="178">
        <v>1036756772</v>
      </c>
    </row>
    <row r="13" spans="1:8" ht="15" customHeight="1">
      <c r="A13" s="310" t="s">
        <v>11</v>
      </c>
      <c r="B13" s="185" t="s">
        <v>12</v>
      </c>
      <c r="C13" s="2">
        <v>11</v>
      </c>
      <c r="D13" s="2">
        <v>7</v>
      </c>
      <c r="E13" s="2">
        <v>1</v>
      </c>
      <c r="F13" s="2">
        <v>299</v>
      </c>
      <c r="G13" s="2">
        <v>1</v>
      </c>
      <c r="H13" s="181">
        <v>319</v>
      </c>
    </row>
    <row r="14" spans="1:8" ht="15" customHeight="1">
      <c r="A14" s="310"/>
      <c r="B14" s="185" t="s">
        <v>13</v>
      </c>
      <c r="C14" s="2">
        <v>303</v>
      </c>
      <c r="D14" s="2">
        <v>0</v>
      </c>
      <c r="E14" s="2">
        <v>0</v>
      </c>
      <c r="F14" s="2">
        <v>16</v>
      </c>
      <c r="G14" s="2">
        <v>0</v>
      </c>
      <c r="H14" s="181">
        <v>319</v>
      </c>
    </row>
    <row r="15" spans="1:8" ht="15.75" customHeight="1">
      <c r="A15" s="310"/>
      <c r="B15" s="185" t="s">
        <v>14</v>
      </c>
      <c r="C15" s="2">
        <v>898979554</v>
      </c>
      <c r="D15" s="2">
        <v>0</v>
      </c>
      <c r="E15" s="2">
        <v>0</v>
      </c>
      <c r="F15" s="2">
        <v>20597500</v>
      </c>
      <c r="G15" s="2">
        <v>0</v>
      </c>
      <c r="H15" s="181">
        <v>919577054</v>
      </c>
    </row>
    <row r="16" spans="1:8" ht="15.75" customHeight="1">
      <c r="A16" s="309" t="s">
        <v>15</v>
      </c>
      <c r="B16" s="184" t="s">
        <v>9</v>
      </c>
      <c r="C16" s="2">
        <v>619</v>
      </c>
      <c r="D16" s="2">
        <v>5</v>
      </c>
      <c r="E16" s="2">
        <v>1</v>
      </c>
      <c r="F16" s="188">
        <v>2941</v>
      </c>
      <c r="G16" s="2">
        <v>4</v>
      </c>
      <c r="H16" s="178">
        <v>3570</v>
      </c>
    </row>
    <row r="17" spans="1:8" ht="15.75" customHeight="1">
      <c r="A17" s="309"/>
      <c r="B17" s="184" t="s">
        <v>310</v>
      </c>
      <c r="C17" s="2">
        <v>14438557149</v>
      </c>
      <c r="D17" s="2">
        <v>530000</v>
      </c>
      <c r="E17" s="2">
        <v>10000</v>
      </c>
      <c r="F17" s="188">
        <v>2263116593</v>
      </c>
      <c r="G17" s="2">
        <v>770</v>
      </c>
      <c r="H17" s="178">
        <v>16702214512</v>
      </c>
    </row>
    <row r="18" spans="1:8" ht="15.75" customHeight="1">
      <c r="A18" s="309"/>
      <c r="B18" s="184" t="s">
        <v>14</v>
      </c>
      <c r="C18" s="182">
        <v>27737490078</v>
      </c>
      <c r="D18" s="182">
        <v>2100000</v>
      </c>
      <c r="E18" s="182">
        <v>100000</v>
      </c>
      <c r="F18" s="188">
        <v>5988197800</v>
      </c>
      <c r="G18" s="182">
        <v>8200</v>
      </c>
      <c r="H18" s="178">
        <v>33727896998</v>
      </c>
    </row>
    <row r="19" spans="1:8" ht="15.75" customHeight="1">
      <c r="A19" s="310" t="s">
        <v>16</v>
      </c>
      <c r="B19" s="186" t="s">
        <v>9</v>
      </c>
      <c r="C19" s="2">
        <v>17</v>
      </c>
      <c r="D19" s="2">
        <v>0</v>
      </c>
      <c r="E19" s="2">
        <v>0</v>
      </c>
      <c r="F19" s="2">
        <v>29</v>
      </c>
      <c r="G19" s="2">
        <v>0</v>
      </c>
      <c r="H19" s="181">
        <v>46</v>
      </c>
    </row>
    <row r="20" spans="1:8" ht="15.75" customHeight="1">
      <c r="A20" s="310"/>
      <c r="B20" s="186" t="s">
        <v>310</v>
      </c>
      <c r="C20" s="2">
        <v>3574726627</v>
      </c>
      <c r="D20" s="2">
        <v>0</v>
      </c>
      <c r="E20" s="2">
        <v>0</v>
      </c>
      <c r="F20" s="2">
        <v>74029600</v>
      </c>
      <c r="G20" s="2">
        <v>0</v>
      </c>
      <c r="H20" s="181">
        <v>3648756227</v>
      </c>
    </row>
    <row r="21" spans="1:8" ht="16.5" customHeight="1">
      <c r="A21" s="310"/>
      <c r="B21" s="186" t="s">
        <v>14</v>
      </c>
      <c r="C21" s="247">
        <v>3069785315</v>
      </c>
      <c r="D21" s="176">
        <v>0</v>
      </c>
      <c r="E21" s="176">
        <v>0</v>
      </c>
      <c r="F21" s="179">
        <v>28989050</v>
      </c>
      <c r="G21" s="176">
        <v>0</v>
      </c>
      <c r="H21" s="179">
        <v>3098774365</v>
      </c>
    </row>
    <row r="22" spans="1:8" ht="15.75">
      <c r="A22" s="183" t="s">
        <v>17</v>
      </c>
      <c r="B22" s="187" t="s">
        <v>9</v>
      </c>
      <c r="C22" s="176">
        <v>331</v>
      </c>
      <c r="D22" s="176">
        <v>19</v>
      </c>
      <c r="E22" s="176">
        <v>3</v>
      </c>
      <c r="F22" s="179">
        <v>2211</v>
      </c>
      <c r="G22" s="176">
        <v>328</v>
      </c>
      <c r="H22" s="178">
        <v>2892</v>
      </c>
    </row>
    <row r="23" ht="15">
      <c r="C23" s="4"/>
    </row>
    <row r="24" ht="15">
      <c r="A24" s="3" t="s">
        <v>18</v>
      </c>
    </row>
    <row r="34" ht="15">
      <c r="A34" t="s">
        <v>315</v>
      </c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&amp;L21.02.2014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9"/>
  <sheetViews>
    <sheetView zoomScale="130" zoomScaleNormal="130" zoomScalePageLayoutView="85" workbookViewId="0" topLeftCell="A1">
      <selection activeCell="A7" sqref="A7"/>
    </sheetView>
  </sheetViews>
  <sheetFormatPr defaultColWidth="6.7109375" defaultRowHeight="15"/>
  <cols>
    <col min="1" max="1" width="19.421875" style="52" customWidth="1"/>
    <col min="2" max="2" width="5.7109375" style="51" bestFit="1" customWidth="1"/>
    <col min="3" max="3" width="10.140625" style="53" customWidth="1"/>
    <col min="4" max="5" width="4.28125" style="51" bestFit="1" customWidth="1"/>
    <col min="6" max="6" width="11.57421875" style="53" customWidth="1"/>
    <col min="7" max="7" width="11.28125" style="51" customWidth="1"/>
    <col min="8" max="8" width="11.7109375" style="51" customWidth="1"/>
    <col min="9" max="9" width="6.7109375" style="51" customWidth="1"/>
    <col min="10" max="196" width="9.140625" style="6" customWidth="1"/>
    <col min="197" max="197" width="19.421875" style="6" customWidth="1"/>
    <col min="198" max="198" width="5.7109375" style="6" bestFit="1" customWidth="1"/>
    <col min="199" max="199" width="10.140625" style="6" customWidth="1"/>
    <col min="200" max="201" width="4.28125" style="6" bestFit="1" customWidth="1"/>
    <col min="202" max="202" width="11.57421875" style="6" customWidth="1"/>
    <col min="203" max="203" width="11.28125" style="6" customWidth="1"/>
    <col min="204" max="204" width="11.7109375" style="6" customWidth="1"/>
    <col min="205" max="16384" width="6.7109375" style="6" customWidth="1"/>
  </cols>
  <sheetData>
    <row r="1" spans="1:9" ht="15.75" customHeight="1" thickBot="1">
      <c r="A1" s="318" t="s">
        <v>362</v>
      </c>
      <c r="B1" s="308"/>
      <c r="C1" s="308"/>
      <c r="D1" s="308"/>
      <c r="E1" s="308"/>
      <c r="F1" s="308"/>
      <c r="G1" s="308"/>
      <c r="H1" s="308"/>
      <c r="I1" s="308"/>
    </row>
    <row r="2" spans="1:9" ht="15.75" customHeight="1" thickBot="1">
      <c r="A2" s="319" t="s">
        <v>19</v>
      </c>
      <c r="B2" s="319"/>
      <c r="C2" s="319"/>
      <c r="D2" s="319"/>
      <c r="E2" s="319"/>
      <c r="F2" s="319"/>
      <c r="G2" s="319"/>
      <c r="H2" s="319"/>
      <c r="I2" s="319"/>
    </row>
    <row r="3" spans="1:9" ht="9.75" customHeight="1">
      <c r="A3" s="320" t="s">
        <v>554</v>
      </c>
      <c r="B3" s="323" t="s">
        <v>8</v>
      </c>
      <c r="C3" s="323"/>
      <c r="D3" s="323" t="s">
        <v>11</v>
      </c>
      <c r="E3" s="323"/>
      <c r="F3" s="323"/>
      <c r="G3" s="162" t="s">
        <v>20</v>
      </c>
      <c r="H3" s="162" t="s">
        <v>21</v>
      </c>
      <c r="I3" s="7" t="s">
        <v>17</v>
      </c>
    </row>
    <row r="4" spans="1:9" ht="12.75" customHeight="1">
      <c r="A4" s="321"/>
      <c r="B4" s="8"/>
      <c r="C4" s="9"/>
      <c r="D4" s="324" t="s">
        <v>9</v>
      </c>
      <c r="E4" s="324"/>
      <c r="F4" s="10"/>
      <c r="G4" s="8"/>
      <c r="H4" s="8"/>
      <c r="I4" s="11"/>
    </row>
    <row r="5" spans="1:9" ht="9.75" customHeight="1">
      <c r="A5" s="321"/>
      <c r="B5" s="163" t="s">
        <v>9</v>
      </c>
      <c r="C5" s="163" t="s">
        <v>10</v>
      </c>
      <c r="D5" s="324"/>
      <c r="E5" s="324"/>
      <c r="F5" s="12" t="s">
        <v>14</v>
      </c>
      <c r="G5" s="163" t="s">
        <v>9</v>
      </c>
      <c r="H5" s="163" t="s">
        <v>9</v>
      </c>
      <c r="I5" s="13" t="s">
        <v>9</v>
      </c>
    </row>
    <row r="6" spans="1:9" ht="9.75" thickBot="1">
      <c r="A6" s="322"/>
      <c r="B6" s="14"/>
      <c r="C6" s="15"/>
      <c r="D6" s="14" t="s">
        <v>22</v>
      </c>
      <c r="E6" s="14" t="s">
        <v>23</v>
      </c>
      <c r="F6" s="15"/>
      <c r="G6" s="14"/>
      <c r="H6" s="14"/>
      <c r="I6" s="16"/>
    </row>
    <row r="7" spans="1:9" s="19" customFormat="1" ht="11.25">
      <c r="A7" s="17" t="s">
        <v>24</v>
      </c>
      <c r="B7" s="18">
        <f>SUM(B8+B9+B10+B11+B12)</f>
        <v>5916</v>
      </c>
      <c r="C7" s="18">
        <f aca="true" t="shared" si="0" ref="C7:H7">SUM(C8+C9+C10+C11+C12)</f>
        <v>1036756772</v>
      </c>
      <c r="D7" s="18">
        <f t="shared" si="0"/>
        <v>319</v>
      </c>
      <c r="E7" s="18">
        <f t="shared" si="0"/>
        <v>319</v>
      </c>
      <c r="F7" s="18">
        <f t="shared" si="0"/>
        <v>919577054</v>
      </c>
      <c r="G7" s="18">
        <f t="shared" si="0"/>
        <v>3570</v>
      </c>
      <c r="H7" s="18">
        <f t="shared" si="0"/>
        <v>46</v>
      </c>
      <c r="I7" s="213">
        <f>SUM(I8+I9+I10+I11+I12)</f>
        <v>2892</v>
      </c>
    </row>
    <row r="8" spans="1:9" s="19" customFormat="1" ht="11.25">
      <c r="A8" s="17" t="s">
        <v>25</v>
      </c>
      <c r="B8" s="20">
        <f aca="true" t="shared" si="1" ref="B8:I12">SUM(B15+B22+B29+B36+B43+B50+B57+B64+B74+B81+B88+B95+B102+B109+B116+B123+B130+B142+B149+B156+B163)</f>
        <v>907</v>
      </c>
      <c r="C8" s="20">
        <f t="shared" si="1"/>
        <v>442628522</v>
      </c>
      <c r="D8" s="20">
        <f t="shared" si="1"/>
        <v>11</v>
      </c>
      <c r="E8" s="20">
        <f t="shared" si="1"/>
        <v>303</v>
      </c>
      <c r="F8" s="20">
        <f t="shared" si="1"/>
        <v>898979554</v>
      </c>
      <c r="G8" s="20">
        <f t="shared" si="1"/>
        <v>619</v>
      </c>
      <c r="H8" s="20">
        <f t="shared" si="1"/>
        <v>17</v>
      </c>
      <c r="I8" s="214">
        <f t="shared" si="1"/>
        <v>331</v>
      </c>
    </row>
    <row r="9" spans="1:9" s="19" customFormat="1" ht="11.25">
      <c r="A9" s="17" t="s">
        <v>26</v>
      </c>
      <c r="B9" s="20">
        <f t="shared" si="1"/>
        <v>1</v>
      </c>
      <c r="C9" s="20">
        <f t="shared" si="1"/>
        <v>200000</v>
      </c>
      <c r="D9" s="20">
        <f t="shared" si="1"/>
        <v>7</v>
      </c>
      <c r="E9" s="20">
        <f t="shared" si="1"/>
        <v>0</v>
      </c>
      <c r="F9" s="20">
        <f t="shared" si="1"/>
        <v>0</v>
      </c>
      <c r="G9" s="20">
        <f t="shared" si="1"/>
        <v>5</v>
      </c>
      <c r="H9" s="20">
        <f t="shared" si="1"/>
        <v>0</v>
      </c>
      <c r="I9" s="214">
        <f t="shared" si="1"/>
        <v>19</v>
      </c>
    </row>
    <row r="10" spans="1:9" s="19" customFormat="1" ht="11.25">
      <c r="A10" s="17" t="s">
        <v>27</v>
      </c>
      <c r="B10" s="20">
        <f t="shared" si="1"/>
        <v>0</v>
      </c>
      <c r="C10" s="20">
        <f t="shared" si="1"/>
        <v>0</v>
      </c>
      <c r="D10" s="20">
        <f t="shared" si="1"/>
        <v>1</v>
      </c>
      <c r="E10" s="20">
        <f t="shared" si="1"/>
        <v>0</v>
      </c>
      <c r="F10" s="20">
        <f t="shared" si="1"/>
        <v>0</v>
      </c>
      <c r="G10" s="20">
        <f t="shared" si="1"/>
        <v>1</v>
      </c>
      <c r="H10" s="20">
        <f t="shared" si="1"/>
        <v>0</v>
      </c>
      <c r="I10" s="214">
        <f t="shared" si="1"/>
        <v>3</v>
      </c>
    </row>
    <row r="11" spans="1:9" s="19" customFormat="1" ht="11.25">
      <c r="A11" s="17" t="s">
        <v>28</v>
      </c>
      <c r="B11" s="20">
        <f t="shared" si="1"/>
        <v>4894</v>
      </c>
      <c r="C11" s="20">
        <f t="shared" si="1"/>
        <v>593928250</v>
      </c>
      <c r="D11" s="20">
        <f t="shared" si="1"/>
        <v>299</v>
      </c>
      <c r="E11" s="20">
        <f t="shared" si="1"/>
        <v>16</v>
      </c>
      <c r="F11" s="20">
        <f t="shared" si="1"/>
        <v>20597500</v>
      </c>
      <c r="G11" s="20">
        <f t="shared" si="1"/>
        <v>2941</v>
      </c>
      <c r="H11" s="20">
        <f t="shared" si="1"/>
        <v>29</v>
      </c>
      <c r="I11" s="214">
        <f t="shared" si="1"/>
        <v>2211</v>
      </c>
    </row>
    <row r="12" spans="1:9" s="19" customFormat="1" ht="12" thickBot="1">
      <c r="A12" s="21" t="s">
        <v>29</v>
      </c>
      <c r="B12" s="22">
        <f t="shared" si="1"/>
        <v>114</v>
      </c>
      <c r="C12" s="22">
        <f t="shared" si="1"/>
        <v>0</v>
      </c>
      <c r="D12" s="22">
        <f t="shared" si="1"/>
        <v>1</v>
      </c>
      <c r="E12" s="22">
        <f t="shared" si="1"/>
        <v>0</v>
      </c>
      <c r="F12" s="22">
        <f t="shared" si="1"/>
        <v>0</v>
      </c>
      <c r="G12" s="22">
        <f t="shared" si="1"/>
        <v>4</v>
      </c>
      <c r="H12" s="22">
        <f t="shared" si="1"/>
        <v>0</v>
      </c>
      <c r="I12" s="215">
        <f t="shared" si="1"/>
        <v>328</v>
      </c>
    </row>
    <row r="13" spans="1:9" s="19" customFormat="1" ht="13.5" customHeight="1" thickBot="1">
      <c r="A13" s="315" t="s">
        <v>30</v>
      </c>
      <c r="B13" s="316"/>
      <c r="C13" s="316"/>
      <c r="D13" s="316"/>
      <c r="E13" s="316"/>
      <c r="F13" s="316"/>
      <c r="G13" s="316"/>
      <c r="H13" s="316"/>
      <c r="I13" s="317"/>
    </row>
    <row r="14" spans="1:9" s="19" customFormat="1" ht="11.25">
      <c r="A14" s="23" t="s">
        <v>31</v>
      </c>
      <c r="B14" s="24">
        <v>126</v>
      </c>
      <c r="C14" s="26">
        <v>16935000</v>
      </c>
      <c r="D14" s="26">
        <v>3</v>
      </c>
      <c r="E14" s="26">
        <v>3</v>
      </c>
      <c r="F14" s="26">
        <v>30300000</v>
      </c>
      <c r="G14" s="26">
        <v>50</v>
      </c>
      <c r="H14" s="19">
        <v>1</v>
      </c>
      <c r="I14" s="27">
        <v>34</v>
      </c>
    </row>
    <row r="15" spans="1:9" s="19" customFormat="1" ht="11.25">
      <c r="A15" s="23" t="s">
        <v>32</v>
      </c>
      <c r="B15" s="28">
        <v>11</v>
      </c>
      <c r="C15" s="29">
        <v>3650000</v>
      </c>
      <c r="D15" s="30">
        <v>0</v>
      </c>
      <c r="E15" s="31">
        <v>3</v>
      </c>
      <c r="F15" s="32">
        <v>30300000</v>
      </c>
      <c r="G15" s="31">
        <v>15</v>
      </c>
      <c r="H15" s="198">
        <v>0</v>
      </c>
      <c r="I15" s="34">
        <v>1</v>
      </c>
    </row>
    <row r="16" spans="1:9" s="19" customFormat="1" ht="11.25">
      <c r="A16" s="23" t="s">
        <v>33</v>
      </c>
      <c r="B16" s="28">
        <v>0</v>
      </c>
      <c r="C16" s="29">
        <v>0</v>
      </c>
      <c r="D16" s="30">
        <v>0</v>
      </c>
      <c r="E16" s="30">
        <v>0</v>
      </c>
      <c r="F16" s="29">
        <v>0</v>
      </c>
      <c r="G16" s="30">
        <v>0</v>
      </c>
      <c r="H16" s="198">
        <v>0</v>
      </c>
      <c r="I16" s="34">
        <v>0</v>
      </c>
    </row>
    <row r="17" spans="1:9" ht="11.25">
      <c r="A17" s="23" t="s">
        <v>34</v>
      </c>
      <c r="B17" s="28">
        <v>0</v>
      </c>
      <c r="C17" s="29">
        <v>0</v>
      </c>
      <c r="D17" s="30">
        <v>0</v>
      </c>
      <c r="E17" s="30">
        <v>0</v>
      </c>
      <c r="F17" s="29">
        <v>0</v>
      </c>
      <c r="G17" s="30">
        <v>0</v>
      </c>
      <c r="H17" s="197">
        <v>0</v>
      </c>
      <c r="I17" s="34">
        <v>0</v>
      </c>
    </row>
    <row r="18" spans="1:10" ht="11.25">
      <c r="A18" s="23" t="s">
        <v>35</v>
      </c>
      <c r="B18" s="28">
        <v>82</v>
      </c>
      <c r="C18" s="29">
        <v>13285000</v>
      </c>
      <c r="D18" s="30">
        <v>3</v>
      </c>
      <c r="E18" s="30">
        <v>0</v>
      </c>
      <c r="F18" s="29">
        <v>0</v>
      </c>
      <c r="G18" s="200">
        <v>34</v>
      </c>
      <c r="H18" s="197">
        <v>1</v>
      </c>
      <c r="I18" s="34">
        <v>20</v>
      </c>
      <c r="J18" s="35"/>
    </row>
    <row r="19" spans="1:9" ht="12" thickBot="1">
      <c r="A19" s="36" t="s">
        <v>29</v>
      </c>
      <c r="B19" s="37">
        <v>33</v>
      </c>
      <c r="C19" s="38">
        <v>0</v>
      </c>
      <c r="D19" s="39">
        <v>0</v>
      </c>
      <c r="E19" s="39">
        <v>0</v>
      </c>
      <c r="F19" s="38">
        <v>0</v>
      </c>
      <c r="G19" s="40">
        <v>1</v>
      </c>
      <c r="H19" s="199">
        <v>0</v>
      </c>
      <c r="I19" s="42">
        <v>13</v>
      </c>
    </row>
    <row r="20" spans="1:9" ht="13.5" customHeight="1" thickBot="1">
      <c r="A20" s="315" t="s">
        <v>36</v>
      </c>
      <c r="B20" s="326"/>
      <c r="C20" s="326"/>
      <c r="D20" s="326"/>
      <c r="E20" s="326"/>
      <c r="F20" s="326"/>
      <c r="G20" s="326"/>
      <c r="H20" s="326"/>
      <c r="I20" s="328"/>
    </row>
    <row r="21" spans="1:9" ht="11.25">
      <c r="A21" s="23" t="s">
        <v>31</v>
      </c>
      <c r="B21" s="24">
        <v>39</v>
      </c>
      <c r="C21" s="25">
        <v>11377500</v>
      </c>
      <c r="D21" s="26">
        <v>5</v>
      </c>
      <c r="E21" s="26">
        <v>5</v>
      </c>
      <c r="F21" s="25">
        <v>20570000</v>
      </c>
      <c r="G21" s="26">
        <v>40</v>
      </c>
      <c r="H21" s="26">
        <v>2</v>
      </c>
      <c r="I21" s="27">
        <v>20</v>
      </c>
    </row>
    <row r="22" spans="1:9" ht="11.25">
      <c r="A22" s="23" t="s">
        <v>32</v>
      </c>
      <c r="B22" s="28">
        <v>14</v>
      </c>
      <c r="C22" s="29">
        <v>3450000</v>
      </c>
      <c r="D22" s="30">
        <v>1</v>
      </c>
      <c r="E22" s="31">
        <v>4</v>
      </c>
      <c r="F22" s="32">
        <v>18150000</v>
      </c>
      <c r="G22" s="31">
        <v>12</v>
      </c>
      <c r="H22" s="30">
        <v>0</v>
      </c>
      <c r="I22" s="34">
        <v>6</v>
      </c>
    </row>
    <row r="23" spans="1:9" s="19" customFormat="1" ht="11.25">
      <c r="A23" s="23" t="s">
        <v>33</v>
      </c>
      <c r="B23" s="28">
        <v>0</v>
      </c>
      <c r="C23" s="29">
        <v>0</v>
      </c>
      <c r="D23" s="30">
        <v>0</v>
      </c>
      <c r="E23" s="30">
        <v>0</v>
      </c>
      <c r="F23" s="29">
        <v>0</v>
      </c>
      <c r="G23" s="30">
        <v>0</v>
      </c>
      <c r="H23" s="30">
        <v>0</v>
      </c>
      <c r="I23" s="34">
        <v>0</v>
      </c>
    </row>
    <row r="24" spans="1:9" ht="11.25">
      <c r="A24" s="23" t="s">
        <v>34</v>
      </c>
      <c r="B24" s="28">
        <v>0</v>
      </c>
      <c r="C24" s="29">
        <v>0</v>
      </c>
      <c r="D24" s="30">
        <v>0</v>
      </c>
      <c r="E24" s="30">
        <v>0</v>
      </c>
      <c r="F24" s="29">
        <v>0</v>
      </c>
      <c r="G24" s="30">
        <v>0</v>
      </c>
      <c r="H24" s="30">
        <v>0</v>
      </c>
      <c r="I24" s="34">
        <v>0</v>
      </c>
    </row>
    <row r="25" spans="1:9" ht="11.25">
      <c r="A25" s="23" t="s">
        <v>35</v>
      </c>
      <c r="B25" s="28">
        <v>25</v>
      </c>
      <c r="C25" s="29">
        <v>7927500</v>
      </c>
      <c r="D25" s="30">
        <v>4</v>
      </c>
      <c r="E25" s="31">
        <v>1</v>
      </c>
      <c r="F25" s="32">
        <v>2420000</v>
      </c>
      <c r="G25" s="31">
        <v>28</v>
      </c>
      <c r="H25" s="30">
        <v>2</v>
      </c>
      <c r="I25" s="34">
        <v>14</v>
      </c>
    </row>
    <row r="26" spans="1:9" ht="12" customHeight="1" thickBot="1">
      <c r="A26" s="36" t="s">
        <v>29</v>
      </c>
      <c r="B26" s="37">
        <v>0</v>
      </c>
      <c r="C26" s="38">
        <v>0</v>
      </c>
      <c r="D26" s="39">
        <v>0</v>
      </c>
      <c r="E26" s="39">
        <v>0</v>
      </c>
      <c r="F26" s="38">
        <v>0</v>
      </c>
      <c r="G26" s="39">
        <v>0</v>
      </c>
      <c r="H26" s="39">
        <v>0</v>
      </c>
      <c r="I26" s="42">
        <v>0</v>
      </c>
    </row>
    <row r="27" spans="1:9" ht="11.25" customHeight="1" thickBot="1">
      <c r="A27" s="315" t="s">
        <v>37</v>
      </c>
      <c r="B27" s="326"/>
      <c r="C27" s="326"/>
      <c r="D27" s="326"/>
      <c r="E27" s="326"/>
      <c r="F27" s="326"/>
      <c r="G27" s="326"/>
      <c r="H27" s="326"/>
      <c r="I27" s="328"/>
    </row>
    <row r="28" spans="1:9" ht="11.25">
      <c r="A28" s="23" t="s">
        <v>31</v>
      </c>
      <c r="B28" s="24">
        <v>984</v>
      </c>
      <c r="C28" s="25">
        <v>185431200</v>
      </c>
      <c r="D28" s="26">
        <v>72</v>
      </c>
      <c r="E28" s="26">
        <v>72</v>
      </c>
      <c r="F28" s="25">
        <v>239753125</v>
      </c>
      <c r="G28" s="26">
        <v>714</v>
      </c>
      <c r="H28" s="26">
        <v>12</v>
      </c>
      <c r="I28" s="27">
        <v>440</v>
      </c>
    </row>
    <row r="29" spans="1:9" ht="11.25">
      <c r="A29" s="23" t="s">
        <v>32</v>
      </c>
      <c r="B29" s="28">
        <v>144</v>
      </c>
      <c r="C29" s="29">
        <v>80710000</v>
      </c>
      <c r="D29" s="30">
        <v>4</v>
      </c>
      <c r="E29" s="31">
        <v>67</v>
      </c>
      <c r="F29" s="32">
        <v>229593125</v>
      </c>
      <c r="G29" s="31">
        <v>125</v>
      </c>
      <c r="H29" s="30">
        <v>5</v>
      </c>
      <c r="I29" s="33">
        <v>64</v>
      </c>
    </row>
    <row r="30" spans="1:9" ht="11.25">
      <c r="A30" s="23" t="s">
        <v>33</v>
      </c>
      <c r="B30" s="28">
        <v>1</v>
      </c>
      <c r="C30" s="29">
        <v>200000</v>
      </c>
      <c r="D30" s="30">
        <v>2</v>
      </c>
      <c r="E30" s="30">
        <v>0</v>
      </c>
      <c r="F30" s="29">
        <v>0</v>
      </c>
      <c r="G30" s="30">
        <v>1</v>
      </c>
      <c r="H30" s="30">
        <v>0</v>
      </c>
      <c r="I30" s="33">
        <v>5</v>
      </c>
    </row>
    <row r="31" spans="1:9" ht="11.25">
      <c r="A31" s="23" t="s">
        <v>34</v>
      </c>
      <c r="B31" s="28">
        <v>0</v>
      </c>
      <c r="C31" s="29">
        <v>0</v>
      </c>
      <c r="D31" s="30">
        <v>0</v>
      </c>
      <c r="E31" s="30">
        <v>0</v>
      </c>
      <c r="F31" s="29">
        <v>0</v>
      </c>
      <c r="G31" s="30">
        <v>0</v>
      </c>
      <c r="H31" s="30">
        <v>0</v>
      </c>
      <c r="I31" s="33">
        <v>2</v>
      </c>
    </row>
    <row r="32" spans="1:9" ht="11.25">
      <c r="A32" s="23" t="s">
        <v>35</v>
      </c>
      <c r="B32" s="28">
        <v>839</v>
      </c>
      <c r="C32" s="29">
        <v>104521200</v>
      </c>
      <c r="D32" s="30">
        <v>66</v>
      </c>
      <c r="E32" s="31">
        <v>5</v>
      </c>
      <c r="F32" s="32">
        <v>10160000</v>
      </c>
      <c r="G32" s="31">
        <v>588</v>
      </c>
      <c r="H32" s="30">
        <v>7</v>
      </c>
      <c r="I32" s="33">
        <v>368</v>
      </c>
    </row>
    <row r="33" spans="1:9" ht="12" customHeight="1" thickBot="1">
      <c r="A33" s="36" t="s">
        <v>29</v>
      </c>
      <c r="B33" s="37">
        <v>0</v>
      </c>
      <c r="C33" s="38">
        <v>0</v>
      </c>
      <c r="D33" s="39">
        <v>0</v>
      </c>
      <c r="E33" s="39">
        <v>0</v>
      </c>
      <c r="F33" s="38">
        <v>0</v>
      </c>
      <c r="G33" s="40">
        <v>0</v>
      </c>
      <c r="H33" s="39">
        <v>0</v>
      </c>
      <c r="I33" s="42">
        <v>1</v>
      </c>
    </row>
    <row r="34" spans="1:9" ht="14.25" customHeight="1" thickBot="1">
      <c r="A34" s="315" t="s">
        <v>38</v>
      </c>
      <c r="B34" s="326"/>
      <c r="C34" s="326"/>
      <c r="D34" s="326"/>
      <c r="E34" s="326"/>
      <c r="F34" s="326"/>
      <c r="G34" s="326"/>
      <c r="H34" s="326"/>
      <c r="I34" s="328"/>
    </row>
    <row r="35" spans="1:9" ht="11.25">
      <c r="A35" s="23" t="s">
        <v>31</v>
      </c>
      <c r="B35" s="24">
        <v>101</v>
      </c>
      <c r="C35" s="25">
        <v>24812000</v>
      </c>
      <c r="D35" s="26">
        <v>5</v>
      </c>
      <c r="E35" s="26">
        <v>5</v>
      </c>
      <c r="F35" s="25">
        <v>16900000</v>
      </c>
      <c r="G35" s="26">
        <v>49</v>
      </c>
      <c r="H35" s="26">
        <v>0</v>
      </c>
      <c r="I35" s="27">
        <v>25</v>
      </c>
    </row>
    <row r="36" spans="1:9" ht="11.25">
      <c r="A36" s="23" t="s">
        <v>32</v>
      </c>
      <c r="B36" s="28">
        <v>64</v>
      </c>
      <c r="C36" s="29">
        <v>22752000</v>
      </c>
      <c r="D36" s="30">
        <v>0</v>
      </c>
      <c r="E36" s="31">
        <v>5</v>
      </c>
      <c r="F36" s="32">
        <v>16900000</v>
      </c>
      <c r="G36" s="31">
        <v>43</v>
      </c>
      <c r="H36" s="30">
        <v>0</v>
      </c>
      <c r="I36" s="33">
        <v>12</v>
      </c>
    </row>
    <row r="37" spans="1:9" s="19" customFormat="1" ht="11.25">
      <c r="A37" s="23" t="s">
        <v>33</v>
      </c>
      <c r="B37" s="28">
        <v>0</v>
      </c>
      <c r="C37" s="29">
        <v>0</v>
      </c>
      <c r="D37" s="30">
        <v>0</v>
      </c>
      <c r="E37" s="30">
        <v>0</v>
      </c>
      <c r="F37" s="29">
        <v>0</v>
      </c>
      <c r="G37" s="30">
        <v>0</v>
      </c>
      <c r="H37" s="30">
        <v>0</v>
      </c>
      <c r="I37" s="34">
        <v>0</v>
      </c>
    </row>
    <row r="38" spans="1:9" ht="11.25">
      <c r="A38" s="23" t="s">
        <v>34</v>
      </c>
      <c r="B38" s="28">
        <v>0</v>
      </c>
      <c r="C38" s="29">
        <v>0</v>
      </c>
      <c r="D38" s="30">
        <v>0</v>
      </c>
      <c r="E38" s="30">
        <v>0</v>
      </c>
      <c r="F38" s="29">
        <v>0</v>
      </c>
      <c r="G38" s="30">
        <v>0</v>
      </c>
      <c r="H38" s="30">
        <v>0</v>
      </c>
      <c r="I38" s="34">
        <v>0</v>
      </c>
    </row>
    <row r="39" spans="1:9" ht="11.25" customHeight="1">
      <c r="A39" s="23" t="s">
        <v>35</v>
      </c>
      <c r="B39" s="28">
        <v>37</v>
      </c>
      <c r="C39" s="29">
        <v>2060000</v>
      </c>
      <c r="D39" s="30">
        <v>5</v>
      </c>
      <c r="E39" s="30">
        <v>0</v>
      </c>
      <c r="F39" s="29">
        <v>0</v>
      </c>
      <c r="G39" s="31">
        <v>6</v>
      </c>
      <c r="H39" s="30">
        <v>0</v>
      </c>
      <c r="I39" s="33">
        <v>13</v>
      </c>
    </row>
    <row r="40" spans="1:9" ht="12" thickBot="1">
      <c r="A40" s="36" t="s">
        <v>29</v>
      </c>
      <c r="B40" s="37">
        <v>0</v>
      </c>
      <c r="C40" s="38">
        <v>0</v>
      </c>
      <c r="D40" s="39">
        <v>0</v>
      </c>
      <c r="E40" s="39">
        <v>0</v>
      </c>
      <c r="F40" s="38">
        <v>0</v>
      </c>
      <c r="G40" s="39">
        <v>0</v>
      </c>
      <c r="H40" s="39">
        <v>0</v>
      </c>
      <c r="I40" s="41">
        <v>0</v>
      </c>
    </row>
    <row r="41" spans="1:9" ht="13.5" customHeight="1" thickBot="1">
      <c r="A41" s="315" t="s">
        <v>39</v>
      </c>
      <c r="B41" s="326"/>
      <c r="C41" s="326"/>
      <c r="D41" s="326"/>
      <c r="E41" s="326"/>
      <c r="F41" s="326"/>
      <c r="G41" s="326"/>
      <c r="H41" s="326"/>
      <c r="I41" s="328"/>
    </row>
    <row r="42" spans="1:9" ht="11.25">
      <c r="A42" s="23" t="s">
        <v>31</v>
      </c>
      <c r="B42" s="24">
        <v>14</v>
      </c>
      <c r="C42" s="25">
        <v>3197000</v>
      </c>
      <c r="D42" s="26">
        <v>1</v>
      </c>
      <c r="E42" s="26">
        <v>1</v>
      </c>
      <c r="F42" s="25">
        <v>1400000</v>
      </c>
      <c r="G42" s="26">
        <v>12</v>
      </c>
      <c r="H42" s="26">
        <v>0</v>
      </c>
      <c r="I42" s="192">
        <v>4</v>
      </c>
    </row>
    <row r="43" spans="1:9" ht="11.25">
      <c r="A43" s="23" t="s">
        <v>32</v>
      </c>
      <c r="B43" s="28">
        <v>4</v>
      </c>
      <c r="C43" s="29">
        <v>1850000</v>
      </c>
      <c r="D43" s="30">
        <v>0</v>
      </c>
      <c r="E43" s="30">
        <v>1</v>
      </c>
      <c r="F43" s="29">
        <v>1400000</v>
      </c>
      <c r="G43" s="31">
        <v>2</v>
      </c>
      <c r="H43" s="30">
        <v>0</v>
      </c>
      <c r="I43" s="193">
        <v>1</v>
      </c>
    </row>
    <row r="44" spans="1:9" s="19" customFormat="1" ht="13.5" customHeight="1">
      <c r="A44" s="23" t="s">
        <v>33</v>
      </c>
      <c r="B44" s="28">
        <v>0</v>
      </c>
      <c r="C44" s="29">
        <v>0</v>
      </c>
      <c r="D44" s="30">
        <v>0</v>
      </c>
      <c r="E44" s="30">
        <v>0</v>
      </c>
      <c r="F44" s="29">
        <v>0</v>
      </c>
      <c r="G44" s="30">
        <v>0</v>
      </c>
      <c r="H44" s="30">
        <v>0</v>
      </c>
      <c r="I44" s="193">
        <v>0</v>
      </c>
    </row>
    <row r="45" spans="1:9" ht="11.25">
      <c r="A45" s="23" t="s">
        <v>34</v>
      </c>
      <c r="B45" s="28">
        <v>0</v>
      </c>
      <c r="C45" s="29">
        <v>0</v>
      </c>
      <c r="D45" s="30">
        <v>0</v>
      </c>
      <c r="E45" s="30">
        <v>0</v>
      </c>
      <c r="F45" s="29">
        <v>0</v>
      </c>
      <c r="G45" s="30">
        <v>0</v>
      </c>
      <c r="H45" s="30">
        <v>0</v>
      </c>
      <c r="I45" s="193">
        <v>0</v>
      </c>
    </row>
    <row r="46" spans="1:9" ht="11.25">
      <c r="A46" s="23" t="s">
        <v>35</v>
      </c>
      <c r="B46" s="28">
        <v>10</v>
      </c>
      <c r="C46" s="29">
        <v>1347000</v>
      </c>
      <c r="D46" s="30">
        <v>1</v>
      </c>
      <c r="E46" s="30">
        <v>0</v>
      </c>
      <c r="F46" s="29">
        <v>0</v>
      </c>
      <c r="G46" s="31">
        <v>10</v>
      </c>
      <c r="H46" s="30">
        <v>0</v>
      </c>
      <c r="I46" s="193">
        <v>3</v>
      </c>
    </row>
    <row r="47" spans="1:9" ht="12.75" customHeight="1" thickBot="1">
      <c r="A47" s="36" t="s">
        <v>29</v>
      </c>
      <c r="B47" s="37">
        <v>0</v>
      </c>
      <c r="C47" s="38">
        <v>0</v>
      </c>
      <c r="D47" s="39">
        <v>0</v>
      </c>
      <c r="E47" s="39">
        <v>0</v>
      </c>
      <c r="F47" s="38">
        <v>0</v>
      </c>
      <c r="G47" s="39">
        <v>0</v>
      </c>
      <c r="H47" s="39">
        <v>0</v>
      </c>
      <c r="I47" s="194">
        <v>0</v>
      </c>
    </row>
    <row r="48" spans="1:9" ht="12.75" customHeight="1" thickBot="1">
      <c r="A48" s="315" t="s">
        <v>40</v>
      </c>
      <c r="B48" s="326"/>
      <c r="C48" s="326"/>
      <c r="D48" s="326"/>
      <c r="E48" s="326"/>
      <c r="F48" s="326"/>
      <c r="G48" s="326"/>
      <c r="H48" s="326"/>
      <c r="I48" s="328"/>
    </row>
    <row r="49" spans="1:9" ht="11.25">
      <c r="A49" s="23" t="s">
        <v>31</v>
      </c>
      <c r="B49" s="24">
        <v>965</v>
      </c>
      <c r="C49" s="25">
        <v>178830000</v>
      </c>
      <c r="D49" s="26">
        <v>36</v>
      </c>
      <c r="E49" s="26">
        <v>36</v>
      </c>
      <c r="F49" s="25">
        <v>86105015</v>
      </c>
      <c r="G49" s="26">
        <v>560</v>
      </c>
      <c r="H49" s="26">
        <v>4</v>
      </c>
      <c r="I49" s="27">
        <v>591</v>
      </c>
    </row>
    <row r="50" spans="1:10" ht="11.25">
      <c r="A50" s="23" t="s">
        <v>32</v>
      </c>
      <c r="B50" s="43">
        <v>148</v>
      </c>
      <c r="C50" s="32">
        <v>58365000</v>
      </c>
      <c r="D50" s="30">
        <v>0</v>
      </c>
      <c r="E50" s="30">
        <v>36</v>
      </c>
      <c r="F50" s="29">
        <v>86105015</v>
      </c>
      <c r="G50" s="31">
        <v>83</v>
      </c>
      <c r="H50" s="30">
        <v>1</v>
      </c>
      <c r="I50" s="33">
        <v>36</v>
      </c>
      <c r="J50" s="19"/>
    </row>
    <row r="51" spans="1:9" s="19" customFormat="1" ht="11.25">
      <c r="A51" s="23" t="s">
        <v>33</v>
      </c>
      <c r="B51" s="43">
        <v>0</v>
      </c>
      <c r="C51" s="32">
        <v>0</v>
      </c>
      <c r="D51" s="30">
        <v>0</v>
      </c>
      <c r="E51" s="30">
        <v>0</v>
      </c>
      <c r="F51" s="29">
        <v>0</v>
      </c>
      <c r="G51" s="30">
        <v>2</v>
      </c>
      <c r="H51" s="30">
        <v>0</v>
      </c>
      <c r="I51" s="33">
        <v>1</v>
      </c>
    </row>
    <row r="52" spans="1:10" ht="11.25">
      <c r="A52" s="23" t="s">
        <v>34</v>
      </c>
      <c r="B52" s="28">
        <v>0</v>
      </c>
      <c r="C52" s="29">
        <v>0</v>
      </c>
      <c r="D52" s="30">
        <v>0</v>
      </c>
      <c r="E52" s="30">
        <v>0</v>
      </c>
      <c r="F52" s="29">
        <v>0</v>
      </c>
      <c r="G52" s="31">
        <v>0</v>
      </c>
      <c r="H52" s="30">
        <v>0</v>
      </c>
      <c r="I52" s="34">
        <v>0</v>
      </c>
      <c r="J52" s="19"/>
    </row>
    <row r="53" spans="1:10" ht="11.25">
      <c r="A53" s="23" t="s">
        <v>35</v>
      </c>
      <c r="B53" s="43">
        <v>771</v>
      </c>
      <c r="C53" s="32">
        <v>120465000</v>
      </c>
      <c r="D53" s="30">
        <v>35</v>
      </c>
      <c r="E53" s="31">
        <v>0</v>
      </c>
      <c r="F53" s="32">
        <v>0</v>
      </c>
      <c r="G53" s="31">
        <v>475</v>
      </c>
      <c r="H53" s="30">
        <v>3</v>
      </c>
      <c r="I53" s="33">
        <v>272</v>
      </c>
      <c r="J53" s="19"/>
    </row>
    <row r="54" spans="1:10" ht="12" thickBot="1">
      <c r="A54" s="36" t="s">
        <v>29</v>
      </c>
      <c r="B54" s="37">
        <v>46</v>
      </c>
      <c r="C54" s="38">
        <v>0</v>
      </c>
      <c r="D54" s="39">
        <v>1</v>
      </c>
      <c r="E54" s="39">
        <v>0</v>
      </c>
      <c r="F54" s="38">
        <v>0</v>
      </c>
      <c r="G54" s="40">
        <v>0</v>
      </c>
      <c r="H54" s="39">
        <v>0</v>
      </c>
      <c r="I54" s="41">
        <v>282</v>
      </c>
      <c r="J54" s="19"/>
    </row>
    <row r="55" spans="1:9" ht="14.25" customHeight="1" thickBot="1">
      <c r="A55" s="329" t="s">
        <v>41</v>
      </c>
      <c r="B55" s="330"/>
      <c r="C55" s="330"/>
      <c r="D55" s="330"/>
      <c r="E55" s="330"/>
      <c r="F55" s="330"/>
      <c r="G55" s="330"/>
      <c r="H55" s="330"/>
      <c r="I55" s="331"/>
    </row>
    <row r="56" spans="1:9" ht="11.25">
      <c r="A56" s="23" t="s">
        <v>31</v>
      </c>
      <c r="B56" s="24">
        <v>1753</v>
      </c>
      <c r="C56" s="25">
        <v>290489250</v>
      </c>
      <c r="D56" s="26">
        <v>98</v>
      </c>
      <c r="E56" s="26">
        <v>98</v>
      </c>
      <c r="F56" s="25">
        <v>405118800</v>
      </c>
      <c r="G56" s="26">
        <v>1133</v>
      </c>
      <c r="H56" s="26">
        <v>13</v>
      </c>
      <c r="I56" s="27">
        <v>980</v>
      </c>
    </row>
    <row r="57" spans="1:9" ht="11.25">
      <c r="A57" s="23" t="s">
        <v>32</v>
      </c>
      <c r="B57" s="43">
        <v>199</v>
      </c>
      <c r="C57" s="32">
        <v>77385000</v>
      </c>
      <c r="D57" s="30">
        <v>5</v>
      </c>
      <c r="E57" s="31">
        <v>90</v>
      </c>
      <c r="F57" s="32">
        <v>401068300</v>
      </c>
      <c r="G57" s="31">
        <v>128</v>
      </c>
      <c r="H57" s="30">
        <v>7</v>
      </c>
      <c r="I57" s="33">
        <v>91</v>
      </c>
    </row>
    <row r="58" spans="1:9" s="19" customFormat="1" ht="12" customHeight="1">
      <c r="A58" s="23" t="s">
        <v>33</v>
      </c>
      <c r="B58" s="28">
        <v>0</v>
      </c>
      <c r="C58" s="29">
        <v>0</v>
      </c>
      <c r="D58" s="30">
        <v>4</v>
      </c>
      <c r="E58" s="30">
        <v>0</v>
      </c>
      <c r="F58" s="29">
        <v>0</v>
      </c>
      <c r="G58" s="31">
        <v>2</v>
      </c>
      <c r="H58" s="30">
        <v>0</v>
      </c>
      <c r="I58" s="33">
        <v>13</v>
      </c>
    </row>
    <row r="59" spans="1:9" ht="11.25">
      <c r="A59" s="23" t="s">
        <v>34</v>
      </c>
      <c r="B59" s="28">
        <v>0</v>
      </c>
      <c r="C59" s="29">
        <v>0</v>
      </c>
      <c r="D59" s="30">
        <v>1</v>
      </c>
      <c r="E59" s="30">
        <v>0</v>
      </c>
      <c r="F59" s="29">
        <v>0</v>
      </c>
      <c r="G59" s="31">
        <v>1</v>
      </c>
      <c r="H59" s="30">
        <v>0</v>
      </c>
      <c r="I59" s="34">
        <v>1</v>
      </c>
    </row>
    <row r="60" spans="1:9" ht="11.25" customHeight="1">
      <c r="A60" s="23" t="s">
        <v>35</v>
      </c>
      <c r="B60" s="43">
        <v>1550</v>
      </c>
      <c r="C60" s="32">
        <v>213104250</v>
      </c>
      <c r="D60" s="30">
        <v>88</v>
      </c>
      <c r="E60" s="30">
        <v>8</v>
      </c>
      <c r="F60" s="32">
        <v>4050500</v>
      </c>
      <c r="G60" s="31">
        <v>1002</v>
      </c>
      <c r="H60" s="30">
        <v>6</v>
      </c>
      <c r="I60" s="33">
        <v>864</v>
      </c>
    </row>
    <row r="61" spans="1:9" ht="12" customHeight="1" thickBot="1">
      <c r="A61" s="36" t="s">
        <v>29</v>
      </c>
      <c r="B61" s="37">
        <v>4</v>
      </c>
      <c r="C61" s="38">
        <v>0</v>
      </c>
      <c r="D61" s="39">
        <v>0</v>
      </c>
      <c r="E61" s="39">
        <v>0</v>
      </c>
      <c r="F61" s="38">
        <v>0</v>
      </c>
      <c r="G61" s="39">
        <v>0</v>
      </c>
      <c r="H61" s="39">
        <v>0</v>
      </c>
      <c r="I61" s="42">
        <v>11</v>
      </c>
    </row>
    <row r="62" spans="1:9" s="19" customFormat="1" ht="12" customHeight="1" thickBot="1">
      <c r="A62" s="315" t="s">
        <v>42</v>
      </c>
      <c r="B62" s="316"/>
      <c r="C62" s="316"/>
      <c r="D62" s="316"/>
      <c r="E62" s="316"/>
      <c r="F62" s="316"/>
      <c r="G62" s="316"/>
      <c r="H62" s="316"/>
      <c r="I62" s="332"/>
    </row>
    <row r="63" spans="1:9" ht="11.25">
      <c r="A63" s="23" t="s">
        <v>31</v>
      </c>
      <c r="B63" s="24">
        <v>281</v>
      </c>
      <c r="C63" s="25">
        <v>54781180</v>
      </c>
      <c r="D63" s="26">
        <v>7</v>
      </c>
      <c r="E63" s="26">
        <v>7</v>
      </c>
      <c r="F63" s="25">
        <v>19600000</v>
      </c>
      <c r="G63" s="26">
        <v>193</v>
      </c>
      <c r="H63" s="26">
        <v>1</v>
      </c>
      <c r="I63" s="27">
        <v>135</v>
      </c>
    </row>
    <row r="64" spans="1:9" ht="11.25">
      <c r="A64" s="23" t="s">
        <v>32</v>
      </c>
      <c r="B64" s="43">
        <v>24</v>
      </c>
      <c r="C64" s="32">
        <v>15422180</v>
      </c>
      <c r="D64" s="30">
        <v>0</v>
      </c>
      <c r="E64" s="31">
        <v>7</v>
      </c>
      <c r="F64" s="32">
        <v>19600000</v>
      </c>
      <c r="G64" s="31">
        <v>23</v>
      </c>
      <c r="H64" s="30">
        <v>0</v>
      </c>
      <c r="I64" s="33">
        <v>24</v>
      </c>
    </row>
    <row r="65" spans="1:9" ht="11.25">
      <c r="A65" s="23" t="s">
        <v>33</v>
      </c>
      <c r="B65" s="28">
        <v>0</v>
      </c>
      <c r="C65" s="29">
        <v>0</v>
      </c>
      <c r="D65" s="30">
        <v>0</v>
      </c>
      <c r="E65" s="30">
        <v>0</v>
      </c>
      <c r="F65" s="29">
        <v>0</v>
      </c>
      <c r="G65" s="30">
        <v>0</v>
      </c>
      <c r="H65" s="30">
        <v>0</v>
      </c>
      <c r="I65" s="34">
        <v>0</v>
      </c>
    </row>
    <row r="66" spans="1:9" ht="11.25">
      <c r="A66" s="23" t="s">
        <v>34</v>
      </c>
      <c r="B66" s="28">
        <v>0</v>
      </c>
      <c r="C66" s="29">
        <v>0</v>
      </c>
      <c r="D66" s="30">
        <v>0</v>
      </c>
      <c r="E66" s="30">
        <v>0</v>
      </c>
      <c r="F66" s="29">
        <v>0</v>
      </c>
      <c r="G66" s="30">
        <v>0</v>
      </c>
      <c r="H66" s="30">
        <v>0</v>
      </c>
      <c r="I66" s="33">
        <v>0</v>
      </c>
    </row>
    <row r="67" spans="1:9" ht="12.75" customHeight="1">
      <c r="A67" s="23" t="s">
        <v>35</v>
      </c>
      <c r="B67" s="43">
        <v>230</v>
      </c>
      <c r="C67" s="32">
        <v>39359000</v>
      </c>
      <c r="D67" s="30">
        <v>7</v>
      </c>
      <c r="E67" s="31">
        <v>0</v>
      </c>
      <c r="F67" s="32">
        <v>0</v>
      </c>
      <c r="G67" s="31">
        <v>168</v>
      </c>
      <c r="H67" s="30">
        <v>1</v>
      </c>
      <c r="I67" s="33">
        <v>96</v>
      </c>
    </row>
    <row r="68" spans="1:9" ht="12" thickBot="1">
      <c r="A68" s="36" t="s">
        <v>29</v>
      </c>
      <c r="B68" s="44">
        <v>27</v>
      </c>
      <c r="C68" s="45">
        <v>0</v>
      </c>
      <c r="D68" s="39">
        <v>0</v>
      </c>
      <c r="E68" s="39">
        <v>0</v>
      </c>
      <c r="F68" s="38">
        <v>0</v>
      </c>
      <c r="G68" s="40">
        <v>2</v>
      </c>
      <c r="H68" s="39">
        <v>0</v>
      </c>
      <c r="I68" s="41">
        <v>15</v>
      </c>
    </row>
    <row r="69" spans="1:9" ht="19.5" customHeight="1" hidden="1" thickBot="1">
      <c r="A69" s="166"/>
      <c r="B69" s="46"/>
      <c r="C69" s="47"/>
      <c r="D69" s="48"/>
      <c r="E69" s="48"/>
      <c r="F69" s="49"/>
      <c r="G69" s="46"/>
      <c r="H69" s="48"/>
      <c r="I69" s="46"/>
    </row>
    <row r="70" spans="1:9" ht="12" customHeight="1">
      <c r="A70" s="164"/>
      <c r="B70" s="48"/>
      <c r="C70" s="49"/>
      <c r="D70" s="48"/>
      <c r="E70" s="48"/>
      <c r="F70" s="49"/>
      <c r="G70" s="48"/>
      <c r="H70" s="48"/>
      <c r="I70" s="48"/>
    </row>
    <row r="71" spans="1:9" ht="8.25" customHeight="1" thickBot="1">
      <c r="A71" s="164"/>
      <c r="B71" s="48"/>
      <c r="C71" s="49"/>
      <c r="D71" s="48"/>
      <c r="E71" s="48"/>
      <c r="F71" s="49"/>
      <c r="G71" s="48"/>
      <c r="H71" s="48"/>
      <c r="I71" s="48"/>
    </row>
    <row r="72" spans="1:9" ht="15" customHeight="1" thickBot="1">
      <c r="A72" s="315" t="s">
        <v>43</v>
      </c>
      <c r="B72" s="316"/>
      <c r="C72" s="316"/>
      <c r="D72" s="316"/>
      <c r="E72" s="316"/>
      <c r="F72" s="316"/>
      <c r="G72" s="316"/>
      <c r="H72" s="316"/>
      <c r="I72" s="317"/>
    </row>
    <row r="73" spans="1:9" ht="11.25">
      <c r="A73" s="217" t="s">
        <v>31</v>
      </c>
      <c r="B73" s="24">
        <v>237</v>
      </c>
      <c r="C73" s="25">
        <v>100854842</v>
      </c>
      <c r="D73" s="26">
        <v>6</v>
      </c>
      <c r="E73" s="218">
        <v>6</v>
      </c>
      <c r="F73" s="25">
        <v>5450000</v>
      </c>
      <c r="G73" s="219">
        <v>101</v>
      </c>
      <c r="H73" s="26">
        <v>1</v>
      </c>
      <c r="I73" s="27">
        <v>83</v>
      </c>
    </row>
    <row r="74" spans="1:9" ht="11.25">
      <c r="A74" s="23" t="s">
        <v>32</v>
      </c>
      <c r="B74" s="43">
        <v>39</v>
      </c>
      <c r="C74" s="32">
        <v>82042592</v>
      </c>
      <c r="D74" s="30">
        <v>0</v>
      </c>
      <c r="E74" s="231">
        <v>6</v>
      </c>
      <c r="F74" s="32">
        <v>5450000</v>
      </c>
      <c r="G74" s="232">
        <v>23</v>
      </c>
      <c r="H74" s="30">
        <v>1</v>
      </c>
      <c r="I74" s="33">
        <v>9</v>
      </c>
    </row>
    <row r="75" spans="1:9" s="19" customFormat="1" ht="11.25">
      <c r="A75" s="23" t="s">
        <v>33</v>
      </c>
      <c r="B75" s="28">
        <v>0</v>
      </c>
      <c r="C75" s="29">
        <v>0</v>
      </c>
      <c r="D75" s="30">
        <v>0</v>
      </c>
      <c r="E75" s="30">
        <v>0</v>
      </c>
      <c r="F75" s="29">
        <v>0</v>
      </c>
      <c r="G75" s="30">
        <v>0</v>
      </c>
      <c r="H75" s="30">
        <v>0</v>
      </c>
      <c r="I75" s="34">
        <v>0</v>
      </c>
    </row>
    <row r="76" spans="1:9" ht="11.25" customHeight="1">
      <c r="A76" s="23" t="s">
        <v>34</v>
      </c>
      <c r="B76" s="28">
        <v>0</v>
      </c>
      <c r="C76" s="29">
        <v>0</v>
      </c>
      <c r="D76" s="30">
        <v>0</v>
      </c>
      <c r="E76" s="30">
        <v>0</v>
      </c>
      <c r="F76" s="29">
        <v>0</v>
      </c>
      <c r="G76" s="30">
        <v>0</v>
      </c>
      <c r="H76" s="30">
        <v>0</v>
      </c>
      <c r="I76" s="34">
        <v>0</v>
      </c>
    </row>
    <row r="77" spans="1:9" ht="11.25">
      <c r="A77" s="23" t="s">
        <v>35</v>
      </c>
      <c r="B77" s="43">
        <v>198</v>
      </c>
      <c r="C77" s="32">
        <v>18812250</v>
      </c>
      <c r="D77" s="30">
        <v>6</v>
      </c>
      <c r="E77" s="30">
        <v>0</v>
      </c>
      <c r="F77" s="29">
        <v>0</v>
      </c>
      <c r="G77" s="31">
        <v>78</v>
      </c>
      <c r="H77" s="30">
        <v>0</v>
      </c>
      <c r="I77" s="33">
        <v>73</v>
      </c>
    </row>
    <row r="78" spans="1:9" ht="12" thickBot="1">
      <c r="A78" s="36" t="s">
        <v>29</v>
      </c>
      <c r="B78" s="37">
        <v>0</v>
      </c>
      <c r="C78" s="38">
        <v>0</v>
      </c>
      <c r="D78" s="39">
        <v>0</v>
      </c>
      <c r="E78" s="39">
        <v>0</v>
      </c>
      <c r="F78" s="38">
        <v>0</v>
      </c>
      <c r="G78" s="233">
        <v>0</v>
      </c>
      <c r="H78" s="39">
        <v>0</v>
      </c>
      <c r="I78" s="42">
        <v>1</v>
      </c>
    </row>
    <row r="79" spans="1:9" ht="12.75" customHeight="1" thickBot="1">
      <c r="A79" s="315" t="s">
        <v>44</v>
      </c>
      <c r="B79" s="316"/>
      <c r="C79" s="316"/>
      <c r="D79" s="316"/>
      <c r="E79" s="316"/>
      <c r="F79" s="316"/>
      <c r="G79" s="316"/>
      <c r="H79" s="333"/>
      <c r="I79" s="332"/>
    </row>
    <row r="80" spans="1:9" ht="11.25">
      <c r="A80" s="23" t="s">
        <v>31</v>
      </c>
      <c r="B80" s="189">
        <v>230</v>
      </c>
      <c r="C80" s="190">
        <v>14334000</v>
      </c>
      <c r="D80" s="191">
        <v>19</v>
      </c>
      <c r="E80" s="191">
        <v>19</v>
      </c>
      <c r="F80" s="190">
        <v>12310000</v>
      </c>
      <c r="G80" s="191">
        <v>73</v>
      </c>
      <c r="H80" s="26">
        <v>0</v>
      </c>
      <c r="I80" s="201">
        <v>66</v>
      </c>
    </row>
    <row r="81" spans="1:9" ht="11.25">
      <c r="A81" s="23" t="s">
        <v>32</v>
      </c>
      <c r="B81" s="43">
        <v>54</v>
      </c>
      <c r="C81" s="32">
        <v>6690000</v>
      </c>
      <c r="D81" s="30">
        <v>0</v>
      </c>
      <c r="E81" s="30">
        <v>19</v>
      </c>
      <c r="F81" s="29">
        <v>12310000</v>
      </c>
      <c r="G81" s="31">
        <v>26</v>
      </c>
      <c r="H81" s="30">
        <v>0</v>
      </c>
      <c r="I81" s="202">
        <v>12</v>
      </c>
    </row>
    <row r="82" spans="1:9" s="19" customFormat="1" ht="11.25">
      <c r="A82" s="23" t="s">
        <v>33</v>
      </c>
      <c r="B82" s="28">
        <v>0</v>
      </c>
      <c r="C82" s="29">
        <v>0</v>
      </c>
      <c r="D82" s="30">
        <v>0</v>
      </c>
      <c r="E82" s="30">
        <v>0</v>
      </c>
      <c r="F82" s="29">
        <v>0</v>
      </c>
      <c r="G82" s="30">
        <v>0</v>
      </c>
      <c r="H82" s="30">
        <v>0</v>
      </c>
      <c r="I82" s="202">
        <v>0</v>
      </c>
    </row>
    <row r="83" spans="1:9" ht="11.25" customHeight="1">
      <c r="A83" s="23" t="s">
        <v>34</v>
      </c>
      <c r="B83" s="28">
        <v>0</v>
      </c>
      <c r="C83" s="29">
        <v>0</v>
      </c>
      <c r="D83" s="30">
        <v>0</v>
      </c>
      <c r="E83" s="30">
        <v>0</v>
      </c>
      <c r="F83" s="29">
        <v>0</v>
      </c>
      <c r="G83" s="30">
        <v>0</v>
      </c>
      <c r="H83" s="30">
        <v>0</v>
      </c>
      <c r="I83" s="202">
        <v>0</v>
      </c>
    </row>
    <row r="84" spans="1:9" ht="11.25">
      <c r="A84" s="23" t="s">
        <v>35</v>
      </c>
      <c r="B84" s="43">
        <v>176</v>
      </c>
      <c r="C84" s="32">
        <v>7644000</v>
      </c>
      <c r="D84" s="30">
        <v>19</v>
      </c>
      <c r="E84" s="30">
        <v>0</v>
      </c>
      <c r="F84" s="29">
        <v>0</v>
      </c>
      <c r="G84" s="31">
        <v>47</v>
      </c>
      <c r="H84" s="30">
        <v>0</v>
      </c>
      <c r="I84" s="202">
        <v>54</v>
      </c>
    </row>
    <row r="85" spans="1:9" ht="12" thickBot="1">
      <c r="A85" s="36" t="s">
        <v>29</v>
      </c>
      <c r="B85" s="37">
        <v>0</v>
      </c>
      <c r="C85" s="38">
        <v>0</v>
      </c>
      <c r="D85" s="39">
        <v>0</v>
      </c>
      <c r="E85" s="39">
        <v>0</v>
      </c>
      <c r="F85" s="38">
        <v>0</v>
      </c>
      <c r="G85" s="39">
        <v>0</v>
      </c>
      <c r="H85" s="39">
        <v>0</v>
      </c>
      <c r="I85" s="203">
        <v>0</v>
      </c>
    </row>
    <row r="86" spans="1:9" ht="15.75" customHeight="1" thickBot="1">
      <c r="A86" s="315" t="s">
        <v>45</v>
      </c>
      <c r="B86" s="326"/>
      <c r="C86" s="326"/>
      <c r="D86" s="326"/>
      <c r="E86" s="326"/>
      <c r="F86" s="326"/>
      <c r="G86" s="326"/>
      <c r="H86" s="326"/>
      <c r="I86" s="328"/>
    </row>
    <row r="87" spans="1:9" ht="11.25">
      <c r="A87" s="23" t="s">
        <v>31</v>
      </c>
      <c r="B87" s="24">
        <v>57</v>
      </c>
      <c r="C87" s="25">
        <v>42090000</v>
      </c>
      <c r="D87" s="26">
        <v>2</v>
      </c>
      <c r="E87" s="26">
        <v>2</v>
      </c>
      <c r="F87" s="25">
        <v>1150000</v>
      </c>
      <c r="G87" s="26">
        <v>56</v>
      </c>
      <c r="H87" s="26">
        <v>0</v>
      </c>
      <c r="I87" s="27">
        <v>43</v>
      </c>
    </row>
    <row r="88" spans="1:9" ht="11.25">
      <c r="A88" s="23" t="s">
        <v>32</v>
      </c>
      <c r="B88" s="43">
        <v>12</v>
      </c>
      <c r="C88" s="32">
        <v>39500000</v>
      </c>
      <c r="D88" s="30">
        <v>0</v>
      </c>
      <c r="E88" s="30">
        <v>2</v>
      </c>
      <c r="F88" s="29">
        <v>1150000</v>
      </c>
      <c r="G88" s="31">
        <v>35</v>
      </c>
      <c r="H88" s="30">
        <v>0</v>
      </c>
      <c r="I88" s="33">
        <v>9</v>
      </c>
    </row>
    <row r="89" spans="1:9" s="19" customFormat="1" ht="11.25">
      <c r="A89" s="23" t="s">
        <v>33</v>
      </c>
      <c r="B89" s="28">
        <v>0</v>
      </c>
      <c r="C89" s="29">
        <v>0</v>
      </c>
      <c r="D89" s="30">
        <v>0</v>
      </c>
      <c r="E89" s="30">
        <v>0</v>
      </c>
      <c r="F89" s="29">
        <v>0</v>
      </c>
      <c r="G89" s="30">
        <v>0</v>
      </c>
      <c r="H89" s="30">
        <v>0</v>
      </c>
      <c r="I89" s="34">
        <v>0</v>
      </c>
    </row>
    <row r="90" spans="1:9" ht="11.25" customHeight="1">
      <c r="A90" s="23" t="s">
        <v>34</v>
      </c>
      <c r="B90" s="28">
        <v>0</v>
      </c>
      <c r="C90" s="29">
        <v>0</v>
      </c>
      <c r="D90" s="30">
        <v>0</v>
      </c>
      <c r="E90" s="30">
        <v>0</v>
      </c>
      <c r="F90" s="29">
        <v>0</v>
      </c>
      <c r="G90" s="30">
        <v>0</v>
      </c>
      <c r="H90" s="30">
        <v>0</v>
      </c>
      <c r="I90" s="34">
        <v>0</v>
      </c>
    </row>
    <row r="91" spans="1:9" ht="11.25">
      <c r="A91" s="23" t="s">
        <v>35</v>
      </c>
      <c r="B91" s="43">
        <v>45</v>
      </c>
      <c r="C91" s="32">
        <v>2590000</v>
      </c>
      <c r="D91" s="30">
        <v>2</v>
      </c>
      <c r="E91" s="30">
        <v>0</v>
      </c>
      <c r="F91" s="29">
        <v>0</v>
      </c>
      <c r="G91" s="31">
        <v>20</v>
      </c>
      <c r="H91" s="30">
        <v>0</v>
      </c>
      <c r="I91" s="33">
        <v>33</v>
      </c>
    </row>
    <row r="92" spans="1:9" ht="12" thickBot="1">
      <c r="A92" s="36" t="s">
        <v>29</v>
      </c>
      <c r="B92" s="37">
        <v>0</v>
      </c>
      <c r="C92" s="38">
        <v>0</v>
      </c>
      <c r="D92" s="39">
        <v>0</v>
      </c>
      <c r="E92" s="39">
        <v>0</v>
      </c>
      <c r="F92" s="38">
        <v>0</v>
      </c>
      <c r="G92" s="39">
        <v>1</v>
      </c>
      <c r="H92" s="39">
        <v>0</v>
      </c>
      <c r="I92" s="42">
        <v>1</v>
      </c>
    </row>
    <row r="93" spans="1:9" ht="13.5" customHeight="1" thickBot="1">
      <c r="A93" s="315" t="s">
        <v>46</v>
      </c>
      <c r="B93" s="326"/>
      <c r="C93" s="326"/>
      <c r="D93" s="326"/>
      <c r="E93" s="326"/>
      <c r="F93" s="326"/>
      <c r="G93" s="326"/>
      <c r="H93" s="326"/>
      <c r="I93" s="328"/>
    </row>
    <row r="94" spans="1:9" ht="11.25">
      <c r="A94" s="23" t="s">
        <v>31</v>
      </c>
      <c r="B94" s="24">
        <v>86</v>
      </c>
      <c r="C94" s="25">
        <v>28057750</v>
      </c>
      <c r="D94" s="26">
        <v>0</v>
      </c>
      <c r="E94" s="26">
        <v>0</v>
      </c>
      <c r="F94" s="25">
        <v>0</v>
      </c>
      <c r="G94" s="26">
        <v>71</v>
      </c>
      <c r="H94" s="26">
        <v>3</v>
      </c>
      <c r="I94" s="27">
        <v>44</v>
      </c>
    </row>
    <row r="95" spans="1:9" ht="11.25">
      <c r="A95" s="23" t="s">
        <v>32</v>
      </c>
      <c r="B95" s="43">
        <v>22</v>
      </c>
      <c r="C95" s="32">
        <v>21696750</v>
      </c>
      <c r="D95" s="30">
        <v>0</v>
      </c>
      <c r="E95" s="30">
        <v>0</v>
      </c>
      <c r="F95" s="29">
        <v>0</v>
      </c>
      <c r="G95" s="31">
        <v>32</v>
      </c>
      <c r="H95" s="30">
        <v>2</v>
      </c>
      <c r="I95" s="33">
        <v>5</v>
      </c>
    </row>
    <row r="96" spans="1:9" s="19" customFormat="1" ht="11.25">
      <c r="A96" s="23" t="s">
        <v>33</v>
      </c>
      <c r="B96" s="28">
        <v>0</v>
      </c>
      <c r="C96" s="29">
        <v>0</v>
      </c>
      <c r="D96" s="30">
        <v>0</v>
      </c>
      <c r="E96" s="30">
        <v>0</v>
      </c>
      <c r="F96" s="29">
        <v>0</v>
      </c>
      <c r="G96" s="30">
        <v>0</v>
      </c>
      <c r="H96" s="30">
        <v>0</v>
      </c>
      <c r="I96" s="34">
        <v>0</v>
      </c>
    </row>
    <row r="97" spans="1:9" ht="11.25" customHeight="1">
      <c r="A97" s="23" t="s">
        <v>34</v>
      </c>
      <c r="B97" s="28">
        <v>0</v>
      </c>
      <c r="C97" s="29">
        <v>0</v>
      </c>
      <c r="D97" s="30">
        <v>0</v>
      </c>
      <c r="E97" s="30">
        <v>0</v>
      </c>
      <c r="F97" s="29">
        <v>0</v>
      </c>
      <c r="G97" s="30">
        <v>0</v>
      </c>
      <c r="H97" s="30">
        <v>0</v>
      </c>
      <c r="I97" s="34">
        <v>0</v>
      </c>
    </row>
    <row r="98" spans="1:9" ht="11.25">
      <c r="A98" s="23" t="s">
        <v>35</v>
      </c>
      <c r="B98" s="43">
        <v>64</v>
      </c>
      <c r="C98" s="32">
        <v>6361000</v>
      </c>
      <c r="D98" s="30">
        <v>0</v>
      </c>
      <c r="E98" s="30">
        <v>0</v>
      </c>
      <c r="F98" s="29">
        <v>0</v>
      </c>
      <c r="G98" s="31">
        <v>39</v>
      </c>
      <c r="H98" s="30">
        <v>1</v>
      </c>
      <c r="I98" s="33">
        <v>39</v>
      </c>
    </row>
    <row r="99" spans="1:9" ht="12" thickBot="1">
      <c r="A99" s="36" t="s">
        <v>29</v>
      </c>
      <c r="B99" s="44">
        <v>0</v>
      </c>
      <c r="C99" s="45">
        <v>0</v>
      </c>
      <c r="D99" s="39">
        <v>0</v>
      </c>
      <c r="E99" s="39">
        <v>0</v>
      </c>
      <c r="F99" s="38">
        <v>0</v>
      </c>
      <c r="G99" s="39">
        <v>0</v>
      </c>
      <c r="H99" s="39">
        <v>0</v>
      </c>
      <c r="I99" s="41">
        <v>0</v>
      </c>
    </row>
    <row r="100" spans="1:10" ht="13.5" customHeight="1" thickBot="1">
      <c r="A100" s="315" t="s">
        <v>47</v>
      </c>
      <c r="B100" s="326"/>
      <c r="C100" s="326"/>
      <c r="D100" s="326"/>
      <c r="E100" s="326"/>
      <c r="F100" s="326"/>
      <c r="G100" s="326"/>
      <c r="H100" s="326"/>
      <c r="I100" s="328"/>
      <c r="J100" s="19"/>
    </row>
    <row r="101" spans="1:10" ht="11.25">
      <c r="A101" s="23" t="s">
        <v>31</v>
      </c>
      <c r="B101" s="24">
        <v>528</v>
      </c>
      <c r="C101" s="25">
        <v>34655000</v>
      </c>
      <c r="D101" s="26">
        <v>37</v>
      </c>
      <c r="E101" s="26">
        <v>37</v>
      </c>
      <c r="F101" s="25">
        <v>12073114</v>
      </c>
      <c r="G101" s="26">
        <v>247</v>
      </c>
      <c r="H101" s="26">
        <v>2</v>
      </c>
      <c r="I101" s="27">
        <v>189</v>
      </c>
      <c r="J101" s="19"/>
    </row>
    <row r="102" spans="1:10" ht="11.25">
      <c r="A102" s="23" t="s">
        <v>32</v>
      </c>
      <c r="B102" s="43">
        <v>103</v>
      </c>
      <c r="C102" s="32">
        <v>14765000</v>
      </c>
      <c r="D102" s="30">
        <v>0</v>
      </c>
      <c r="E102" s="31">
        <v>37</v>
      </c>
      <c r="F102" s="32">
        <v>12073114</v>
      </c>
      <c r="G102" s="31">
        <v>30</v>
      </c>
      <c r="H102" s="30">
        <v>1</v>
      </c>
      <c r="I102" s="33">
        <v>28</v>
      </c>
      <c r="J102" s="19"/>
    </row>
    <row r="103" spans="1:9" s="19" customFormat="1" ht="11.25">
      <c r="A103" s="23" t="s">
        <v>33</v>
      </c>
      <c r="B103" s="28">
        <v>0</v>
      </c>
      <c r="C103" s="29">
        <v>0</v>
      </c>
      <c r="D103" s="30">
        <v>0</v>
      </c>
      <c r="E103" s="30">
        <v>0</v>
      </c>
      <c r="F103" s="29">
        <v>0</v>
      </c>
      <c r="G103" s="30">
        <v>0</v>
      </c>
      <c r="H103" s="30">
        <v>0</v>
      </c>
      <c r="I103" s="34">
        <v>0</v>
      </c>
    </row>
    <row r="104" spans="1:9" ht="11.25" customHeight="1">
      <c r="A104" s="23" t="s">
        <v>34</v>
      </c>
      <c r="B104" s="28">
        <v>0</v>
      </c>
      <c r="C104" s="29">
        <v>0</v>
      </c>
      <c r="D104" s="30">
        <v>0</v>
      </c>
      <c r="E104" s="30">
        <v>0</v>
      </c>
      <c r="F104" s="29">
        <v>0</v>
      </c>
      <c r="G104" s="30">
        <v>0</v>
      </c>
      <c r="H104" s="30">
        <v>0</v>
      </c>
      <c r="I104" s="34">
        <v>0</v>
      </c>
    </row>
    <row r="105" spans="1:9" ht="11.25">
      <c r="A105" s="23" t="s">
        <v>35</v>
      </c>
      <c r="B105" s="43">
        <v>424</v>
      </c>
      <c r="C105" s="32">
        <v>19890000</v>
      </c>
      <c r="D105" s="30">
        <v>37</v>
      </c>
      <c r="E105" s="31">
        <v>0</v>
      </c>
      <c r="F105" s="32">
        <v>0</v>
      </c>
      <c r="G105" s="31">
        <v>217</v>
      </c>
      <c r="H105" s="30">
        <v>1</v>
      </c>
      <c r="I105" s="33">
        <v>160</v>
      </c>
    </row>
    <row r="106" spans="1:9" ht="12" thickBot="1">
      <c r="A106" s="36" t="s">
        <v>29</v>
      </c>
      <c r="B106" s="37">
        <v>1</v>
      </c>
      <c r="C106" s="38">
        <v>0</v>
      </c>
      <c r="D106" s="39">
        <v>0</v>
      </c>
      <c r="E106" s="39">
        <v>0</v>
      </c>
      <c r="F106" s="38">
        <v>0</v>
      </c>
      <c r="G106" s="39">
        <v>0</v>
      </c>
      <c r="H106" s="39">
        <v>0</v>
      </c>
      <c r="I106" s="42">
        <v>1</v>
      </c>
    </row>
    <row r="107" spans="1:9" ht="14.25" customHeight="1" thickBot="1">
      <c r="A107" s="315" t="s">
        <v>48</v>
      </c>
      <c r="B107" s="326"/>
      <c r="C107" s="326"/>
      <c r="D107" s="326"/>
      <c r="E107" s="326"/>
      <c r="F107" s="326"/>
      <c r="G107" s="326"/>
      <c r="H107" s="326"/>
      <c r="I107" s="328"/>
    </row>
    <row r="108" spans="1:9" ht="11.25">
      <c r="A108" s="23" t="s">
        <v>31</v>
      </c>
      <c r="B108" s="24">
        <v>267</v>
      </c>
      <c r="C108" s="25">
        <v>25126050</v>
      </c>
      <c r="D108" s="26">
        <v>11</v>
      </c>
      <c r="E108" s="26">
        <v>11</v>
      </c>
      <c r="F108" s="25">
        <v>44800000</v>
      </c>
      <c r="G108" s="26">
        <v>117</v>
      </c>
      <c r="H108" s="26">
        <v>4</v>
      </c>
      <c r="I108" s="27">
        <v>74</v>
      </c>
    </row>
    <row r="109" spans="1:9" ht="11.25">
      <c r="A109" s="23" t="s">
        <v>32</v>
      </c>
      <c r="B109" s="43">
        <v>28</v>
      </c>
      <c r="C109" s="32">
        <v>5150000</v>
      </c>
      <c r="D109" s="30">
        <v>0</v>
      </c>
      <c r="E109" s="31">
        <v>10</v>
      </c>
      <c r="F109" s="32">
        <v>44700000</v>
      </c>
      <c r="G109" s="31">
        <v>15</v>
      </c>
      <c r="H109" s="30">
        <v>0</v>
      </c>
      <c r="I109" s="33">
        <v>13</v>
      </c>
    </row>
    <row r="110" spans="1:9" s="19" customFormat="1" ht="11.25">
      <c r="A110" s="23" t="s">
        <v>33</v>
      </c>
      <c r="B110" s="28">
        <v>0</v>
      </c>
      <c r="C110" s="29">
        <v>0</v>
      </c>
      <c r="D110" s="30">
        <v>1</v>
      </c>
      <c r="E110" s="30">
        <v>0</v>
      </c>
      <c r="F110" s="29">
        <v>0</v>
      </c>
      <c r="G110" s="30">
        <v>0</v>
      </c>
      <c r="H110" s="30">
        <v>0</v>
      </c>
      <c r="I110" s="34">
        <v>0</v>
      </c>
    </row>
    <row r="111" spans="1:9" ht="11.25" customHeight="1">
      <c r="A111" s="23" t="s">
        <v>34</v>
      </c>
      <c r="B111" s="28">
        <v>0</v>
      </c>
      <c r="C111" s="29">
        <v>0</v>
      </c>
      <c r="D111" s="30">
        <v>0</v>
      </c>
      <c r="E111" s="30">
        <v>0</v>
      </c>
      <c r="F111" s="29">
        <v>0</v>
      </c>
      <c r="G111" s="30">
        <v>0</v>
      </c>
      <c r="H111" s="30">
        <v>0</v>
      </c>
      <c r="I111" s="34">
        <v>0</v>
      </c>
    </row>
    <row r="112" spans="1:9" ht="11.25">
      <c r="A112" s="23" t="s">
        <v>35</v>
      </c>
      <c r="B112" s="43">
        <v>238</v>
      </c>
      <c r="C112" s="32">
        <v>19976050</v>
      </c>
      <c r="D112" s="30">
        <v>10</v>
      </c>
      <c r="E112" s="31">
        <v>1</v>
      </c>
      <c r="F112" s="32">
        <v>100000</v>
      </c>
      <c r="G112" s="31">
        <v>102</v>
      </c>
      <c r="H112" s="30">
        <v>4</v>
      </c>
      <c r="I112" s="33">
        <v>60</v>
      </c>
    </row>
    <row r="113" spans="1:9" ht="12" thickBot="1">
      <c r="A113" s="36" t="s">
        <v>29</v>
      </c>
      <c r="B113" s="37">
        <v>1</v>
      </c>
      <c r="C113" s="38">
        <v>0</v>
      </c>
      <c r="D113" s="39">
        <v>0</v>
      </c>
      <c r="E113" s="39">
        <v>0</v>
      </c>
      <c r="F113" s="38">
        <v>0</v>
      </c>
      <c r="G113" s="39">
        <v>0</v>
      </c>
      <c r="H113" s="39">
        <v>0</v>
      </c>
      <c r="I113" s="42">
        <v>1</v>
      </c>
    </row>
    <row r="114" spans="1:9" ht="15" customHeight="1" thickBot="1">
      <c r="A114" s="325" t="s">
        <v>49</v>
      </c>
      <c r="B114" s="326"/>
      <c r="C114" s="326"/>
      <c r="D114" s="326"/>
      <c r="E114" s="326"/>
      <c r="F114" s="326"/>
      <c r="G114" s="326"/>
      <c r="H114" s="326"/>
      <c r="I114" s="328"/>
    </row>
    <row r="115" spans="1:9" ht="11.25">
      <c r="A115" s="23" t="s">
        <v>31</v>
      </c>
      <c r="B115" s="24">
        <v>11</v>
      </c>
      <c r="C115" s="25">
        <v>1670000</v>
      </c>
      <c r="D115" s="26">
        <v>0</v>
      </c>
      <c r="E115" s="26">
        <v>0</v>
      </c>
      <c r="F115" s="25">
        <v>0</v>
      </c>
      <c r="G115" s="26">
        <v>2</v>
      </c>
      <c r="H115" s="26">
        <v>0</v>
      </c>
      <c r="I115" s="27">
        <v>9</v>
      </c>
    </row>
    <row r="116" spans="1:9" ht="11.25">
      <c r="A116" s="23" t="s">
        <v>32</v>
      </c>
      <c r="B116" s="28">
        <v>3</v>
      </c>
      <c r="C116" s="29">
        <v>600000</v>
      </c>
      <c r="D116" s="30">
        <v>0</v>
      </c>
      <c r="E116" s="30">
        <v>0</v>
      </c>
      <c r="F116" s="29">
        <v>0</v>
      </c>
      <c r="G116" s="31">
        <v>0</v>
      </c>
      <c r="H116" s="30">
        <v>0</v>
      </c>
      <c r="I116" s="34">
        <v>3</v>
      </c>
    </row>
    <row r="117" spans="1:9" ht="11.25">
      <c r="A117" s="23" t="s">
        <v>33</v>
      </c>
      <c r="B117" s="28">
        <v>0</v>
      </c>
      <c r="C117" s="29">
        <v>0</v>
      </c>
      <c r="D117" s="30">
        <v>0</v>
      </c>
      <c r="E117" s="30">
        <v>0</v>
      </c>
      <c r="F117" s="29">
        <v>0</v>
      </c>
      <c r="G117" s="30">
        <v>0</v>
      </c>
      <c r="H117" s="30">
        <v>0</v>
      </c>
      <c r="I117" s="34">
        <v>0</v>
      </c>
    </row>
    <row r="118" spans="1:9" s="19" customFormat="1" ht="11.25" customHeight="1">
      <c r="A118" s="23" t="s">
        <v>34</v>
      </c>
      <c r="B118" s="28">
        <v>0</v>
      </c>
      <c r="C118" s="29">
        <v>0</v>
      </c>
      <c r="D118" s="30">
        <v>0</v>
      </c>
      <c r="E118" s="30">
        <v>0</v>
      </c>
      <c r="F118" s="29">
        <v>0</v>
      </c>
      <c r="G118" s="30">
        <v>0</v>
      </c>
      <c r="H118" s="30">
        <v>0</v>
      </c>
      <c r="I118" s="34">
        <v>0</v>
      </c>
    </row>
    <row r="119" spans="1:9" ht="11.25">
      <c r="A119" s="23" t="s">
        <v>35</v>
      </c>
      <c r="B119" s="43">
        <v>8</v>
      </c>
      <c r="C119" s="32">
        <v>1070000</v>
      </c>
      <c r="D119" s="30">
        <v>0</v>
      </c>
      <c r="E119" s="30">
        <v>0</v>
      </c>
      <c r="F119" s="29">
        <v>0</v>
      </c>
      <c r="G119" s="31">
        <v>2</v>
      </c>
      <c r="H119" s="30">
        <v>0</v>
      </c>
      <c r="I119" s="34">
        <v>5</v>
      </c>
    </row>
    <row r="120" spans="1:9" ht="12" thickBot="1">
      <c r="A120" s="36" t="s">
        <v>29</v>
      </c>
      <c r="B120" s="44">
        <v>0</v>
      </c>
      <c r="C120" s="45">
        <v>0</v>
      </c>
      <c r="D120" s="39">
        <v>0</v>
      </c>
      <c r="E120" s="39">
        <v>0</v>
      </c>
      <c r="F120" s="38">
        <v>0</v>
      </c>
      <c r="G120" s="39">
        <v>0</v>
      </c>
      <c r="H120" s="39">
        <v>0</v>
      </c>
      <c r="I120" s="42">
        <v>1</v>
      </c>
    </row>
    <row r="121" spans="1:9" ht="15" customHeight="1" thickBot="1">
      <c r="A121" s="315" t="s">
        <v>50</v>
      </c>
      <c r="B121" s="326"/>
      <c r="C121" s="326"/>
      <c r="D121" s="326"/>
      <c r="E121" s="326"/>
      <c r="F121" s="326"/>
      <c r="G121" s="326"/>
      <c r="H121" s="326"/>
      <c r="I121" s="328"/>
    </row>
    <row r="122" spans="1:9" ht="11.25">
      <c r="A122" s="23" t="s">
        <v>31</v>
      </c>
      <c r="B122" s="24">
        <v>72</v>
      </c>
      <c r="C122" s="25">
        <v>6036000</v>
      </c>
      <c r="D122" s="26">
        <v>6</v>
      </c>
      <c r="E122" s="26">
        <v>6</v>
      </c>
      <c r="F122" s="25">
        <v>2450000</v>
      </c>
      <c r="G122" s="26">
        <v>42</v>
      </c>
      <c r="H122" s="26">
        <v>0</v>
      </c>
      <c r="I122" s="27">
        <v>29</v>
      </c>
    </row>
    <row r="123" spans="1:9" ht="11.25">
      <c r="A123" s="23" t="s">
        <v>32</v>
      </c>
      <c r="B123" s="43">
        <v>10</v>
      </c>
      <c r="C123" s="32">
        <v>2790000</v>
      </c>
      <c r="D123" s="30">
        <v>0</v>
      </c>
      <c r="E123" s="30">
        <v>6</v>
      </c>
      <c r="F123" s="29">
        <v>2450000</v>
      </c>
      <c r="G123" s="31">
        <v>11</v>
      </c>
      <c r="H123" s="30">
        <v>0</v>
      </c>
      <c r="I123" s="33">
        <v>3</v>
      </c>
    </row>
    <row r="124" spans="1:9" ht="11.25">
      <c r="A124" s="23" t="s">
        <v>33</v>
      </c>
      <c r="B124" s="28">
        <v>0</v>
      </c>
      <c r="C124" s="29">
        <v>0</v>
      </c>
      <c r="D124" s="30">
        <v>0</v>
      </c>
      <c r="E124" s="30">
        <v>0</v>
      </c>
      <c r="F124" s="29">
        <v>0</v>
      </c>
      <c r="G124" s="30">
        <v>0</v>
      </c>
      <c r="H124" s="30">
        <v>0</v>
      </c>
      <c r="I124" s="34">
        <v>0</v>
      </c>
    </row>
    <row r="125" spans="1:9" ht="11.25" customHeight="1">
      <c r="A125" s="23" t="s">
        <v>34</v>
      </c>
      <c r="B125" s="28">
        <v>0</v>
      </c>
      <c r="C125" s="29">
        <v>0</v>
      </c>
      <c r="D125" s="30">
        <v>0</v>
      </c>
      <c r="E125" s="30">
        <v>0</v>
      </c>
      <c r="F125" s="29">
        <v>0</v>
      </c>
      <c r="G125" s="30">
        <v>0</v>
      </c>
      <c r="H125" s="30">
        <v>0</v>
      </c>
      <c r="I125" s="34">
        <v>0</v>
      </c>
    </row>
    <row r="126" spans="1:9" ht="11.25">
      <c r="A126" s="23" t="s">
        <v>35</v>
      </c>
      <c r="B126" s="43">
        <v>62</v>
      </c>
      <c r="C126" s="32">
        <v>3246000</v>
      </c>
      <c r="D126" s="30">
        <v>6</v>
      </c>
      <c r="E126" s="30">
        <v>0</v>
      </c>
      <c r="F126" s="29">
        <v>0</v>
      </c>
      <c r="G126" s="31">
        <v>31</v>
      </c>
      <c r="H126" s="30">
        <v>0</v>
      </c>
      <c r="I126" s="33">
        <v>26</v>
      </c>
    </row>
    <row r="127" spans="1:9" ht="12" thickBot="1">
      <c r="A127" s="36" t="s">
        <v>29</v>
      </c>
      <c r="B127" s="44">
        <v>0</v>
      </c>
      <c r="C127" s="45">
        <v>0</v>
      </c>
      <c r="D127" s="39">
        <v>0</v>
      </c>
      <c r="E127" s="39">
        <v>0</v>
      </c>
      <c r="F127" s="38">
        <v>0</v>
      </c>
      <c r="G127" s="39">
        <v>0</v>
      </c>
      <c r="H127" s="39">
        <v>0</v>
      </c>
      <c r="I127" s="42">
        <v>0</v>
      </c>
    </row>
    <row r="128" spans="1:10" ht="14.25" customHeight="1" thickBot="1">
      <c r="A128" s="325" t="s">
        <v>51</v>
      </c>
      <c r="B128" s="326"/>
      <c r="C128" s="326"/>
      <c r="D128" s="326"/>
      <c r="E128" s="326"/>
      <c r="F128" s="326"/>
      <c r="G128" s="326"/>
      <c r="H128" s="326"/>
      <c r="I128" s="327"/>
      <c r="J128" s="212"/>
    </row>
    <row r="129" spans="1:10" ht="11.25">
      <c r="A129" s="23" t="s">
        <v>31</v>
      </c>
      <c r="B129" s="24">
        <v>85</v>
      </c>
      <c r="C129" s="25">
        <v>6630000</v>
      </c>
      <c r="D129" s="26">
        <v>8</v>
      </c>
      <c r="E129" s="26">
        <v>8</v>
      </c>
      <c r="F129" s="25">
        <v>16070000</v>
      </c>
      <c r="G129" s="26">
        <v>59</v>
      </c>
      <c r="H129" s="26">
        <v>2</v>
      </c>
      <c r="I129" s="27">
        <v>73</v>
      </c>
      <c r="J129" s="212"/>
    </row>
    <row r="130" spans="1:10" ht="11.25">
      <c r="A130" s="23" t="s">
        <v>32</v>
      </c>
      <c r="B130" s="43">
        <v>17</v>
      </c>
      <c r="C130" s="32">
        <v>2060000</v>
      </c>
      <c r="D130" s="30">
        <v>0</v>
      </c>
      <c r="E130" s="31">
        <v>8</v>
      </c>
      <c r="F130" s="32">
        <v>16070000</v>
      </c>
      <c r="G130" s="31">
        <v>11</v>
      </c>
      <c r="H130" s="30">
        <v>0</v>
      </c>
      <c r="I130" s="33">
        <v>9</v>
      </c>
      <c r="J130" s="212"/>
    </row>
    <row r="131" spans="1:9" ht="11.25">
      <c r="A131" s="23" t="s">
        <v>33</v>
      </c>
      <c r="B131" s="28">
        <v>0</v>
      </c>
      <c r="C131" s="29">
        <v>0</v>
      </c>
      <c r="D131" s="30">
        <v>0</v>
      </c>
      <c r="E131" s="30">
        <v>0</v>
      </c>
      <c r="F131" s="29">
        <v>0</v>
      </c>
      <c r="G131" s="30">
        <v>0</v>
      </c>
      <c r="H131" s="30">
        <v>0</v>
      </c>
      <c r="I131" s="34">
        <v>0</v>
      </c>
    </row>
    <row r="132" spans="1:9" s="19" customFormat="1" ht="11.25" customHeight="1">
      <c r="A132" s="23" t="s">
        <v>34</v>
      </c>
      <c r="B132" s="28">
        <v>0</v>
      </c>
      <c r="C132" s="29">
        <v>0</v>
      </c>
      <c r="D132" s="30">
        <v>0</v>
      </c>
      <c r="E132" s="30">
        <v>0</v>
      </c>
      <c r="F132" s="29">
        <v>0</v>
      </c>
      <c r="G132" s="30">
        <v>0</v>
      </c>
      <c r="H132" s="30">
        <v>0</v>
      </c>
      <c r="I132" s="34">
        <v>0</v>
      </c>
    </row>
    <row r="133" spans="1:9" ht="11.25">
      <c r="A133" s="23" t="s">
        <v>35</v>
      </c>
      <c r="B133" s="43">
        <v>68</v>
      </c>
      <c r="C133" s="32">
        <v>4570000</v>
      </c>
      <c r="D133" s="30">
        <v>8</v>
      </c>
      <c r="E133" s="30">
        <v>0</v>
      </c>
      <c r="F133" s="29">
        <v>0</v>
      </c>
      <c r="G133" s="31">
        <v>48</v>
      </c>
      <c r="H133" s="30">
        <v>2</v>
      </c>
      <c r="I133" s="33">
        <v>64</v>
      </c>
    </row>
    <row r="134" spans="1:9" ht="12" thickBot="1">
      <c r="A134" s="165" t="s">
        <v>29</v>
      </c>
      <c r="B134" s="37">
        <v>0</v>
      </c>
      <c r="C134" s="38">
        <v>0</v>
      </c>
      <c r="D134" s="39">
        <v>0</v>
      </c>
      <c r="E134" s="39">
        <v>0</v>
      </c>
      <c r="F134" s="38">
        <v>0</v>
      </c>
      <c r="G134" s="39">
        <v>0</v>
      </c>
      <c r="H134" s="39">
        <v>0</v>
      </c>
      <c r="I134" s="42">
        <v>0</v>
      </c>
    </row>
    <row r="135" spans="1:9" ht="1.5" customHeight="1" hidden="1" thickBot="1">
      <c r="A135" s="164"/>
      <c r="B135" s="48"/>
      <c r="C135" s="49"/>
      <c r="D135" s="48"/>
      <c r="E135" s="48"/>
      <c r="F135" s="49"/>
      <c r="G135" s="48"/>
      <c r="H135" s="48"/>
      <c r="I135" s="48"/>
    </row>
    <row r="136" spans="1:9" ht="12" customHeight="1" hidden="1" thickBot="1">
      <c r="A136" s="164"/>
      <c r="B136" s="48"/>
      <c r="C136" s="49"/>
      <c r="D136" s="48"/>
      <c r="E136" s="48"/>
      <c r="F136" s="49"/>
      <c r="G136" s="48"/>
      <c r="H136" s="48"/>
      <c r="I136" s="48"/>
    </row>
    <row r="137" spans="1:9" ht="12" customHeight="1" hidden="1" thickBot="1">
      <c r="A137" s="164"/>
      <c r="B137" s="48"/>
      <c r="C137" s="49"/>
      <c r="D137" s="48"/>
      <c r="E137" s="48"/>
      <c r="F137" s="49"/>
      <c r="G137" s="48"/>
      <c r="H137" s="48"/>
      <c r="I137" s="48"/>
    </row>
    <row r="138" spans="1:9" ht="12" customHeight="1">
      <c r="A138" s="164"/>
      <c r="B138" s="48"/>
      <c r="C138" s="49"/>
      <c r="D138" s="48"/>
      <c r="E138" s="48"/>
      <c r="F138" s="49"/>
      <c r="G138" s="48"/>
      <c r="H138" s="48"/>
      <c r="I138" s="48"/>
    </row>
    <row r="139" spans="1:9" ht="12" customHeight="1" thickBot="1">
      <c r="A139" s="164"/>
      <c r="B139" s="48"/>
      <c r="C139" s="49"/>
      <c r="D139" s="48"/>
      <c r="E139" s="48"/>
      <c r="F139" s="49"/>
      <c r="G139" s="48"/>
      <c r="H139" s="48"/>
      <c r="I139" s="48"/>
    </row>
    <row r="140" spans="1:9" ht="14.25" customHeight="1" thickBot="1">
      <c r="A140" s="315" t="s">
        <v>52</v>
      </c>
      <c r="B140" s="316"/>
      <c r="C140" s="316"/>
      <c r="D140" s="316"/>
      <c r="E140" s="316"/>
      <c r="F140" s="316"/>
      <c r="G140" s="316"/>
      <c r="H140" s="316"/>
      <c r="I140" s="317"/>
    </row>
    <row r="141" spans="1:9" ht="15" customHeight="1">
      <c r="A141" s="23" t="s">
        <v>31</v>
      </c>
      <c r="B141" s="24">
        <v>29</v>
      </c>
      <c r="C141" s="25">
        <v>4190000</v>
      </c>
      <c r="D141" s="26">
        <v>1</v>
      </c>
      <c r="E141" s="26">
        <v>1</v>
      </c>
      <c r="F141" s="25">
        <v>3867000</v>
      </c>
      <c r="G141" s="26">
        <v>15</v>
      </c>
      <c r="H141" s="26">
        <v>0</v>
      </c>
      <c r="I141" s="195">
        <v>17</v>
      </c>
    </row>
    <row r="142" spans="1:9" ht="11.25">
      <c r="A142" s="23" t="s">
        <v>32</v>
      </c>
      <c r="B142" s="43">
        <v>4</v>
      </c>
      <c r="C142" s="32">
        <v>2350000</v>
      </c>
      <c r="D142" s="30">
        <v>1</v>
      </c>
      <c r="E142" s="30">
        <v>0</v>
      </c>
      <c r="F142" s="29">
        <v>0</v>
      </c>
      <c r="G142" s="31">
        <v>1</v>
      </c>
      <c r="H142" s="30">
        <v>0</v>
      </c>
      <c r="I142" s="211">
        <v>2</v>
      </c>
    </row>
    <row r="143" spans="1:9" ht="11.25">
      <c r="A143" s="23" t="s">
        <v>33</v>
      </c>
      <c r="B143" s="28">
        <v>0</v>
      </c>
      <c r="C143" s="29">
        <v>0</v>
      </c>
      <c r="D143" s="30">
        <v>0</v>
      </c>
      <c r="E143" s="30">
        <v>0</v>
      </c>
      <c r="F143" s="29">
        <v>0</v>
      </c>
      <c r="G143" s="30">
        <v>0</v>
      </c>
      <c r="H143" s="30">
        <v>0</v>
      </c>
      <c r="I143" s="216">
        <v>0</v>
      </c>
    </row>
    <row r="144" spans="1:9" s="19" customFormat="1" ht="11.25">
      <c r="A144" s="23" t="s">
        <v>34</v>
      </c>
      <c r="B144" s="28">
        <v>0</v>
      </c>
      <c r="C144" s="29">
        <v>0</v>
      </c>
      <c r="D144" s="30">
        <v>0</v>
      </c>
      <c r="E144" s="30">
        <v>0</v>
      </c>
      <c r="F144" s="29">
        <v>0</v>
      </c>
      <c r="G144" s="30">
        <v>0</v>
      </c>
      <c r="H144" s="30">
        <v>0</v>
      </c>
      <c r="I144" s="210">
        <v>0</v>
      </c>
    </row>
    <row r="145" spans="1:9" ht="11.25">
      <c r="A145" s="23" t="s">
        <v>35</v>
      </c>
      <c r="B145" s="43">
        <v>25</v>
      </c>
      <c r="C145" s="32">
        <v>1840000</v>
      </c>
      <c r="D145" s="30">
        <v>0</v>
      </c>
      <c r="E145" s="30">
        <v>1</v>
      </c>
      <c r="F145" s="29">
        <v>3867000</v>
      </c>
      <c r="G145" s="31">
        <v>14</v>
      </c>
      <c r="H145" s="30">
        <v>0</v>
      </c>
      <c r="I145" s="211">
        <v>15</v>
      </c>
    </row>
    <row r="146" spans="1:9" ht="12" thickBot="1">
      <c r="A146" s="36" t="s">
        <v>29</v>
      </c>
      <c r="B146" s="37">
        <v>0</v>
      </c>
      <c r="C146" s="38">
        <v>0</v>
      </c>
      <c r="D146" s="39">
        <v>0</v>
      </c>
      <c r="E146" s="39">
        <v>0</v>
      </c>
      <c r="F146" s="38">
        <v>0</v>
      </c>
      <c r="G146" s="39">
        <v>0</v>
      </c>
      <c r="H146" s="39">
        <v>0</v>
      </c>
      <c r="I146" s="196">
        <v>0</v>
      </c>
    </row>
    <row r="147" spans="1:9" ht="13.5" customHeight="1" thickBot="1">
      <c r="A147" s="315" t="s">
        <v>53</v>
      </c>
      <c r="B147" s="326"/>
      <c r="C147" s="326"/>
      <c r="D147" s="326"/>
      <c r="E147" s="326"/>
      <c r="F147" s="326"/>
      <c r="G147" s="326"/>
      <c r="H147" s="326"/>
      <c r="I147" s="328"/>
    </row>
    <row r="148" spans="1:9" ht="11.25">
      <c r="A148" s="23" t="s">
        <v>31</v>
      </c>
      <c r="B148" s="24">
        <v>50</v>
      </c>
      <c r="C148" s="25">
        <v>7160000</v>
      </c>
      <c r="D148" s="26">
        <v>2</v>
      </c>
      <c r="E148" s="26">
        <v>2</v>
      </c>
      <c r="F148" s="25">
        <v>1660000</v>
      </c>
      <c r="G148" s="26">
        <v>36</v>
      </c>
      <c r="H148" s="26">
        <v>1</v>
      </c>
      <c r="I148" s="27">
        <v>36</v>
      </c>
    </row>
    <row r="149" spans="1:9" ht="11.25">
      <c r="A149" s="23" t="s">
        <v>32</v>
      </c>
      <c r="B149" s="28">
        <v>7</v>
      </c>
      <c r="C149" s="29">
        <v>1400000</v>
      </c>
      <c r="D149" s="30">
        <v>0</v>
      </c>
      <c r="E149" s="30">
        <v>2</v>
      </c>
      <c r="F149" s="29">
        <v>1660000</v>
      </c>
      <c r="G149" s="30">
        <v>4</v>
      </c>
      <c r="H149" s="30">
        <v>0</v>
      </c>
      <c r="I149" s="33">
        <v>3</v>
      </c>
    </row>
    <row r="150" spans="1:9" ht="11.25">
      <c r="A150" s="23" t="s">
        <v>33</v>
      </c>
      <c r="B150" s="28">
        <v>0</v>
      </c>
      <c r="C150" s="29">
        <v>0</v>
      </c>
      <c r="D150" s="30">
        <v>0</v>
      </c>
      <c r="E150" s="30">
        <v>0</v>
      </c>
      <c r="F150" s="29">
        <v>0</v>
      </c>
      <c r="G150" s="30">
        <v>0</v>
      </c>
      <c r="H150" s="30">
        <v>0</v>
      </c>
      <c r="I150" s="34">
        <v>0</v>
      </c>
    </row>
    <row r="151" spans="1:9" ht="11.25">
      <c r="A151" s="23" t="s">
        <v>34</v>
      </c>
      <c r="B151" s="28">
        <v>0</v>
      </c>
      <c r="C151" s="29">
        <v>0</v>
      </c>
      <c r="D151" s="30">
        <v>0</v>
      </c>
      <c r="E151" s="30">
        <v>0</v>
      </c>
      <c r="F151" s="29">
        <v>0</v>
      </c>
      <c r="G151" s="30">
        <v>0</v>
      </c>
      <c r="H151" s="30">
        <v>0</v>
      </c>
      <c r="I151" s="34">
        <v>0</v>
      </c>
    </row>
    <row r="152" spans="1:9" ht="11.25">
      <c r="A152" s="23" t="s">
        <v>35</v>
      </c>
      <c r="B152" s="43">
        <v>41</v>
      </c>
      <c r="C152" s="29">
        <v>5760000</v>
      </c>
      <c r="D152" s="30">
        <v>2</v>
      </c>
      <c r="E152" s="30">
        <v>0</v>
      </c>
      <c r="F152" s="29">
        <v>0</v>
      </c>
      <c r="G152" s="31">
        <v>32</v>
      </c>
      <c r="H152" s="30">
        <v>1</v>
      </c>
      <c r="I152" s="33">
        <v>32</v>
      </c>
    </row>
    <row r="153" spans="1:9" ht="12" customHeight="1" thickBot="1">
      <c r="A153" s="36" t="s">
        <v>29</v>
      </c>
      <c r="B153" s="44">
        <v>2</v>
      </c>
      <c r="C153" s="45">
        <v>0</v>
      </c>
      <c r="D153" s="39">
        <v>0</v>
      </c>
      <c r="E153" s="39">
        <v>0</v>
      </c>
      <c r="F153" s="38">
        <v>0</v>
      </c>
      <c r="G153" s="39">
        <v>0</v>
      </c>
      <c r="H153" s="39">
        <v>0</v>
      </c>
      <c r="I153" s="42">
        <v>1</v>
      </c>
    </row>
    <row r="154" spans="1:9" ht="24.75" customHeight="1" thickBot="1">
      <c r="A154" s="315" t="s">
        <v>54</v>
      </c>
      <c r="B154" s="326"/>
      <c r="C154" s="326"/>
      <c r="D154" s="326"/>
      <c r="E154" s="326"/>
      <c r="F154" s="326"/>
      <c r="G154" s="326"/>
      <c r="H154" s="326"/>
      <c r="I154" s="328"/>
    </row>
    <row r="155" spans="1:9" ht="15" customHeight="1">
      <c r="A155" s="23" t="s">
        <v>31</v>
      </c>
      <c r="B155" s="24">
        <f aca="true" t="shared" si="2" ref="B155:I155">SUM(B160,B159,B158,B157,B156)</f>
        <v>0</v>
      </c>
      <c r="C155" s="25">
        <f t="shared" si="2"/>
        <v>0</v>
      </c>
      <c r="D155" s="26">
        <f t="shared" si="2"/>
        <v>0</v>
      </c>
      <c r="E155" s="26">
        <f t="shared" si="2"/>
        <v>0</v>
      </c>
      <c r="F155" s="25">
        <f t="shared" si="2"/>
        <v>0</v>
      </c>
      <c r="G155" s="26">
        <f t="shared" si="2"/>
        <v>0</v>
      </c>
      <c r="H155" s="26">
        <f t="shared" si="2"/>
        <v>0</v>
      </c>
      <c r="I155" s="27">
        <f t="shared" si="2"/>
        <v>0</v>
      </c>
    </row>
    <row r="156" spans="1:9" ht="11.25">
      <c r="A156" s="23" t="s">
        <v>32</v>
      </c>
      <c r="B156" s="28">
        <v>0</v>
      </c>
      <c r="C156" s="29">
        <v>0</v>
      </c>
      <c r="D156" s="30">
        <v>0</v>
      </c>
      <c r="E156" s="30">
        <v>0</v>
      </c>
      <c r="F156" s="29">
        <v>0</v>
      </c>
      <c r="G156" s="30">
        <v>0</v>
      </c>
      <c r="H156" s="30">
        <v>0</v>
      </c>
      <c r="I156" s="33">
        <v>0</v>
      </c>
    </row>
    <row r="157" spans="1:9" ht="11.25">
      <c r="A157" s="23" t="s">
        <v>33</v>
      </c>
      <c r="B157" s="28">
        <v>0</v>
      </c>
      <c r="C157" s="29">
        <v>0</v>
      </c>
      <c r="D157" s="30">
        <v>0</v>
      </c>
      <c r="E157" s="30">
        <v>0</v>
      </c>
      <c r="F157" s="29">
        <v>0</v>
      </c>
      <c r="G157" s="30">
        <v>0</v>
      </c>
      <c r="H157" s="30">
        <v>0</v>
      </c>
      <c r="I157" s="34">
        <v>0</v>
      </c>
    </row>
    <row r="158" spans="1:9" s="19" customFormat="1" ht="11.25">
      <c r="A158" s="23" t="s">
        <v>34</v>
      </c>
      <c r="B158" s="28">
        <v>0</v>
      </c>
      <c r="C158" s="29">
        <v>0</v>
      </c>
      <c r="D158" s="30">
        <v>0</v>
      </c>
      <c r="E158" s="30">
        <v>0</v>
      </c>
      <c r="F158" s="29">
        <v>0</v>
      </c>
      <c r="G158" s="30">
        <v>0</v>
      </c>
      <c r="H158" s="30">
        <v>0</v>
      </c>
      <c r="I158" s="34">
        <v>0</v>
      </c>
    </row>
    <row r="159" spans="1:9" ht="11.25">
      <c r="A159" s="23" t="s">
        <v>35</v>
      </c>
      <c r="B159" s="43">
        <v>0</v>
      </c>
      <c r="C159" s="32">
        <v>0</v>
      </c>
      <c r="D159" s="30">
        <v>0</v>
      </c>
      <c r="E159" s="30">
        <v>0</v>
      </c>
      <c r="F159" s="29">
        <v>0</v>
      </c>
      <c r="G159" s="31">
        <v>0</v>
      </c>
      <c r="H159" s="30">
        <v>0</v>
      </c>
      <c r="I159" s="34">
        <v>0</v>
      </c>
    </row>
    <row r="160" spans="1:9" ht="12" customHeight="1" thickBot="1">
      <c r="A160" s="36" t="s">
        <v>29</v>
      </c>
      <c r="B160" s="44">
        <v>0</v>
      </c>
      <c r="C160" s="45">
        <v>0</v>
      </c>
      <c r="D160" s="39">
        <v>0</v>
      </c>
      <c r="E160" s="39">
        <v>0</v>
      </c>
      <c r="F160" s="38">
        <v>0</v>
      </c>
      <c r="G160" s="39">
        <v>0</v>
      </c>
      <c r="H160" s="39">
        <v>0</v>
      </c>
      <c r="I160" s="42">
        <v>0</v>
      </c>
    </row>
    <row r="161" spans="1:9" ht="12" customHeight="1" thickBot="1">
      <c r="A161" s="315" t="s">
        <v>55</v>
      </c>
      <c r="B161" s="326"/>
      <c r="C161" s="326"/>
      <c r="D161" s="326"/>
      <c r="E161" s="326"/>
      <c r="F161" s="326"/>
      <c r="G161" s="326"/>
      <c r="H161" s="326"/>
      <c r="I161" s="328"/>
    </row>
    <row r="162" spans="1:9" ht="11.25">
      <c r="A162" s="23" t="s">
        <v>31</v>
      </c>
      <c r="B162" s="24">
        <v>1</v>
      </c>
      <c r="C162" s="25">
        <v>100000</v>
      </c>
      <c r="D162" s="26">
        <v>0</v>
      </c>
      <c r="E162" s="26">
        <v>0</v>
      </c>
      <c r="F162" s="25">
        <v>0</v>
      </c>
      <c r="G162" s="26">
        <v>0</v>
      </c>
      <c r="H162" s="26">
        <v>0</v>
      </c>
      <c r="I162" s="27">
        <v>0</v>
      </c>
    </row>
    <row r="163" spans="1:9" ht="11.25">
      <c r="A163" s="23" t="s">
        <v>32</v>
      </c>
      <c r="B163" s="28">
        <v>0</v>
      </c>
      <c r="C163" s="29">
        <v>0</v>
      </c>
      <c r="D163" s="30">
        <v>0</v>
      </c>
      <c r="E163" s="30">
        <v>0</v>
      </c>
      <c r="F163" s="29">
        <v>0</v>
      </c>
      <c r="G163" s="30">
        <v>0</v>
      </c>
      <c r="H163" s="30">
        <v>0</v>
      </c>
      <c r="I163" s="34">
        <v>0</v>
      </c>
    </row>
    <row r="164" spans="1:9" ht="11.25" customHeight="1">
      <c r="A164" s="23" t="s">
        <v>33</v>
      </c>
      <c r="B164" s="28">
        <v>0</v>
      </c>
      <c r="C164" s="29">
        <v>0</v>
      </c>
      <c r="D164" s="30">
        <v>0</v>
      </c>
      <c r="E164" s="30">
        <v>0</v>
      </c>
      <c r="F164" s="29">
        <v>0</v>
      </c>
      <c r="G164" s="30">
        <v>0</v>
      </c>
      <c r="H164" s="30">
        <v>0</v>
      </c>
      <c r="I164" s="34">
        <v>0</v>
      </c>
    </row>
    <row r="165" spans="1:9" ht="11.25" customHeight="1">
      <c r="A165" s="23" t="s">
        <v>34</v>
      </c>
      <c r="B165" s="28">
        <v>0</v>
      </c>
      <c r="C165" s="29">
        <v>0</v>
      </c>
      <c r="D165" s="30">
        <v>0</v>
      </c>
      <c r="E165" s="30">
        <v>0</v>
      </c>
      <c r="F165" s="29">
        <v>0</v>
      </c>
      <c r="G165" s="30">
        <v>0</v>
      </c>
      <c r="H165" s="30">
        <v>0</v>
      </c>
      <c r="I165" s="34">
        <v>0</v>
      </c>
    </row>
    <row r="166" spans="1:9" ht="13.5" customHeight="1">
      <c r="A166" s="23" t="s">
        <v>35</v>
      </c>
      <c r="B166" s="28">
        <v>1</v>
      </c>
      <c r="C166" s="29">
        <v>100000</v>
      </c>
      <c r="D166" s="30">
        <v>0</v>
      </c>
      <c r="E166" s="30">
        <v>0</v>
      </c>
      <c r="F166" s="29">
        <v>0</v>
      </c>
      <c r="G166" s="30">
        <v>0</v>
      </c>
      <c r="H166" s="30">
        <v>0</v>
      </c>
      <c r="I166" s="34">
        <v>0</v>
      </c>
    </row>
    <row r="167" spans="1:9" ht="12" thickBot="1">
      <c r="A167" s="36" t="s">
        <v>56</v>
      </c>
      <c r="B167" s="37">
        <v>0</v>
      </c>
      <c r="C167" s="38">
        <v>0</v>
      </c>
      <c r="D167" s="39">
        <v>0</v>
      </c>
      <c r="E167" s="39">
        <v>0</v>
      </c>
      <c r="F167" s="38">
        <v>0</v>
      </c>
      <c r="G167" s="39">
        <v>0</v>
      </c>
      <c r="H167" s="39">
        <v>0</v>
      </c>
      <c r="I167" s="42">
        <v>0</v>
      </c>
    </row>
    <row r="168" ht="27" customHeight="1"/>
    <row r="169" ht="27" customHeight="1">
      <c r="A169" s="50" t="s">
        <v>18</v>
      </c>
    </row>
    <row r="170" ht="27" customHeight="1"/>
  </sheetData>
  <sheetProtection/>
  <mergeCells count="27">
    <mergeCell ref="A140:I140"/>
    <mergeCell ref="A79:I79"/>
    <mergeCell ref="A86:I86"/>
    <mergeCell ref="A147:I147"/>
    <mergeCell ref="A154:I154"/>
    <mergeCell ref="A161:I161"/>
    <mergeCell ref="A100:I100"/>
    <mergeCell ref="A107:I107"/>
    <mergeCell ref="A114:I114"/>
    <mergeCell ref="A121:I121"/>
    <mergeCell ref="A128:I128"/>
    <mergeCell ref="A93:I93"/>
    <mergeCell ref="A13:I13"/>
    <mergeCell ref="A20:I20"/>
    <mergeCell ref="A27:I27"/>
    <mergeCell ref="A34:I34"/>
    <mergeCell ref="A41:I41"/>
    <mergeCell ref="A48:I48"/>
    <mergeCell ref="A55:I55"/>
    <mergeCell ref="A62:I62"/>
    <mergeCell ref="A72:I72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21.02.2014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8" sqref="A8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308" t="s">
        <v>360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5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.75" customHeight="1">
      <c r="A4" s="319" t="s">
        <v>57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2:11" ht="16.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 customHeight="1" thickBot="1">
      <c r="A6" s="334" t="s">
        <v>555</v>
      </c>
      <c r="B6" s="336" t="s">
        <v>58</v>
      </c>
      <c r="C6" s="337"/>
      <c r="D6" s="338" t="s">
        <v>59</v>
      </c>
      <c r="E6" s="337"/>
      <c r="F6" s="338" t="s">
        <v>60</v>
      </c>
      <c r="G6" s="337"/>
      <c r="H6" s="338" t="s">
        <v>61</v>
      </c>
      <c r="I6" s="337"/>
      <c r="J6" s="338" t="s">
        <v>62</v>
      </c>
      <c r="K6" s="337"/>
    </row>
    <row r="7" spans="1:11" ht="15.75" customHeight="1" thickBot="1">
      <c r="A7" s="335"/>
      <c r="B7" s="56" t="s">
        <v>8</v>
      </c>
      <c r="C7" s="57" t="s">
        <v>17</v>
      </c>
      <c r="D7" s="56" t="s">
        <v>8</v>
      </c>
      <c r="E7" s="57" t="s">
        <v>17</v>
      </c>
      <c r="F7" s="56" t="s">
        <v>8</v>
      </c>
      <c r="G7" s="57" t="s">
        <v>17</v>
      </c>
      <c r="H7" s="56" t="s">
        <v>8</v>
      </c>
      <c r="I7" s="57" t="s">
        <v>17</v>
      </c>
      <c r="J7" s="56" t="s">
        <v>8</v>
      </c>
      <c r="K7" s="57" t="s">
        <v>17</v>
      </c>
    </row>
    <row r="8" spans="1:11" ht="15.75" customHeight="1" thickBot="1">
      <c r="A8" s="58" t="s">
        <v>63</v>
      </c>
      <c r="B8" s="59">
        <f>SUM(B9,B10,B11,B12,B13,B14,B15,B16,B17,B18,B19,B20,B21,B22,B23,B24,B25,B26,B27,B28,B29)</f>
        <v>5916</v>
      </c>
      <c r="C8" s="60">
        <f>SUM(C9,C10,C11,C12,C13,C14,C15,C16,C17,C18,C19,C20,C21,C22,C23,C24,C25,C26,C27,C28,C29)</f>
        <v>2892</v>
      </c>
      <c r="D8" s="60">
        <f>SUM(D9,D10,D11,D12,D13,D14,D15,D16,D17,D18,D19,D20,D21,D22,D23,D24,D25,D26,D27,D28,D29)</f>
        <v>2467</v>
      </c>
      <c r="E8" s="60">
        <f>SUM(E9:E29)</f>
        <v>1225</v>
      </c>
      <c r="F8" s="60">
        <f>SUM(F9,F10,F11,F12,F13,F14,F15,F16,F17,F18,F19,F20,F21,F22,F23,F24,F25,F26,F27,F28,F30)</f>
        <v>626</v>
      </c>
      <c r="G8" s="60">
        <f>SUM(G9,G10,G11,G12,G13,G14,G15,G16,G17,G18,G19,G20,G21,G22,G23,G24,G25,G26,G27,G28,G30)</f>
        <v>221</v>
      </c>
      <c r="H8" s="60">
        <f>SUM(H9,H10,H11,H12,H13,H14,H15,H16,H17,H18,H19,H20,H21,H22,H23,H24,H25,H26,H27,H28,H30)</f>
        <v>328</v>
      </c>
      <c r="I8" s="60">
        <f>SUM(I9,I10,I11,I12,I13,I14,I15,I16,I17,I18,I19,I20,I21,I22,I23,I24,I25,I26,I27,I28,I30)</f>
        <v>224</v>
      </c>
      <c r="J8" s="60">
        <f aca="true" t="shared" si="0" ref="J8:K10">B8-(D8+F8+H8)</f>
        <v>2495</v>
      </c>
      <c r="K8" s="60">
        <f t="shared" si="0"/>
        <v>1222</v>
      </c>
    </row>
    <row r="9" spans="1:11" ht="26.25" customHeight="1">
      <c r="A9" s="77" t="s">
        <v>64</v>
      </c>
      <c r="B9" s="61">
        <v>126</v>
      </c>
      <c r="C9" s="61">
        <v>34</v>
      </c>
      <c r="D9" s="62">
        <v>12</v>
      </c>
      <c r="E9" s="167">
        <v>5</v>
      </c>
      <c r="F9" s="62">
        <v>16</v>
      </c>
      <c r="G9" s="167">
        <v>2</v>
      </c>
      <c r="H9" s="62">
        <v>5</v>
      </c>
      <c r="I9" s="167">
        <v>5</v>
      </c>
      <c r="J9" s="276">
        <f t="shared" si="0"/>
        <v>93</v>
      </c>
      <c r="K9" s="220">
        <f t="shared" si="0"/>
        <v>22</v>
      </c>
    </row>
    <row r="10" spans="1:11" ht="26.25" customHeight="1">
      <c r="A10" s="63" t="s">
        <v>65</v>
      </c>
      <c r="B10" s="64">
        <v>39</v>
      </c>
      <c r="C10" s="64">
        <v>20</v>
      </c>
      <c r="D10" s="65">
        <v>12</v>
      </c>
      <c r="E10" s="66">
        <v>5</v>
      </c>
      <c r="F10" s="65">
        <v>3</v>
      </c>
      <c r="G10" s="66">
        <v>0</v>
      </c>
      <c r="H10" s="65">
        <v>0</v>
      </c>
      <c r="I10" s="66">
        <v>1</v>
      </c>
      <c r="J10" s="277">
        <f t="shared" si="0"/>
        <v>24</v>
      </c>
      <c r="K10" s="222">
        <f t="shared" si="0"/>
        <v>14</v>
      </c>
    </row>
    <row r="11" spans="1:11" ht="15">
      <c r="A11" s="63" t="s">
        <v>66</v>
      </c>
      <c r="B11" s="64">
        <v>984</v>
      </c>
      <c r="C11" s="64">
        <v>440</v>
      </c>
      <c r="D11" s="65">
        <v>443</v>
      </c>
      <c r="E11" s="66">
        <v>226</v>
      </c>
      <c r="F11" s="65">
        <v>80</v>
      </c>
      <c r="G11" s="66">
        <v>24</v>
      </c>
      <c r="H11" s="65">
        <v>59</v>
      </c>
      <c r="I11" s="66">
        <v>33</v>
      </c>
      <c r="J11" s="277">
        <f aca="true" t="shared" si="1" ref="J11:J27">B11-(D11+F11+H11)</f>
        <v>402</v>
      </c>
      <c r="K11" s="222">
        <f aca="true" t="shared" si="2" ref="K11:K27">C11-(E11+G11+I11)</f>
        <v>157</v>
      </c>
    </row>
    <row r="12" spans="1:11" ht="36.75" customHeight="1">
      <c r="A12" s="63" t="s">
        <v>67</v>
      </c>
      <c r="B12" s="64">
        <v>101</v>
      </c>
      <c r="C12" s="64">
        <v>25</v>
      </c>
      <c r="D12" s="65">
        <v>22</v>
      </c>
      <c r="E12" s="66">
        <v>9</v>
      </c>
      <c r="F12" s="65">
        <v>36</v>
      </c>
      <c r="G12" s="66">
        <v>5</v>
      </c>
      <c r="H12" s="65">
        <v>2</v>
      </c>
      <c r="I12" s="66">
        <v>0</v>
      </c>
      <c r="J12" s="277">
        <f t="shared" si="1"/>
        <v>41</v>
      </c>
      <c r="K12" s="222">
        <f t="shared" si="2"/>
        <v>11</v>
      </c>
    </row>
    <row r="13" spans="1:11" ht="39.75" customHeight="1">
      <c r="A13" s="63" t="s">
        <v>68</v>
      </c>
      <c r="B13" s="64">
        <v>14</v>
      </c>
      <c r="C13" s="64">
        <v>4</v>
      </c>
      <c r="D13" s="65">
        <v>1</v>
      </c>
      <c r="E13" s="66">
        <v>1</v>
      </c>
      <c r="F13" s="65">
        <v>2</v>
      </c>
      <c r="G13" s="66">
        <v>0</v>
      </c>
      <c r="H13" s="65">
        <v>1</v>
      </c>
      <c r="I13" s="66">
        <v>0</v>
      </c>
      <c r="J13" s="277">
        <f t="shared" si="1"/>
        <v>10</v>
      </c>
      <c r="K13" s="222">
        <f t="shared" si="2"/>
        <v>3</v>
      </c>
    </row>
    <row r="14" spans="1:11" ht="15">
      <c r="A14" s="63" t="s">
        <v>69</v>
      </c>
      <c r="B14" s="64">
        <v>965</v>
      </c>
      <c r="C14" s="64">
        <v>591</v>
      </c>
      <c r="D14" s="65">
        <v>329</v>
      </c>
      <c r="E14" s="66">
        <v>138</v>
      </c>
      <c r="F14" s="65">
        <v>136</v>
      </c>
      <c r="G14" s="66">
        <v>53</v>
      </c>
      <c r="H14" s="65">
        <v>59</v>
      </c>
      <c r="I14" s="66">
        <v>47</v>
      </c>
      <c r="J14" s="277">
        <f t="shared" si="1"/>
        <v>441</v>
      </c>
      <c r="K14" s="222">
        <f t="shared" si="2"/>
        <v>353</v>
      </c>
    </row>
    <row r="15" spans="1:11" ht="47.25" customHeight="1">
      <c r="A15" s="63" t="s">
        <v>70</v>
      </c>
      <c r="B15" s="64">
        <v>1753</v>
      </c>
      <c r="C15" s="64">
        <v>980</v>
      </c>
      <c r="D15" s="65">
        <v>749</v>
      </c>
      <c r="E15" s="66">
        <v>453</v>
      </c>
      <c r="F15" s="65">
        <v>147</v>
      </c>
      <c r="G15" s="66">
        <v>78</v>
      </c>
      <c r="H15" s="65">
        <v>107</v>
      </c>
      <c r="I15" s="66">
        <v>82</v>
      </c>
      <c r="J15" s="277">
        <f t="shared" si="1"/>
        <v>750</v>
      </c>
      <c r="K15" s="222">
        <f t="shared" si="2"/>
        <v>367</v>
      </c>
    </row>
    <row r="16" spans="1:11" ht="18" customHeight="1">
      <c r="A16" s="63" t="s">
        <v>71</v>
      </c>
      <c r="B16" s="64">
        <v>281</v>
      </c>
      <c r="C16" s="64">
        <v>135</v>
      </c>
      <c r="D16" s="65">
        <v>78</v>
      </c>
      <c r="E16" s="66">
        <v>58</v>
      </c>
      <c r="F16" s="65">
        <v>17</v>
      </c>
      <c r="G16" s="66">
        <v>6</v>
      </c>
      <c r="H16" s="65">
        <v>16</v>
      </c>
      <c r="I16" s="66">
        <v>6</v>
      </c>
      <c r="J16" s="277">
        <f t="shared" si="1"/>
        <v>170</v>
      </c>
      <c r="K16" s="222">
        <f t="shared" si="2"/>
        <v>65</v>
      </c>
    </row>
    <row r="17" spans="1:11" ht="26.25" customHeight="1">
      <c r="A17" s="63" t="s">
        <v>72</v>
      </c>
      <c r="B17" s="64">
        <v>237</v>
      </c>
      <c r="C17" s="64">
        <v>83</v>
      </c>
      <c r="D17" s="65">
        <v>105</v>
      </c>
      <c r="E17" s="66">
        <v>44</v>
      </c>
      <c r="F17" s="65">
        <v>17</v>
      </c>
      <c r="G17" s="66">
        <v>8</v>
      </c>
      <c r="H17" s="65">
        <v>17</v>
      </c>
      <c r="I17" s="66">
        <v>6</v>
      </c>
      <c r="J17" s="277">
        <f t="shared" si="1"/>
        <v>98</v>
      </c>
      <c r="K17" s="222">
        <f t="shared" si="2"/>
        <v>25</v>
      </c>
    </row>
    <row r="18" spans="1:11" ht="15">
      <c r="A18" s="63" t="s">
        <v>73</v>
      </c>
      <c r="B18" s="64">
        <v>230</v>
      </c>
      <c r="C18" s="64">
        <v>66</v>
      </c>
      <c r="D18" s="65">
        <v>164</v>
      </c>
      <c r="E18" s="66">
        <v>39</v>
      </c>
      <c r="F18" s="65">
        <v>22</v>
      </c>
      <c r="G18" s="66">
        <v>5</v>
      </c>
      <c r="H18" s="65">
        <v>6</v>
      </c>
      <c r="I18" s="66">
        <v>5</v>
      </c>
      <c r="J18" s="277">
        <f t="shared" si="1"/>
        <v>38</v>
      </c>
      <c r="K18" s="222">
        <f t="shared" si="2"/>
        <v>17</v>
      </c>
    </row>
    <row r="19" spans="1:11" ht="25.5" customHeight="1">
      <c r="A19" s="63" t="s">
        <v>74</v>
      </c>
      <c r="B19" s="64">
        <v>57</v>
      </c>
      <c r="C19" s="64">
        <v>43</v>
      </c>
      <c r="D19" s="65">
        <v>20</v>
      </c>
      <c r="E19" s="66">
        <v>18</v>
      </c>
      <c r="F19" s="65">
        <v>5</v>
      </c>
      <c r="G19" s="66">
        <v>1</v>
      </c>
      <c r="H19" s="65">
        <v>3</v>
      </c>
      <c r="I19" s="66">
        <v>7</v>
      </c>
      <c r="J19" s="277">
        <f t="shared" si="1"/>
        <v>29</v>
      </c>
      <c r="K19" s="222">
        <f t="shared" si="2"/>
        <v>17</v>
      </c>
    </row>
    <row r="20" spans="1:11" ht="23.25">
      <c r="A20" s="63" t="s">
        <v>75</v>
      </c>
      <c r="B20" s="64">
        <v>86</v>
      </c>
      <c r="C20" s="64">
        <v>44</v>
      </c>
      <c r="D20" s="65">
        <v>42</v>
      </c>
      <c r="E20" s="66">
        <v>23</v>
      </c>
      <c r="F20" s="65">
        <v>8</v>
      </c>
      <c r="G20" s="66">
        <v>3</v>
      </c>
      <c r="H20" s="65">
        <v>5</v>
      </c>
      <c r="I20" s="66">
        <v>1</v>
      </c>
      <c r="J20" s="277">
        <f t="shared" si="1"/>
        <v>31</v>
      </c>
      <c r="K20" s="222">
        <f t="shared" si="2"/>
        <v>17</v>
      </c>
    </row>
    <row r="21" spans="1:11" ht="26.25" customHeight="1">
      <c r="A21" s="63" t="s">
        <v>76</v>
      </c>
      <c r="B21" s="64">
        <v>528</v>
      </c>
      <c r="C21" s="64">
        <v>189</v>
      </c>
      <c r="D21" s="65">
        <v>278</v>
      </c>
      <c r="E21" s="66">
        <v>96</v>
      </c>
      <c r="F21" s="65">
        <v>70</v>
      </c>
      <c r="G21" s="66">
        <v>19</v>
      </c>
      <c r="H21" s="65">
        <v>21</v>
      </c>
      <c r="I21" s="66">
        <v>15</v>
      </c>
      <c r="J21" s="277">
        <f t="shared" si="1"/>
        <v>159</v>
      </c>
      <c r="K21" s="222">
        <f t="shared" si="2"/>
        <v>59</v>
      </c>
    </row>
    <row r="22" spans="1:11" ht="25.5" customHeight="1">
      <c r="A22" s="63" t="s">
        <v>77</v>
      </c>
      <c r="B22" s="64">
        <v>267</v>
      </c>
      <c r="C22" s="64">
        <v>74</v>
      </c>
      <c r="D22" s="65">
        <v>112</v>
      </c>
      <c r="E22" s="66">
        <v>35</v>
      </c>
      <c r="F22" s="65">
        <v>42</v>
      </c>
      <c r="G22" s="66">
        <v>5</v>
      </c>
      <c r="H22" s="65">
        <v>11</v>
      </c>
      <c r="I22" s="66">
        <v>4</v>
      </c>
      <c r="J22" s="277">
        <f t="shared" si="1"/>
        <v>102</v>
      </c>
      <c r="K22" s="222">
        <f t="shared" si="2"/>
        <v>30</v>
      </c>
    </row>
    <row r="23" spans="1:11" ht="34.5">
      <c r="A23" s="63" t="s">
        <v>78</v>
      </c>
      <c r="B23" s="64">
        <v>11</v>
      </c>
      <c r="C23" s="64">
        <v>9</v>
      </c>
      <c r="D23" s="65">
        <v>3</v>
      </c>
      <c r="E23" s="65">
        <v>7</v>
      </c>
      <c r="F23" s="65">
        <v>4</v>
      </c>
      <c r="G23" s="65">
        <v>1</v>
      </c>
      <c r="H23" s="66">
        <v>0</v>
      </c>
      <c r="I23" s="66">
        <v>0</v>
      </c>
      <c r="J23" s="277">
        <f t="shared" si="1"/>
        <v>4</v>
      </c>
      <c r="K23" s="222">
        <f t="shared" si="2"/>
        <v>1</v>
      </c>
    </row>
    <row r="24" spans="1:11" ht="15">
      <c r="A24" s="63" t="s">
        <v>79</v>
      </c>
      <c r="B24" s="64">
        <v>72</v>
      </c>
      <c r="C24" s="64">
        <v>29</v>
      </c>
      <c r="D24" s="65">
        <v>28</v>
      </c>
      <c r="E24" s="66">
        <v>5</v>
      </c>
      <c r="F24" s="65">
        <v>10</v>
      </c>
      <c r="G24" s="66">
        <v>4</v>
      </c>
      <c r="H24" s="65">
        <v>7</v>
      </c>
      <c r="I24" s="66">
        <v>2</v>
      </c>
      <c r="J24" s="277">
        <f t="shared" si="1"/>
        <v>27</v>
      </c>
      <c r="K24" s="222">
        <f t="shared" si="2"/>
        <v>18</v>
      </c>
    </row>
    <row r="25" spans="1:11" ht="25.5" customHeight="1">
      <c r="A25" s="63" t="s">
        <v>80</v>
      </c>
      <c r="B25" s="64">
        <v>85</v>
      </c>
      <c r="C25" s="64">
        <v>73</v>
      </c>
      <c r="D25" s="65">
        <v>32</v>
      </c>
      <c r="E25" s="66">
        <v>34</v>
      </c>
      <c r="F25" s="65">
        <v>4</v>
      </c>
      <c r="G25" s="66">
        <v>3</v>
      </c>
      <c r="H25" s="65">
        <v>5</v>
      </c>
      <c r="I25" s="66">
        <v>9</v>
      </c>
      <c r="J25" s="277">
        <f t="shared" si="1"/>
        <v>44</v>
      </c>
      <c r="K25" s="222">
        <f t="shared" si="2"/>
        <v>27</v>
      </c>
    </row>
    <row r="26" spans="1:11" ht="29.25" customHeight="1">
      <c r="A26" s="63" t="s">
        <v>81</v>
      </c>
      <c r="B26" s="64">
        <v>29</v>
      </c>
      <c r="C26" s="64">
        <v>17</v>
      </c>
      <c r="D26" s="65">
        <v>13</v>
      </c>
      <c r="E26" s="66">
        <v>10</v>
      </c>
      <c r="F26" s="65">
        <v>2</v>
      </c>
      <c r="G26" s="66">
        <v>1</v>
      </c>
      <c r="H26" s="66">
        <v>3</v>
      </c>
      <c r="I26" s="66">
        <v>0</v>
      </c>
      <c r="J26" s="277">
        <f t="shared" si="1"/>
        <v>11</v>
      </c>
      <c r="K26" s="222">
        <f t="shared" si="2"/>
        <v>6</v>
      </c>
    </row>
    <row r="27" spans="1:11" ht="23.25">
      <c r="A27" s="63" t="s">
        <v>82</v>
      </c>
      <c r="B27" s="64">
        <v>50</v>
      </c>
      <c r="C27" s="64">
        <v>36</v>
      </c>
      <c r="D27" s="65">
        <v>23</v>
      </c>
      <c r="E27" s="66">
        <v>19</v>
      </c>
      <c r="F27" s="65">
        <v>5</v>
      </c>
      <c r="G27" s="66">
        <v>3</v>
      </c>
      <c r="H27" s="65">
        <v>1</v>
      </c>
      <c r="I27" s="66">
        <v>1</v>
      </c>
      <c r="J27" s="277">
        <f t="shared" si="1"/>
        <v>21</v>
      </c>
      <c r="K27" s="222">
        <f t="shared" si="2"/>
        <v>13</v>
      </c>
    </row>
    <row r="28" spans="1:11" ht="92.25" customHeight="1">
      <c r="A28" s="63" t="s">
        <v>83</v>
      </c>
      <c r="B28" s="64">
        <v>0</v>
      </c>
      <c r="C28" s="64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221">
        <f>B28-(D28+F28+H28)</f>
        <v>0</v>
      </c>
      <c r="K28" s="222">
        <f>C28-(E28+G28+I28)</f>
        <v>0</v>
      </c>
    </row>
    <row r="29" spans="1:11" ht="46.5" thickBot="1">
      <c r="A29" s="67" t="s">
        <v>84</v>
      </c>
      <c r="B29" s="68">
        <v>1</v>
      </c>
      <c r="C29" s="68">
        <v>0</v>
      </c>
      <c r="D29" s="69">
        <v>1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204">
        <v>0</v>
      </c>
    </row>
    <row r="30" spans="1:11" ht="15">
      <c r="A30" s="70" t="s">
        <v>18</v>
      </c>
      <c r="B30" s="3"/>
      <c r="C30" s="71"/>
      <c r="D30" s="72"/>
      <c r="E30" s="72"/>
      <c r="F30" s="72"/>
      <c r="G30" s="72"/>
      <c r="H30" s="72"/>
      <c r="I30" s="72"/>
      <c r="J30" s="72"/>
      <c r="K30" s="72"/>
    </row>
    <row r="31" spans="6:9" ht="15">
      <c r="F31" s="5"/>
      <c r="G31" s="5"/>
      <c r="H31" s="5"/>
      <c r="I31" s="5"/>
    </row>
    <row r="32" spans="1:9" ht="15" customHeight="1">
      <c r="A32" s="70"/>
      <c r="B32" s="3"/>
      <c r="C32" s="3"/>
      <c r="F32" s="5"/>
      <c r="G32" s="5"/>
      <c r="H32" s="5"/>
      <c r="I32" s="5"/>
    </row>
    <row r="35" ht="15" customHeight="1"/>
    <row r="36" ht="15" customHeight="1"/>
    <row r="37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&amp;L21.02.2014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56" max="56" width="21.00390625" style="0" customWidth="1"/>
    <col min="57" max="57" width="7.140625" style="0" customWidth="1"/>
    <col min="58" max="58" width="8.140625" style="0" bestFit="1" customWidth="1"/>
    <col min="59" max="59" width="7.28125" style="0" bestFit="1" customWidth="1"/>
    <col min="60" max="60" width="8.140625" style="0" bestFit="1" customWidth="1"/>
    <col min="61" max="61" width="7.28125" style="0" bestFit="1" customWidth="1"/>
    <col min="62" max="62" width="8.140625" style="0" bestFit="1" customWidth="1"/>
    <col min="63" max="63" width="7.28125" style="0" bestFit="1" customWidth="1"/>
    <col min="64" max="64" width="8.140625" style="0" bestFit="1" customWidth="1"/>
    <col min="65" max="65" width="7.00390625" style="0" customWidth="1"/>
    <col min="66" max="66" width="7.7109375" style="0" customWidth="1"/>
    <col min="67" max="67" width="17.8515625" style="0" bestFit="1" customWidth="1"/>
  </cols>
  <sheetData>
    <row r="2" spans="1:11" ht="18.75" thickBot="1">
      <c r="A2" s="308" t="s">
        <v>363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2:11" ht="15.75">
      <c r="B3" s="73"/>
      <c r="C3" s="74"/>
      <c r="D3" s="74"/>
      <c r="E3" s="74"/>
      <c r="F3" s="74"/>
      <c r="G3" s="74"/>
      <c r="H3" s="74"/>
      <c r="I3" s="74"/>
      <c r="J3" s="74"/>
      <c r="K3" s="74"/>
    </row>
    <row r="4" spans="1:11" ht="15.75">
      <c r="A4" s="319" t="s">
        <v>85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2:11" ht="16.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58.5" customHeight="1" thickBot="1">
      <c r="A6" s="334" t="s">
        <v>556</v>
      </c>
      <c r="B6" s="336" t="s">
        <v>58</v>
      </c>
      <c r="C6" s="337"/>
      <c r="D6" s="338" t="s">
        <v>59</v>
      </c>
      <c r="E6" s="337"/>
      <c r="F6" s="338" t="s">
        <v>60</v>
      </c>
      <c r="G6" s="337"/>
      <c r="H6" s="338" t="s">
        <v>61</v>
      </c>
      <c r="I6" s="337"/>
      <c r="J6" s="338" t="s">
        <v>62</v>
      </c>
      <c r="K6" s="340"/>
    </row>
    <row r="7" spans="1:11" ht="15.75" customHeight="1" thickBot="1">
      <c r="A7" s="335"/>
      <c r="B7" s="56" t="s">
        <v>8</v>
      </c>
      <c r="C7" s="57" t="s">
        <v>17</v>
      </c>
      <c r="D7" s="56" t="s">
        <v>8</v>
      </c>
      <c r="E7" s="57" t="s">
        <v>17</v>
      </c>
      <c r="F7" s="56" t="s">
        <v>8</v>
      </c>
      <c r="G7" s="57" t="s">
        <v>17</v>
      </c>
      <c r="H7" s="56" t="s">
        <v>8</v>
      </c>
      <c r="I7" s="57" t="s">
        <v>17</v>
      </c>
      <c r="J7" s="56" t="s">
        <v>8</v>
      </c>
      <c r="K7" s="57" t="s">
        <v>17</v>
      </c>
    </row>
    <row r="8" spans="1:11" ht="15.75" customHeight="1" thickBot="1">
      <c r="A8" s="75" t="s">
        <v>63</v>
      </c>
      <c r="B8" s="168">
        <f>SUM(B9,B10,B11,B12,B13,B14,B15,B16,B17,B18,B19,B20,B21,B22,B23,B24,B25,B26,B27,B28,B29)</f>
        <v>20216</v>
      </c>
      <c r="C8" s="168">
        <f>SUM(C9,C10,C11,C12,C13,C14,C15,C16,C17,C18,C19,C20,C21,C22,C23,C24,C25,C26,C27,C28,C29)</f>
        <v>3240</v>
      </c>
      <c r="D8" s="76">
        <f aca="true" t="shared" si="0" ref="D8:I8">SUM(D9,D10,D11,D12,D13,D14,D15,D16,D17,D18,D19,D20,D21,D22,D23,D24,D25,D26,D27,D28,D29)</f>
        <v>6618</v>
      </c>
      <c r="E8" s="76">
        <f t="shared" si="0"/>
        <v>969</v>
      </c>
      <c r="F8" s="76">
        <f t="shared" si="0"/>
        <v>1686</v>
      </c>
      <c r="G8" s="76">
        <f t="shared" si="0"/>
        <v>276</v>
      </c>
      <c r="H8" s="76">
        <f t="shared" si="0"/>
        <v>1287</v>
      </c>
      <c r="I8" s="76">
        <f t="shared" si="0"/>
        <v>113</v>
      </c>
      <c r="J8" s="223">
        <f aca="true" t="shared" si="1" ref="J8:K10">B8-(D8+F8+H8)</f>
        <v>10625</v>
      </c>
      <c r="K8" s="223">
        <f t="shared" si="1"/>
        <v>1882</v>
      </c>
    </row>
    <row r="9" spans="1:11" ht="29.25" customHeight="1">
      <c r="A9" s="77" t="s">
        <v>64</v>
      </c>
      <c r="B9" s="78">
        <v>67</v>
      </c>
      <c r="C9" s="78">
        <v>21</v>
      </c>
      <c r="D9" s="79">
        <v>2</v>
      </c>
      <c r="E9" s="80">
        <v>3</v>
      </c>
      <c r="F9" s="79">
        <v>2</v>
      </c>
      <c r="G9" s="80">
        <v>0</v>
      </c>
      <c r="H9" s="79">
        <v>4</v>
      </c>
      <c r="I9" s="224">
        <v>0</v>
      </c>
      <c r="J9" s="228">
        <f t="shared" si="1"/>
        <v>59</v>
      </c>
      <c r="K9" s="229">
        <f t="shared" si="1"/>
        <v>18</v>
      </c>
    </row>
    <row r="10" spans="1:11" ht="23.25">
      <c r="A10" s="63" t="s">
        <v>65</v>
      </c>
      <c r="B10" s="64">
        <v>20</v>
      </c>
      <c r="C10" s="64">
        <v>4</v>
      </c>
      <c r="D10" s="65">
        <v>1</v>
      </c>
      <c r="E10" s="66">
        <v>0</v>
      </c>
      <c r="F10" s="65">
        <v>0</v>
      </c>
      <c r="G10" s="66">
        <v>0</v>
      </c>
      <c r="H10" s="65">
        <v>1</v>
      </c>
      <c r="I10" s="225">
        <v>0</v>
      </c>
      <c r="J10" s="226">
        <f t="shared" si="1"/>
        <v>18</v>
      </c>
      <c r="K10" s="227">
        <f t="shared" si="1"/>
        <v>4</v>
      </c>
    </row>
    <row r="11" spans="1:11" ht="15">
      <c r="A11" s="63" t="s">
        <v>66</v>
      </c>
      <c r="B11" s="64">
        <v>1345</v>
      </c>
      <c r="C11" s="64">
        <v>315</v>
      </c>
      <c r="D11" s="65">
        <v>681</v>
      </c>
      <c r="E11" s="66">
        <v>129</v>
      </c>
      <c r="F11" s="65">
        <v>47</v>
      </c>
      <c r="G11" s="66">
        <v>22</v>
      </c>
      <c r="H11" s="65">
        <v>27</v>
      </c>
      <c r="I11" s="66">
        <v>13</v>
      </c>
      <c r="J11" s="226">
        <f aca="true" t="shared" si="2" ref="J11:J27">B11-(D11+F11+H11)</f>
        <v>590</v>
      </c>
      <c r="K11" s="227">
        <f aca="true" t="shared" si="3" ref="K11:K27">C11-(E11+G11+I11)</f>
        <v>151</v>
      </c>
    </row>
    <row r="12" spans="1:11" ht="36.75" customHeight="1">
      <c r="A12" s="63" t="s">
        <v>67</v>
      </c>
      <c r="B12" s="64">
        <v>5</v>
      </c>
      <c r="C12" s="64">
        <v>1</v>
      </c>
      <c r="D12" s="65">
        <v>3</v>
      </c>
      <c r="E12" s="66">
        <v>0</v>
      </c>
      <c r="F12" s="65">
        <v>0</v>
      </c>
      <c r="G12" s="66">
        <v>0</v>
      </c>
      <c r="H12" s="65">
        <v>0</v>
      </c>
      <c r="I12" s="66">
        <v>0</v>
      </c>
      <c r="J12" s="226">
        <f t="shared" si="2"/>
        <v>2</v>
      </c>
      <c r="K12" s="227">
        <f t="shared" si="3"/>
        <v>1</v>
      </c>
    </row>
    <row r="13" spans="1:11" ht="38.25" customHeight="1">
      <c r="A13" s="63" t="s">
        <v>68</v>
      </c>
      <c r="B13" s="64">
        <v>13</v>
      </c>
      <c r="C13" s="64">
        <v>3</v>
      </c>
      <c r="D13" s="65">
        <v>4</v>
      </c>
      <c r="E13" s="66">
        <v>0</v>
      </c>
      <c r="F13" s="65">
        <v>1</v>
      </c>
      <c r="G13" s="66">
        <v>1</v>
      </c>
      <c r="H13" s="66">
        <v>1</v>
      </c>
      <c r="I13" s="66">
        <v>0</v>
      </c>
      <c r="J13" s="226">
        <f t="shared" si="2"/>
        <v>7</v>
      </c>
      <c r="K13" s="227">
        <f t="shared" si="3"/>
        <v>2</v>
      </c>
    </row>
    <row r="14" spans="1:11" ht="15">
      <c r="A14" s="63" t="s">
        <v>69</v>
      </c>
      <c r="B14" s="64">
        <v>1391</v>
      </c>
      <c r="C14" s="64">
        <v>443</v>
      </c>
      <c r="D14" s="65">
        <v>492</v>
      </c>
      <c r="E14" s="66">
        <v>167</v>
      </c>
      <c r="F14" s="65">
        <v>94</v>
      </c>
      <c r="G14" s="66">
        <v>40</v>
      </c>
      <c r="H14" s="65">
        <v>75</v>
      </c>
      <c r="I14" s="66">
        <v>27</v>
      </c>
      <c r="J14" s="226">
        <f t="shared" si="2"/>
        <v>730</v>
      </c>
      <c r="K14" s="227">
        <f t="shared" si="3"/>
        <v>209</v>
      </c>
    </row>
    <row r="15" spans="1:11" ht="47.25" customHeight="1">
      <c r="A15" s="63" t="s">
        <v>70</v>
      </c>
      <c r="B15" s="64">
        <v>15262</v>
      </c>
      <c r="C15" s="64">
        <v>1674</v>
      </c>
      <c r="D15" s="65">
        <v>4501</v>
      </c>
      <c r="E15" s="66">
        <v>347</v>
      </c>
      <c r="F15" s="65">
        <v>1439</v>
      </c>
      <c r="G15" s="66">
        <v>118</v>
      </c>
      <c r="H15" s="65">
        <v>1100</v>
      </c>
      <c r="I15" s="66">
        <v>44</v>
      </c>
      <c r="J15" s="226">
        <f t="shared" si="2"/>
        <v>8222</v>
      </c>
      <c r="K15" s="227">
        <f t="shared" si="3"/>
        <v>1165</v>
      </c>
    </row>
    <row r="16" spans="1:11" ht="19.5" customHeight="1">
      <c r="A16" s="63" t="s">
        <v>71</v>
      </c>
      <c r="B16" s="64">
        <v>493</v>
      </c>
      <c r="C16" s="64">
        <v>182</v>
      </c>
      <c r="D16" s="65">
        <v>298</v>
      </c>
      <c r="E16" s="66">
        <v>117</v>
      </c>
      <c r="F16" s="65">
        <v>21</v>
      </c>
      <c r="G16" s="66">
        <v>4</v>
      </c>
      <c r="H16" s="65">
        <v>6</v>
      </c>
      <c r="I16" s="66">
        <v>2</v>
      </c>
      <c r="J16" s="226">
        <f t="shared" si="2"/>
        <v>168</v>
      </c>
      <c r="K16" s="227">
        <f t="shared" si="3"/>
        <v>59</v>
      </c>
    </row>
    <row r="17" spans="1:11" ht="26.25" customHeight="1">
      <c r="A17" s="63" t="s">
        <v>72</v>
      </c>
      <c r="B17" s="61">
        <v>480</v>
      </c>
      <c r="C17" s="64">
        <v>189</v>
      </c>
      <c r="D17" s="65">
        <v>182</v>
      </c>
      <c r="E17" s="66">
        <v>65</v>
      </c>
      <c r="F17" s="65">
        <v>14</v>
      </c>
      <c r="G17" s="66">
        <v>32</v>
      </c>
      <c r="H17" s="65">
        <v>15</v>
      </c>
      <c r="I17" s="66">
        <v>5</v>
      </c>
      <c r="J17" s="226">
        <f t="shared" si="2"/>
        <v>269</v>
      </c>
      <c r="K17" s="227">
        <f t="shared" si="3"/>
        <v>87</v>
      </c>
    </row>
    <row r="18" spans="1:11" ht="15">
      <c r="A18" s="63" t="s">
        <v>73</v>
      </c>
      <c r="B18" s="64">
        <v>143</v>
      </c>
      <c r="C18" s="64">
        <v>53</v>
      </c>
      <c r="D18" s="65">
        <v>90</v>
      </c>
      <c r="E18" s="66">
        <v>15</v>
      </c>
      <c r="F18" s="65">
        <v>10</v>
      </c>
      <c r="G18" s="66">
        <v>15</v>
      </c>
      <c r="H18" s="65">
        <v>4</v>
      </c>
      <c r="I18" s="66">
        <v>1</v>
      </c>
      <c r="J18" s="226">
        <f t="shared" si="2"/>
        <v>39</v>
      </c>
      <c r="K18" s="227">
        <f t="shared" si="3"/>
        <v>22</v>
      </c>
    </row>
    <row r="19" spans="1:11" ht="27.75" customHeight="1">
      <c r="A19" s="63" t="s">
        <v>74</v>
      </c>
      <c r="B19" s="64">
        <v>26</v>
      </c>
      <c r="C19" s="64">
        <v>40</v>
      </c>
      <c r="D19" s="65">
        <v>8</v>
      </c>
      <c r="E19" s="66">
        <v>11</v>
      </c>
      <c r="F19" s="65">
        <v>1</v>
      </c>
      <c r="G19" s="66">
        <v>2</v>
      </c>
      <c r="H19" s="65">
        <v>3</v>
      </c>
      <c r="I19" s="66">
        <v>1</v>
      </c>
      <c r="J19" s="226">
        <f t="shared" si="2"/>
        <v>14</v>
      </c>
      <c r="K19" s="227">
        <f t="shared" si="3"/>
        <v>26</v>
      </c>
    </row>
    <row r="20" spans="1:11" ht="25.5" customHeight="1">
      <c r="A20" s="63" t="s">
        <v>75</v>
      </c>
      <c r="B20" s="64">
        <v>121</v>
      </c>
      <c r="C20" s="64">
        <v>50</v>
      </c>
      <c r="D20" s="65">
        <v>43</v>
      </c>
      <c r="E20" s="66">
        <v>26</v>
      </c>
      <c r="F20" s="65">
        <v>6</v>
      </c>
      <c r="G20" s="66">
        <v>10</v>
      </c>
      <c r="H20" s="65">
        <v>11</v>
      </c>
      <c r="I20" s="66">
        <v>3</v>
      </c>
      <c r="J20" s="226">
        <f t="shared" si="2"/>
        <v>61</v>
      </c>
      <c r="K20" s="227">
        <f t="shared" si="3"/>
        <v>11</v>
      </c>
    </row>
    <row r="21" spans="1:11" ht="26.25" customHeight="1">
      <c r="A21" s="63" t="s">
        <v>76</v>
      </c>
      <c r="B21" s="64">
        <v>305</v>
      </c>
      <c r="C21" s="64">
        <v>113</v>
      </c>
      <c r="D21" s="65">
        <v>110</v>
      </c>
      <c r="E21" s="66">
        <v>29</v>
      </c>
      <c r="F21" s="65">
        <v>17</v>
      </c>
      <c r="G21" s="66">
        <v>17</v>
      </c>
      <c r="H21" s="65">
        <v>22</v>
      </c>
      <c r="I21" s="66">
        <v>8</v>
      </c>
      <c r="J21" s="226">
        <f t="shared" si="2"/>
        <v>156</v>
      </c>
      <c r="K21" s="227">
        <f t="shared" si="3"/>
        <v>59</v>
      </c>
    </row>
    <row r="22" spans="1:11" ht="28.5" customHeight="1">
      <c r="A22" s="63" t="s">
        <v>77</v>
      </c>
      <c r="B22" s="64">
        <v>181</v>
      </c>
      <c r="C22" s="64">
        <v>55</v>
      </c>
      <c r="D22" s="65">
        <v>75</v>
      </c>
      <c r="E22" s="66">
        <v>25</v>
      </c>
      <c r="F22" s="65">
        <v>16</v>
      </c>
      <c r="G22" s="66">
        <v>4</v>
      </c>
      <c r="H22" s="65">
        <v>7</v>
      </c>
      <c r="I22" s="66">
        <v>4</v>
      </c>
      <c r="J22" s="226">
        <f t="shared" si="2"/>
        <v>83</v>
      </c>
      <c r="K22" s="227">
        <f t="shared" si="3"/>
        <v>22</v>
      </c>
    </row>
    <row r="23" spans="1:11" ht="34.5">
      <c r="A23" s="63" t="s">
        <v>78</v>
      </c>
      <c r="B23" s="64">
        <v>2</v>
      </c>
      <c r="C23" s="64">
        <v>2</v>
      </c>
      <c r="D23" s="65">
        <v>0</v>
      </c>
      <c r="E23" s="65">
        <v>1</v>
      </c>
      <c r="F23" s="65">
        <v>0</v>
      </c>
      <c r="G23" s="65">
        <v>0</v>
      </c>
      <c r="H23" s="65">
        <v>0</v>
      </c>
      <c r="I23" s="65">
        <v>0</v>
      </c>
      <c r="J23" s="226">
        <f t="shared" si="2"/>
        <v>2</v>
      </c>
      <c r="K23" s="227">
        <f t="shared" si="3"/>
        <v>1</v>
      </c>
    </row>
    <row r="24" spans="1:11" ht="15">
      <c r="A24" s="63" t="s">
        <v>79</v>
      </c>
      <c r="B24" s="64">
        <v>146</v>
      </c>
      <c r="C24" s="64">
        <v>25</v>
      </c>
      <c r="D24" s="65">
        <v>39</v>
      </c>
      <c r="E24" s="66">
        <v>8</v>
      </c>
      <c r="F24" s="65">
        <v>8</v>
      </c>
      <c r="G24" s="66">
        <v>2</v>
      </c>
      <c r="H24" s="65">
        <v>6</v>
      </c>
      <c r="I24" s="66">
        <v>1</v>
      </c>
      <c r="J24" s="226">
        <f t="shared" si="2"/>
        <v>93</v>
      </c>
      <c r="K24" s="227">
        <f t="shared" si="3"/>
        <v>14</v>
      </c>
    </row>
    <row r="25" spans="1:11" ht="25.5" customHeight="1">
      <c r="A25" s="63" t="s">
        <v>80</v>
      </c>
      <c r="B25" s="64">
        <v>39</v>
      </c>
      <c r="C25" s="64">
        <v>13</v>
      </c>
      <c r="D25" s="65">
        <v>5</v>
      </c>
      <c r="E25" s="66">
        <v>5</v>
      </c>
      <c r="F25" s="65">
        <v>5</v>
      </c>
      <c r="G25" s="66">
        <v>4</v>
      </c>
      <c r="H25" s="65">
        <v>0</v>
      </c>
      <c r="I25" s="66">
        <v>0</v>
      </c>
      <c r="J25" s="226">
        <f t="shared" si="2"/>
        <v>29</v>
      </c>
      <c r="K25" s="227">
        <f t="shared" si="3"/>
        <v>4</v>
      </c>
    </row>
    <row r="26" spans="1:11" ht="30.75" customHeight="1">
      <c r="A26" s="63" t="s">
        <v>81</v>
      </c>
      <c r="B26" s="64">
        <v>58</v>
      </c>
      <c r="C26" s="64">
        <v>22</v>
      </c>
      <c r="D26" s="65">
        <v>28</v>
      </c>
      <c r="E26" s="66">
        <v>4</v>
      </c>
      <c r="F26" s="65">
        <v>0</v>
      </c>
      <c r="G26" s="66">
        <v>0</v>
      </c>
      <c r="H26" s="66">
        <v>2</v>
      </c>
      <c r="I26" s="66">
        <v>3</v>
      </c>
      <c r="J26" s="226">
        <f t="shared" si="2"/>
        <v>28</v>
      </c>
      <c r="K26" s="227">
        <f t="shared" si="3"/>
        <v>15</v>
      </c>
    </row>
    <row r="27" spans="1:11" ht="21" customHeight="1">
      <c r="A27" s="63" t="s">
        <v>82</v>
      </c>
      <c r="B27" s="64">
        <v>119</v>
      </c>
      <c r="C27" s="64">
        <v>35</v>
      </c>
      <c r="D27" s="65">
        <v>56</v>
      </c>
      <c r="E27" s="66">
        <v>17</v>
      </c>
      <c r="F27" s="65">
        <v>5</v>
      </c>
      <c r="G27" s="66">
        <v>5</v>
      </c>
      <c r="H27" s="65">
        <v>3</v>
      </c>
      <c r="I27" s="66">
        <v>1</v>
      </c>
      <c r="J27" s="226">
        <f t="shared" si="2"/>
        <v>55</v>
      </c>
      <c r="K27" s="227">
        <f t="shared" si="3"/>
        <v>12</v>
      </c>
    </row>
    <row r="28" spans="1:11" ht="79.5" customHeight="1">
      <c r="A28" s="63" t="s">
        <v>83</v>
      </c>
      <c r="B28" s="61">
        <v>0</v>
      </c>
      <c r="C28" s="64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226">
        <f>B28-(D28+F28+H28)</f>
        <v>0</v>
      </c>
      <c r="K28" s="227">
        <f>C28-(E28+G28+I28)</f>
        <v>0</v>
      </c>
    </row>
    <row r="29" spans="1:11" ht="36" customHeight="1" thickBot="1">
      <c r="A29" s="67" t="s">
        <v>84</v>
      </c>
      <c r="B29" s="61">
        <v>0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205">
        <f>B29-(D29+F29+H29)</f>
        <v>0</v>
      </c>
      <c r="K29" s="206">
        <f>C29-(E29+G29+I29)</f>
        <v>0</v>
      </c>
    </row>
    <row r="30" spans="1:11" ht="15">
      <c r="A30" s="339" t="s">
        <v>18</v>
      </c>
      <c r="B30" s="339"/>
      <c r="C30" s="339"/>
      <c r="D30" s="72"/>
      <c r="E30" s="72"/>
      <c r="F30" s="72"/>
      <c r="G30" s="72"/>
      <c r="H30" s="72"/>
      <c r="I30" s="72"/>
      <c r="J30" s="72"/>
      <c r="K30" s="72"/>
    </row>
    <row r="31" ht="15">
      <c r="A31" s="81"/>
    </row>
    <row r="32" ht="15" customHeight="1">
      <c r="A32" s="81"/>
    </row>
    <row r="33" ht="15">
      <c r="A33" s="81"/>
    </row>
    <row r="35" ht="15" customHeight="1"/>
    <row r="36" ht="15" customHeight="1"/>
    <row r="37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&amp;L21.02.2014&amp;CTÜRKİYE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A1" sqref="A1"/>
    </sheetView>
  </sheetViews>
  <sheetFormatPr defaultColWidth="9.140625" defaultRowHeight="15"/>
  <cols>
    <col min="224" max="224" width="3.140625" style="0" customWidth="1"/>
  </cols>
  <sheetData>
    <row r="2" spans="1:10" ht="18.75" customHeight="1" thickBot="1">
      <c r="A2" s="308" t="s">
        <v>363</v>
      </c>
      <c r="B2" s="308"/>
      <c r="C2" s="308"/>
      <c r="D2" s="308"/>
      <c r="E2" s="308"/>
      <c r="F2" s="308"/>
      <c r="G2" s="308"/>
      <c r="H2" s="308"/>
      <c r="I2" s="308"/>
      <c r="J2" s="308"/>
    </row>
    <row r="4" spans="1:10" ht="15.75">
      <c r="A4" s="319" t="s">
        <v>364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2:9" ht="15">
      <c r="B5" s="1"/>
      <c r="C5" s="1"/>
      <c r="D5" s="1"/>
      <c r="E5" s="1"/>
      <c r="F5" s="1"/>
      <c r="G5" s="1"/>
      <c r="H5" s="1"/>
      <c r="I5" s="1"/>
    </row>
    <row r="6" spans="1:10" ht="30" customHeight="1">
      <c r="A6" s="342" t="s">
        <v>86</v>
      </c>
      <c r="B6" s="342"/>
      <c r="C6" s="342"/>
      <c r="D6" s="342"/>
      <c r="E6" s="342"/>
      <c r="F6" s="342"/>
      <c r="G6" s="342"/>
      <c r="H6" s="342"/>
      <c r="I6" s="342"/>
      <c r="J6" s="342"/>
    </row>
    <row r="7" spans="4:7" ht="15">
      <c r="D7" s="343" t="s">
        <v>87</v>
      </c>
      <c r="E7" s="343"/>
      <c r="F7" s="172" t="s">
        <v>9</v>
      </c>
      <c r="G7" s="83" t="s">
        <v>88</v>
      </c>
    </row>
    <row r="8" spans="4:7" ht="15">
      <c r="D8" s="341" t="s">
        <v>89</v>
      </c>
      <c r="E8" s="341"/>
      <c r="F8" s="173">
        <v>606</v>
      </c>
      <c r="G8" s="84">
        <f>F8/907*100</f>
        <v>66.81367144432194</v>
      </c>
    </row>
    <row r="9" spans="4:7" ht="15">
      <c r="D9" s="341" t="s">
        <v>90</v>
      </c>
      <c r="E9" s="341"/>
      <c r="F9" s="173">
        <v>20</v>
      </c>
      <c r="G9" s="84">
        <f aca="true" t="shared" si="0" ref="G9:G22">F9/907*100</f>
        <v>2.2050716648291067</v>
      </c>
    </row>
    <row r="10" spans="4:7" ht="15">
      <c r="D10" s="341" t="s">
        <v>91</v>
      </c>
      <c r="E10" s="341"/>
      <c r="F10" s="173">
        <v>56</v>
      </c>
      <c r="G10" s="84">
        <f t="shared" si="0"/>
        <v>6.174200661521499</v>
      </c>
    </row>
    <row r="11" spans="4:7" ht="15">
      <c r="D11" s="341" t="s">
        <v>92</v>
      </c>
      <c r="E11" s="341"/>
      <c r="F11" s="173">
        <v>22</v>
      </c>
      <c r="G11" s="84">
        <f t="shared" si="0"/>
        <v>2.4255788313120177</v>
      </c>
    </row>
    <row r="12" spans="4:7" ht="15">
      <c r="D12" s="341" t="s">
        <v>93</v>
      </c>
      <c r="E12" s="341"/>
      <c r="F12" s="173">
        <v>23</v>
      </c>
      <c r="G12" s="84">
        <f t="shared" si="0"/>
        <v>2.535832414553473</v>
      </c>
    </row>
    <row r="13" spans="4:7" ht="15">
      <c r="D13" s="341" t="s">
        <v>94</v>
      </c>
      <c r="E13" s="341"/>
      <c r="F13" s="173">
        <v>16</v>
      </c>
      <c r="G13" s="84">
        <f t="shared" si="0"/>
        <v>1.7640573318632855</v>
      </c>
    </row>
    <row r="14" spans="4:7" ht="15">
      <c r="D14" s="341" t="s">
        <v>95</v>
      </c>
      <c r="E14" s="341"/>
      <c r="F14" s="173">
        <v>55</v>
      </c>
      <c r="G14" s="84">
        <f t="shared" si="0"/>
        <v>6.063947078280044</v>
      </c>
    </row>
    <row r="15" spans="4:7" ht="15">
      <c r="D15" s="341" t="s">
        <v>96</v>
      </c>
      <c r="E15" s="341"/>
      <c r="F15" s="173">
        <v>12</v>
      </c>
      <c r="G15" s="84">
        <f t="shared" si="0"/>
        <v>1.3230429988974641</v>
      </c>
    </row>
    <row r="16" spans="4:7" ht="15">
      <c r="D16" s="341" t="s">
        <v>97</v>
      </c>
      <c r="E16" s="341"/>
      <c r="F16" s="173">
        <v>42</v>
      </c>
      <c r="G16" s="84">
        <f t="shared" si="0"/>
        <v>4.630650496141125</v>
      </c>
    </row>
    <row r="17" spans="4:7" ht="15">
      <c r="D17" s="341" t="s">
        <v>98</v>
      </c>
      <c r="E17" s="341"/>
      <c r="F17" s="173">
        <v>10</v>
      </c>
      <c r="G17" s="84">
        <f t="shared" si="0"/>
        <v>1.1025358324145533</v>
      </c>
    </row>
    <row r="18" spans="4:7" ht="15">
      <c r="D18" s="341" t="s">
        <v>99</v>
      </c>
      <c r="E18" s="341"/>
      <c r="F18" s="173">
        <v>19</v>
      </c>
      <c r="G18" s="84">
        <f t="shared" si="0"/>
        <v>2.0948180815876514</v>
      </c>
    </row>
    <row r="19" spans="4:7" ht="15">
      <c r="D19" s="341" t="s">
        <v>100</v>
      </c>
      <c r="E19" s="341"/>
      <c r="F19" s="173">
        <v>7</v>
      </c>
      <c r="G19" s="84">
        <f t="shared" si="0"/>
        <v>0.7717750826901874</v>
      </c>
    </row>
    <row r="20" spans="4:7" ht="15">
      <c r="D20" s="341" t="s">
        <v>101</v>
      </c>
      <c r="E20" s="341"/>
      <c r="F20" s="173">
        <v>3</v>
      </c>
      <c r="G20" s="84">
        <f t="shared" si="0"/>
        <v>0.33076074972436603</v>
      </c>
    </row>
    <row r="21" spans="4:7" ht="15">
      <c r="D21" s="341" t="s">
        <v>102</v>
      </c>
      <c r="E21" s="341"/>
      <c r="F21" s="173">
        <v>16</v>
      </c>
      <c r="G21" s="84">
        <f t="shared" si="0"/>
        <v>1.7640573318632855</v>
      </c>
    </row>
    <row r="22" spans="4:7" ht="15">
      <c r="D22" s="345" t="s">
        <v>31</v>
      </c>
      <c r="E22" s="346"/>
      <c r="F22" s="174">
        <f>SUM(F8:F21)</f>
        <v>907</v>
      </c>
      <c r="G22" s="248">
        <f t="shared" si="0"/>
        <v>100</v>
      </c>
    </row>
    <row r="23" ht="15.75" customHeight="1"/>
    <row r="24" spans="1:10" ht="15.75" customHeight="1">
      <c r="A24" s="342" t="s">
        <v>103</v>
      </c>
      <c r="B24" s="342"/>
      <c r="C24" s="342"/>
      <c r="D24" s="342"/>
      <c r="E24" s="342"/>
      <c r="F24" s="342"/>
      <c r="G24" s="342"/>
      <c r="H24" s="342"/>
      <c r="I24" s="342"/>
      <c r="J24" s="342"/>
    </row>
    <row r="25" spans="4:7" ht="15">
      <c r="D25" s="343" t="s">
        <v>87</v>
      </c>
      <c r="E25" s="343"/>
      <c r="F25" s="172" t="s">
        <v>9</v>
      </c>
      <c r="G25" s="83" t="s">
        <v>88</v>
      </c>
    </row>
    <row r="26" spans="4:7" ht="15">
      <c r="D26" s="344" t="s">
        <v>104</v>
      </c>
      <c r="E26" s="344"/>
      <c r="F26" s="171">
        <v>1296</v>
      </c>
      <c r="G26" s="84">
        <f>F26/4894*100</f>
        <v>26.48140580302411</v>
      </c>
    </row>
    <row r="27" spans="4:7" ht="15">
      <c r="D27" s="344" t="s">
        <v>105</v>
      </c>
      <c r="E27" s="344"/>
      <c r="F27" s="171">
        <v>466</v>
      </c>
      <c r="G27" s="84">
        <f aca="true" t="shared" si="1" ref="G27:G47">F27/4894*100</f>
        <v>9.521863506334286</v>
      </c>
    </row>
    <row r="28" spans="4:7" ht="15">
      <c r="D28" s="344" t="s">
        <v>106</v>
      </c>
      <c r="E28" s="344"/>
      <c r="F28" s="171">
        <v>211</v>
      </c>
      <c r="G28" s="84">
        <f t="shared" si="1"/>
        <v>4.311401716387413</v>
      </c>
    </row>
    <row r="29" spans="4:7" ht="15">
      <c r="D29" s="344" t="s">
        <v>107</v>
      </c>
      <c r="E29" s="344"/>
      <c r="F29" s="171">
        <v>121</v>
      </c>
      <c r="G29" s="84">
        <f t="shared" si="1"/>
        <v>2.4724152022885164</v>
      </c>
    </row>
    <row r="30" spans="4:7" ht="15">
      <c r="D30" s="344" t="s">
        <v>108</v>
      </c>
      <c r="E30" s="344"/>
      <c r="F30" s="171">
        <v>803</v>
      </c>
      <c r="G30" s="84">
        <f t="shared" si="1"/>
        <v>16.407846342460157</v>
      </c>
    </row>
    <row r="31" spans="4:7" ht="15">
      <c r="D31" s="344" t="s">
        <v>109</v>
      </c>
      <c r="E31" s="344"/>
      <c r="F31" s="171">
        <v>84</v>
      </c>
      <c r="G31" s="84">
        <f t="shared" si="1"/>
        <v>1.71638741315897</v>
      </c>
    </row>
    <row r="32" spans="4:7" ht="15">
      <c r="D32" s="344" t="s">
        <v>110</v>
      </c>
      <c r="E32" s="344"/>
      <c r="F32" s="171">
        <v>984</v>
      </c>
      <c r="G32" s="84">
        <f t="shared" si="1"/>
        <v>20.106252554147936</v>
      </c>
    </row>
    <row r="33" spans="4:7" ht="15">
      <c r="D33" s="344" t="s">
        <v>111</v>
      </c>
      <c r="E33" s="344"/>
      <c r="F33" s="171">
        <v>32</v>
      </c>
      <c r="G33" s="84">
        <f t="shared" si="1"/>
        <v>0.6538618716796076</v>
      </c>
    </row>
    <row r="34" spans="4:7" ht="15">
      <c r="D34" s="344" t="s">
        <v>112</v>
      </c>
      <c r="E34" s="344"/>
      <c r="F34" s="171">
        <v>66</v>
      </c>
      <c r="G34" s="84">
        <f t="shared" si="1"/>
        <v>1.3485901103391909</v>
      </c>
    </row>
    <row r="35" spans="4:7" ht="15">
      <c r="D35" s="344" t="s">
        <v>91</v>
      </c>
      <c r="E35" s="344"/>
      <c r="F35" s="171">
        <v>268</v>
      </c>
      <c r="G35" s="84">
        <f t="shared" si="1"/>
        <v>5.476093175316715</v>
      </c>
    </row>
    <row r="36" spans="4:7" ht="15">
      <c r="D36" s="344" t="s">
        <v>92</v>
      </c>
      <c r="E36" s="344"/>
      <c r="F36" s="171">
        <v>85</v>
      </c>
      <c r="G36" s="84">
        <f t="shared" si="1"/>
        <v>1.736820596648958</v>
      </c>
    </row>
    <row r="37" spans="4:7" ht="15">
      <c r="D37" s="344" t="s">
        <v>93</v>
      </c>
      <c r="E37" s="344"/>
      <c r="F37" s="171">
        <v>101</v>
      </c>
      <c r="G37" s="84">
        <f t="shared" si="1"/>
        <v>2.063751532488762</v>
      </c>
    </row>
    <row r="38" spans="4:7" ht="15">
      <c r="D38" s="344" t="s">
        <v>94</v>
      </c>
      <c r="E38" s="344"/>
      <c r="F38" s="171">
        <v>64</v>
      </c>
      <c r="G38" s="84">
        <f t="shared" si="1"/>
        <v>1.3077237433592153</v>
      </c>
    </row>
    <row r="39" spans="4:7" ht="15">
      <c r="D39" s="344" t="s">
        <v>95</v>
      </c>
      <c r="E39" s="344"/>
      <c r="F39" s="171">
        <v>150</v>
      </c>
      <c r="G39" s="84">
        <f t="shared" si="1"/>
        <v>3.064977523498161</v>
      </c>
    </row>
    <row r="40" spans="4:7" ht="15">
      <c r="D40" s="344" t="s">
        <v>113</v>
      </c>
      <c r="E40" s="344"/>
      <c r="F40" s="171">
        <v>23</v>
      </c>
      <c r="G40" s="84">
        <f t="shared" si="1"/>
        <v>0.469963220269718</v>
      </c>
    </row>
    <row r="41" spans="4:7" ht="15">
      <c r="D41" s="344" t="s">
        <v>114</v>
      </c>
      <c r="E41" s="344"/>
      <c r="F41" s="171">
        <v>9</v>
      </c>
      <c r="G41" s="84">
        <f t="shared" si="1"/>
        <v>0.18389865140988967</v>
      </c>
    </row>
    <row r="42" spans="4:7" ht="15">
      <c r="D42" s="344" t="s">
        <v>115</v>
      </c>
      <c r="E42" s="344"/>
      <c r="F42" s="171">
        <v>17</v>
      </c>
      <c r="G42" s="84">
        <f t="shared" si="1"/>
        <v>0.3473641193297916</v>
      </c>
    </row>
    <row r="43" spans="4:7" ht="15">
      <c r="D43" s="344" t="s">
        <v>116</v>
      </c>
      <c r="E43" s="344"/>
      <c r="F43" s="171">
        <v>79</v>
      </c>
      <c r="G43" s="84">
        <f t="shared" si="1"/>
        <v>1.6142214957090315</v>
      </c>
    </row>
    <row r="44" spans="4:7" ht="15">
      <c r="D44" s="344" t="s">
        <v>98</v>
      </c>
      <c r="E44" s="344"/>
      <c r="F44" s="171">
        <v>12</v>
      </c>
      <c r="G44" s="84">
        <f t="shared" si="1"/>
        <v>0.2451982018798529</v>
      </c>
    </row>
    <row r="45" spans="4:7" ht="15">
      <c r="D45" s="344" t="s">
        <v>99</v>
      </c>
      <c r="E45" s="344"/>
      <c r="F45" s="171">
        <v>11</v>
      </c>
      <c r="G45" s="84">
        <f t="shared" si="1"/>
        <v>0.22476501838986515</v>
      </c>
    </row>
    <row r="46" spans="4:7" ht="15">
      <c r="D46" s="344" t="s">
        <v>117</v>
      </c>
      <c r="E46" s="344"/>
      <c r="F46" s="171">
        <v>12</v>
      </c>
      <c r="G46" s="84">
        <f t="shared" si="1"/>
        <v>0.2451982018798529</v>
      </c>
    </row>
    <row r="47" spans="4:7" ht="15">
      <c r="D47" s="347" t="s">
        <v>31</v>
      </c>
      <c r="E47" s="347"/>
      <c r="F47" s="170">
        <f>SUM(F26:F46)</f>
        <v>4894</v>
      </c>
      <c r="G47" s="248">
        <f t="shared" si="1"/>
        <v>100</v>
      </c>
    </row>
    <row r="48" spans="4:8" ht="15">
      <c r="D48" s="3" t="s">
        <v>118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8:E18"/>
    <mergeCell ref="D19:E19"/>
    <mergeCell ref="D20:E20"/>
    <mergeCell ref="D21:E21"/>
    <mergeCell ref="D22:E22"/>
    <mergeCell ref="A24:J24"/>
    <mergeCell ref="D15:E15"/>
    <mergeCell ref="D16:E16"/>
    <mergeCell ref="D17:E17"/>
    <mergeCell ref="D12:E12"/>
    <mergeCell ref="D13:E13"/>
    <mergeCell ref="D14:E14"/>
    <mergeCell ref="D9:E9"/>
    <mergeCell ref="D10:E10"/>
    <mergeCell ref="D11:E11"/>
    <mergeCell ref="D8:E8"/>
    <mergeCell ref="A2:J2"/>
    <mergeCell ref="A4:J4"/>
    <mergeCell ref="A6:J6"/>
    <mergeCell ref="D7:E7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&amp;L21.02.2014&amp;CTÜRKİYE ODALAR ve BORSALAR BİRLİĞİ 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6.140625" style="0" customWidth="1"/>
    <col min="4" max="4" width="7.421875" style="0" customWidth="1"/>
    <col min="5" max="5" width="11.00390625" style="0" customWidth="1"/>
  </cols>
  <sheetData>
    <row r="2" spans="1:11" ht="17.25" customHeight="1" thickBot="1">
      <c r="A2" s="308" t="s">
        <v>365</v>
      </c>
      <c r="B2" s="308"/>
      <c r="C2" s="308"/>
      <c r="D2" s="308"/>
      <c r="E2" s="308"/>
      <c r="F2" s="308"/>
      <c r="G2" s="308"/>
      <c r="H2" s="308"/>
      <c r="I2" s="308"/>
      <c r="J2" s="82"/>
      <c r="K2" s="82"/>
    </row>
    <row r="3" spans="1:11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2"/>
    </row>
    <row r="4" spans="2:11" ht="15"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>
      <c r="A5" s="351" t="s">
        <v>119</v>
      </c>
      <c r="B5" s="351"/>
      <c r="C5" s="351"/>
      <c r="D5" s="351"/>
      <c r="E5" s="351"/>
      <c r="F5" s="351"/>
      <c r="G5" s="351"/>
      <c r="H5" s="351"/>
      <c r="I5" s="351"/>
      <c r="J5" s="250"/>
      <c r="K5" s="86"/>
    </row>
    <row r="6" spans="2:11" ht="18.75">
      <c r="B6" s="87"/>
      <c r="C6" s="88"/>
      <c r="D6" s="88"/>
      <c r="E6" s="88"/>
      <c r="F6" s="88"/>
      <c r="G6" s="88"/>
      <c r="H6" s="88"/>
      <c r="I6" s="88"/>
      <c r="J6" s="88"/>
      <c r="K6" s="5"/>
    </row>
    <row r="7" spans="2:11" ht="18.75">
      <c r="B7" s="87"/>
      <c r="C7" s="349"/>
      <c r="D7" s="350" t="s">
        <v>328</v>
      </c>
      <c r="E7" s="350"/>
      <c r="F7" s="350" t="s">
        <v>329</v>
      </c>
      <c r="G7" s="350"/>
      <c r="H7" s="88"/>
      <c r="I7" s="88"/>
      <c r="J7" s="88"/>
      <c r="K7" s="5"/>
    </row>
    <row r="8" spans="2:11" ht="18.75" customHeight="1">
      <c r="B8" s="5"/>
      <c r="C8" s="349"/>
      <c r="D8" s="350"/>
      <c r="E8" s="350"/>
      <c r="F8" s="350"/>
      <c r="G8" s="350"/>
      <c r="H8" s="5"/>
      <c r="I8" s="5"/>
      <c r="J8" s="5"/>
      <c r="K8" s="89"/>
    </row>
    <row r="9" spans="2:9" ht="28.5" customHeight="1">
      <c r="B9" s="5"/>
      <c r="C9" s="234" t="s">
        <v>330</v>
      </c>
      <c r="D9" s="234" t="s">
        <v>9</v>
      </c>
      <c r="E9" s="234" t="s">
        <v>120</v>
      </c>
      <c r="F9" s="234" t="s">
        <v>9</v>
      </c>
      <c r="G9" s="234" t="s">
        <v>120</v>
      </c>
      <c r="H9" s="5"/>
      <c r="I9" s="5"/>
    </row>
    <row r="10" spans="2:9" ht="30" customHeight="1">
      <c r="B10" s="5"/>
      <c r="C10" s="235">
        <v>1</v>
      </c>
      <c r="D10" s="236">
        <v>405</v>
      </c>
      <c r="E10" s="237">
        <f>D10/907*100</f>
        <v>44.65270121278942</v>
      </c>
      <c r="F10" s="238">
        <v>2815</v>
      </c>
      <c r="G10" s="237">
        <f>F10/4894*100</f>
        <v>57.51941152431549</v>
      </c>
      <c r="H10" s="5"/>
      <c r="I10" s="5"/>
    </row>
    <row r="11" spans="2:9" ht="30" customHeight="1">
      <c r="B11" s="5"/>
      <c r="C11" s="239">
        <v>2</v>
      </c>
      <c r="D11" s="240">
        <v>278</v>
      </c>
      <c r="E11" s="237">
        <f aca="true" t="shared" si="0" ref="E11:E21">D11/907*100</f>
        <v>30.650496141124588</v>
      </c>
      <c r="F11" s="240">
        <v>1463</v>
      </c>
      <c r="G11" s="237">
        <f aca="true" t="shared" si="1" ref="G11:G21">F11/4894*100</f>
        <v>29.893747445852064</v>
      </c>
      <c r="H11" s="5"/>
      <c r="I11" s="5"/>
    </row>
    <row r="12" spans="2:11" ht="29.25" customHeight="1">
      <c r="B12" s="5"/>
      <c r="C12" s="239">
        <v>3</v>
      </c>
      <c r="D12" s="241">
        <v>113</v>
      </c>
      <c r="E12" s="237">
        <f t="shared" si="0"/>
        <v>12.458654906284455</v>
      </c>
      <c r="F12" s="241">
        <v>425</v>
      </c>
      <c r="G12" s="237">
        <f t="shared" si="1"/>
        <v>8.684102983244788</v>
      </c>
      <c r="H12" s="5"/>
      <c r="I12" s="5"/>
      <c r="J12" s="5"/>
      <c r="K12" s="5"/>
    </row>
    <row r="13" spans="2:11" ht="28.5" customHeight="1">
      <c r="B13" s="5"/>
      <c r="C13" s="239">
        <v>4</v>
      </c>
      <c r="D13" s="241">
        <v>48</v>
      </c>
      <c r="E13" s="237">
        <f t="shared" si="0"/>
        <v>5.2921719955898565</v>
      </c>
      <c r="F13" s="241">
        <v>133</v>
      </c>
      <c r="G13" s="237">
        <f t="shared" si="1"/>
        <v>2.7176134041683695</v>
      </c>
      <c r="H13" s="5"/>
      <c r="I13" s="5"/>
      <c r="J13" s="5"/>
      <c r="K13" s="5"/>
    </row>
    <row r="14" spans="2:11" ht="28.5" customHeight="1">
      <c r="B14" s="5"/>
      <c r="C14" s="239">
        <v>5</v>
      </c>
      <c r="D14" s="241">
        <v>41</v>
      </c>
      <c r="E14" s="237">
        <f t="shared" si="0"/>
        <v>4.5203969128996695</v>
      </c>
      <c r="F14" s="241">
        <v>38</v>
      </c>
      <c r="G14" s="237">
        <f t="shared" si="1"/>
        <v>0.7764609726195342</v>
      </c>
      <c r="H14" s="5"/>
      <c r="I14" s="5"/>
      <c r="J14" s="5"/>
      <c r="K14" s="5"/>
    </row>
    <row r="15" spans="2:11" ht="29.25" customHeight="1">
      <c r="B15" s="5"/>
      <c r="C15" s="239">
        <v>6</v>
      </c>
      <c r="D15" s="241">
        <v>9</v>
      </c>
      <c r="E15" s="237">
        <f t="shared" si="0"/>
        <v>0.9922822491730982</v>
      </c>
      <c r="F15" s="241">
        <v>12</v>
      </c>
      <c r="G15" s="237">
        <f t="shared" si="1"/>
        <v>0.2451982018798529</v>
      </c>
      <c r="H15" s="5"/>
      <c r="I15" s="5"/>
      <c r="J15" s="5"/>
      <c r="K15" s="5"/>
    </row>
    <row r="16" spans="2:11" ht="29.25" customHeight="1">
      <c r="B16" s="5"/>
      <c r="C16" s="239">
        <v>7</v>
      </c>
      <c r="D16" s="241">
        <v>3</v>
      </c>
      <c r="E16" s="237">
        <f t="shared" si="0"/>
        <v>0.33076074972436603</v>
      </c>
      <c r="F16" s="241">
        <v>3</v>
      </c>
      <c r="G16" s="237">
        <f t="shared" si="1"/>
        <v>0.06129955046996322</v>
      </c>
      <c r="H16" s="5"/>
      <c r="I16" s="5"/>
      <c r="J16" s="5"/>
      <c r="K16" s="5"/>
    </row>
    <row r="17" spans="2:11" ht="28.5" customHeight="1">
      <c r="B17" s="5"/>
      <c r="C17" s="239">
        <v>8</v>
      </c>
      <c r="D17" s="241">
        <v>2</v>
      </c>
      <c r="E17" s="237">
        <f t="shared" si="0"/>
        <v>0.2205071664829107</v>
      </c>
      <c r="F17" s="241">
        <v>2</v>
      </c>
      <c r="G17" s="237">
        <f t="shared" si="1"/>
        <v>0.04086636697997548</v>
      </c>
      <c r="H17" s="5"/>
      <c r="I17" s="5"/>
      <c r="J17" s="5"/>
      <c r="K17" s="5"/>
    </row>
    <row r="18" spans="2:11" ht="30" customHeight="1">
      <c r="B18" s="5"/>
      <c r="C18" s="239">
        <v>9</v>
      </c>
      <c r="D18" s="241">
        <v>3</v>
      </c>
      <c r="E18" s="237">
        <f t="shared" si="0"/>
        <v>0.33076074972436603</v>
      </c>
      <c r="F18" s="241">
        <v>2</v>
      </c>
      <c r="G18" s="237">
        <f t="shared" si="1"/>
        <v>0.04086636697997548</v>
      </c>
      <c r="H18" s="5"/>
      <c r="I18" s="5"/>
      <c r="J18" s="5"/>
      <c r="K18" s="5"/>
    </row>
    <row r="19" spans="2:11" ht="29.25" customHeight="1">
      <c r="B19" s="5"/>
      <c r="C19" s="239">
        <v>10</v>
      </c>
      <c r="D19" s="241">
        <v>1</v>
      </c>
      <c r="E19" s="237">
        <f t="shared" si="0"/>
        <v>0.11025358324145534</v>
      </c>
      <c r="F19" s="241">
        <v>0</v>
      </c>
      <c r="G19" s="237">
        <f t="shared" si="1"/>
        <v>0</v>
      </c>
      <c r="H19" s="5"/>
      <c r="I19" s="5"/>
      <c r="J19" s="5"/>
      <c r="K19" s="5"/>
    </row>
    <row r="20" spans="2:11" ht="32.25" customHeight="1">
      <c r="B20" s="5"/>
      <c r="C20" s="239" t="s">
        <v>121</v>
      </c>
      <c r="D20" s="241">
        <v>4</v>
      </c>
      <c r="E20" s="237">
        <f t="shared" si="0"/>
        <v>0.4410143329658214</v>
      </c>
      <c r="F20" s="241">
        <v>1</v>
      </c>
      <c r="G20" s="237">
        <f t="shared" si="1"/>
        <v>0.02043318348998774</v>
      </c>
      <c r="H20" s="5"/>
      <c r="I20" s="5"/>
      <c r="J20" s="5"/>
      <c r="K20" s="5"/>
    </row>
    <row r="21" spans="3:11" ht="27.75" customHeight="1">
      <c r="C21" s="234" t="s">
        <v>31</v>
      </c>
      <c r="D21" s="242">
        <f>SUM(D10:D20)</f>
        <v>907</v>
      </c>
      <c r="E21" s="249">
        <f t="shared" si="0"/>
        <v>100</v>
      </c>
      <c r="F21" s="243">
        <f>SUM(F10:F20)</f>
        <v>4894</v>
      </c>
      <c r="G21" s="249">
        <f t="shared" si="1"/>
        <v>100</v>
      </c>
      <c r="K21" s="5"/>
    </row>
    <row r="22" spans="3:11" ht="15">
      <c r="C22" s="348" t="s">
        <v>18</v>
      </c>
      <c r="D22" s="348"/>
      <c r="E22" s="348"/>
      <c r="F22" s="348"/>
      <c r="G22" s="348"/>
      <c r="K22" s="5"/>
    </row>
    <row r="23" spans="3:11" ht="15">
      <c r="C23" s="244" t="s">
        <v>331</v>
      </c>
      <c r="D23" s="244"/>
      <c r="E23" s="244"/>
      <c r="F23" s="244"/>
      <c r="G23" s="244"/>
      <c r="K23" s="5"/>
    </row>
    <row r="24" ht="15">
      <c r="K24" s="5"/>
    </row>
    <row r="25" ht="15">
      <c r="K25" s="5"/>
    </row>
    <row r="26" ht="15">
      <c r="K26" s="5"/>
    </row>
    <row r="27" ht="15">
      <c r="K27" s="5"/>
    </row>
    <row r="28" ht="15">
      <c r="K28" s="5"/>
    </row>
    <row r="29" ht="15">
      <c r="K29" s="5"/>
    </row>
    <row r="30" ht="15">
      <c r="K30" s="5"/>
    </row>
    <row r="31" ht="15">
      <c r="K31" s="5"/>
    </row>
    <row r="32" ht="15">
      <c r="K32" s="5"/>
    </row>
    <row r="33" ht="15">
      <c r="K33" s="5"/>
    </row>
    <row r="34" ht="15">
      <c r="K34" s="5"/>
    </row>
    <row r="35" ht="15">
      <c r="K35" s="5"/>
    </row>
    <row r="36" ht="15">
      <c r="K36" s="5"/>
    </row>
    <row r="37" ht="15">
      <c r="K37" s="5"/>
    </row>
    <row r="38" ht="15">
      <c r="K38" s="5"/>
    </row>
    <row r="39" ht="15">
      <c r="K39" s="5"/>
    </row>
    <row r="40" ht="15">
      <c r="K40" s="5"/>
    </row>
    <row r="41" ht="15">
      <c r="K41" s="5"/>
    </row>
    <row r="42" ht="15">
      <c r="K42" s="5"/>
    </row>
    <row r="43" ht="15">
      <c r="K43" s="5"/>
    </row>
    <row r="44" ht="15">
      <c r="K44" s="5"/>
    </row>
    <row r="45" ht="15">
      <c r="K45" s="5"/>
    </row>
    <row r="46" ht="15">
      <c r="K46" s="5"/>
    </row>
    <row r="47" ht="15">
      <c r="K47" s="5"/>
    </row>
  </sheetData>
  <sheetProtection/>
  <mergeCells count="6">
    <mergeCell ref="C22:G22"/>
    <mergeCell ref="A2:I2"/>
    <mergeCell ref="C7:C8"/>
    <mergeCell ref="D7:E8"/>
    <mergeCell ref="F7:G8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&amp;L21.02.2014&amp;CTÜRKİYE ODALAR ve BORSALAR BİRLİĞİ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:10" ht="18.75" thickBot="1">
      <c r="A2" s="308" t="s">
        <v>363</v>
      </c>
      <c r="B2" s="308"/>
      <c r="C2" s="308"/>
      <c r="D2" s="308"/>
      <c r="E2" s="308"/>
      <c r="F2" s="308"/>
      <c r="G2" s="308"/>
      <c r="H2" s="308"/>
      <c r="I2" s="308"/>
      <c r="J2" s="308"/>
    </row>
    <row r="5" spans="1:10" ht="18.75" customHeight="1">
      <c r="A5" s="319" t="s">
        <v>122</v>
      </c>
      <c r="B5" s="319"/>
      <c r="C5" s="319"/>
      <c r="D5" s="319"/>
      <c r="E5" s="319"/>
      <c r="F5" s="319"/>
      <c r="G5" s="319"/>
      <c r="H5" s="319"/>
      <c r="I5" s="319"/>
      <c r="J5" s="319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15">
      <c r="B9" s="92"/>
      <c r="C9" s="358" t="s">
        <v>123</v>
      </c>
      <c r="D9" s="359"/>
      <c r="E9" s="358" t="s">
        <v>124</v>
      </c>
      <c r="F9" s="359"/>
      <c r="G9" s="358" t="s">
        <v>125</v>
      </c>
      <c r="H9" s="359"/>
      <c r="I9" s="358" t="s">
        <v>126</v>
      </c>
      <c r="J9" s="360"/>
    </row>
    <row r="10" spans="2:10" ht="15">
      <c r="B10" s="93" t="s">
        <v>127</v>
      </c>
      <c r="C10" s="352">
        <v>2089</v>
      </c>
      <c r="D10" s="353"/>
      <c r="E10" s="352">
        <v>1598</v>
      </c>
      <c r="F10" s="353"/>
      <c r="G10" s="357">
        <v>47</v>
      </c>
      <c r="H10" s="355"/>
      <c r="I10" s="357">
        <v>39</v>
      </c>
      <c r="J10" s="356"/>
    </row>
    <row r="11" spans="2:10" ht="15">
      <c r="B11" s="94" t="s">
        <v>128</v>
      </c>
      <c r="C11" s="352"/>
      <c r="D11" s="353"/>
      <c r="E11" s="352"/>
      <c r="F11" s="353"/>
      <c r="G11" s="357"/>
      <c r="H11" s="355"/>
      <c r="I11" s="357"/>
      <c r="J11" s="356"/>
    </row>
    <row r="12" spans="2:10" ht="15">
      <c r="B12" s="93" t="s">
        <v>129</v>
      </c>
      <c r="C12" s="352"/>
      <c r="D12" s="355"/>
      <c r="E12" s="352"/>
      <c r="F12" s="355"/>
      <c r="G12" s="352"/>
      <c r="H12" s="355"/>
      <c r="I12" s="352"/>
      <c r="J12" s="356"/>
    </row>
    <row r="13" spans="2:10" ht="15">
      <c r="B13" s="94" t="s">
        <v>130</v>
      </c>
      <c r="C13" s="352"/>
      <c r="D13" s="353"/>
      <c r="E13" s="352"/>
      <c r="F13" s="353"/>
      <c r="G13" s="352"/>
      <c r="H13" s="353"/>
      <c r="I13" s="352"/>
      <c r="J13" s="354"/>
    </row>
    <row r="14" spans="2:10" ht="15">
      <c r="B14" s="95" t="s">
        <v>131</v>
      </c>
      <c r="C14" s="352"/>
      <c r="D14" s="353"/>
      <c r="E14" s="352"/>
      <c r="F14" s="353"/>
      <c r="G14" s="352"/>
      <c r="H14" s="353"/>
      <c r="I14" s="352"/>
      <c r="J14" s="354"/>
    </row>
    <row r="15" spans="2:10" ht="15">
      <c r="B15" s="96" t="s">
        <v>132</v>
      </c>
      <c r="C15" s="352"/>
      <c r="D15" s="353"/>
      <c r="E15" s="352"/>
      <c r="F15" s="353"/>
      <c r="G15" s="352"/>
      <c r="H15" s="353"/>
      <c r="I15" s="352"/>
      <c r="J15" s="354"/>
    </row>
    <row r="16" spans="2:10" ht="15">
      <c r="B16" s="95" t="s">
        <v>133</v>
      </c>
      <c r="C16" s="352"/>
      <c r="D16" s="353"/>
      <c r="E16" s="352"/>
      <c r="F16" s="353"/>
      <c r="G16" s="352"/>
      <c r="H16" s="353"/>
      <c r="I16" s="352"/>
      <c r="J16" s="354"/>
    </row>
    <row r="17" spans="2:10" ht="15">
      <c r="B17" s="96" t="s">
        <v>280</v>
      </c>
      <c r="C17" s="352"/>
      <c r="D17" s="353"/>
      <c r="E17" s="352"/>
      <c r="F17" s="353"/>
      <c r="G17" s="352"/>
      <c r="H17" s="353"/>
      <c r="I17" s="352"/>
      <c r="J17" s="354"/>
    </row>
    <row r="18" spans="2:10" ht="15">
      <c r="B18" s="95" t="s">
        <v>281</v>
      </c>
      <c r="C18" s="352"/>
      <c r="D18" s="353"/>
      <c r="E18" s="352"/>
      <c r="F18" s="353"/>
      <c r="G18" s="352"/>
      <c r="H18" s="353"/>
      <c r="I18" s="352"/>
      <c r="J18" s="354"/>
    </row>
    <row r="19" spans="2:10" ht="15">
      <c r="B19" s="96" t="s">
        <v>283</v>
      </c>
      <c r="C19" s="352"/>
      <c r="D19" s="353"/>
      <c r="E19" s="352"/>
      <c r="F19" s="353"/>
      <c r="G19" s="352"/>
      <c r="H19" s="353"/>
      <c r="I19" s="352"/>
      <c r="J19" s="354"/>
    </row>
    <row r="20" spans="2:10" ht="15">
      <c r="B20" s="95" t="s">
        <v>284</v>
      </c>
      <c r="C20" s="352"/>
      <c r="D20" s="353"/>
      <c r="E20" s="352"/>
      <c r="F20" s="353"/>
      <c r="G20" s="352"/>
      <c r="H20" s="353"/>
      <c r="I20" s="352"/>
      <c r="J20" s="354"/>
    </row>
    <row r="21" spans="2:10" ht="15">
      <c r="B21" s="96" t="s">
        <v>285</v>
      </c>
      <c r="C21" s="352"/>
      <c r="D21" s="353"/>
      <c r="E21" s="352"/>
      <c r="F21" s="353"/>
      <c r="G21" s="352"/>
      <c r="H21" s="353"/>
      <c r="I21" s="352"/>
      <c r="J21" s="354"/>
    </row>
    <row r="22" spans="2:10" ht="15.75" thickBot="1">
      <c r="B22" s="97" t="s">
        <v>31</v>
      </c>
      <c r="C22" s="361">
        <f>SUM(C10:D21)</f>
        <v>2089</v>
      </c>
      <c r="D22" s="362"/>
      <c r="E22" s="361">
        <f>SUM(E10:F21)</f>
        <v>1598</v>
      </c>
      <c r="F22" s="362"/>
      <c r="G22" s="361">
        <f>SUM(G10:H21)</f>
        <v>47</v>
      </c>
      <c r="H22" s="362"/>
      <c r="I22" s="361">
        <f>SUM(I10:J21)</f>
        <v>39</v>
      </c>
      <c r="J22" s="363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&amp;L21.02.2014&amp;CTÜRKİYE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2014-02-18T09:21:08Z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