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65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İLLER,FAALİYETLER,GER.TİC.İŞL." sheetId="7" r:id="rId7"/>
    <sheet name="FAALİYETLER (BİRİKİMLİ )" sheetId="8" r:id="rId8"/>
    <sheet name="SERMAYE" sheetId="9" r:id="rId9"/>
    <sheet name="ORTAK SAYISI" sheetId="10" r:id="rId10"/>
    <sheet name="ŞUBE SAYISI" sheetId="11" r:id="rId11"/>
    <sheet name="EN ÇOK KURULAN 10 FAALİYET" sheetId="12" r:id="rId12"/>
    <sheet name="EN ÇOK KAPANAN 10 FAALİYET" sheetId="13" r:id="rId13"/>
    <sheet name="İLLER" sheetId="14" r:id="rId14"/>
    <sheet name="İLLER ( BİRİKİMLİ)" sheetId="15" r:id="rId15"/>
    <sheet name="İLLER SERMAYE" sheetId="16" r:id="rId16"/>
    <sheet name="KOOPERATİFLERİN GENEL GÖRÜNÜMÜ" sheetId="17" r:id="rId17"/>
    <sheet name="YABANCI SERMAYE GENEL GÖRÜNÜM" sheetId="18" r:id="rId18"/>
    <sheet name="YABANCI SERMAYE ve İLLER" sheetId="19" r:id="rId19"/>
    <sheet name="YABANCI SERMAYE ve ÜLKELER" sheetId="20" r:id="rId20"/>
    <sheet name="YABANCI SERMAYE ve FAALİYETLER" sheetId="21" r:id="rId21"/>
  </sheets>
  <definedNames>
    <definedName name="_xlnm.Print_Area" localSheetId="12">'EN ÇOK KAPANAN 10 FAALİYET'!$A$1:$F$43</definedName>
    <definedName name="_xlnm.Print_Area" localSheetId="11">'EN ÇOK KURULAN 10 FAALİYET'!$A$1:$I$50</definedName>
    <definedName name="_xlnm.Print_Area" localSheetId="4">'FAALİYET SIKLIĞI'!$A$1:$I$161</definedName>
    <definedName name="_xlnm.Print_Area" localSheetId="7">'FAALİYETLER (BİRİKİMLİ )'!$A$1:$J$31</definedName>
    <definedName name="_xlnm.Print_Area" localSheetId="14">'İLLER ( BİRİKİMLİ)'!$A$1:$R$89</definedName>
    <definedName name="_xlnm.Print_Area" localSheetId="6">'İLLER,FAALİYETLER,GER.TİC.İŞL.'!$A$1:$K$30</definedName>
    <definedName name="_xlnm.Print_Area" localSheetId="5">'ÜÇ BÜYÜK İL ve SIKLIĞI'!$A$1:$K$30</definedName>
    <definedName name="_xlnm.Print_Area" localSheetId="17">'YABANCI SERMAYE GENEL GÖRÜNÜM'!$A$1:$G$24</definedName>
    <definedName name="_xlnm.Print_Area" localSheetId="20">'YABANCI SERMAYE ve FAALİYETLER'!$A$1:$F$68</definedName>
    <definedName name="_xlnm.Print_Titles" localSheetId="4">'FAALİYET SIKLIĞI'!$3:$6</definedName>
    <definedName name="_xlnm.Print_Titles" localSheetId="13">'İLLER'!$5:$8</definedName>
    <definedName name="_xlnm.Print_Titles" localSheetId="14">'İLLER ( BİRİKİMLİ)'!$3:$6</definedName>
    <definedName name="_xlnm.Print_Titles" localSheetId="18">'YABANCI SERMAYE ve İLLER'!$29:$31</definedName>
  </definedNames>
  <calcPr fullCalcOnLoad="1"/>
</workbook>
</file>

<file path=xl/sharedStrings.xml><?xml version="1.0" encoding="utf-8"?>
<sst xmlns="http://schemas.openxmlformats.org/spreadsheetml/2006/main" count="1809" uniqueCount="593">
  <si>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</si>
  <si>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</si>
  <si>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</si>
  <si>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</si>
  <si>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</si>
  <si>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</si>
  <si>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</si>
  <si>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</si>
  <si>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</si>
  <si>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</si>
  <si>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</si>
  <si>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</si>
  <si>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</si>
  <si>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</si>
  <si>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</si>
  <si>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</si>
  <si>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</si>
  <si>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</si>
  <si>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</si>
  <si>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</si>
  <si>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</si>
  <si>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</si>
  <si>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</si>
  <si>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</si>
  <si>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</si>
  <si>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</si>
  <si>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</si>
  <si>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</si>
  <si>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</si>
  <si>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</si>
  <si>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</si>
  <si>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</si>
  <si>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</si>
  <si>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</si>
  <si>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</si>
  <si>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</si>
  <si>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</si>
  <si>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</si>
  <si>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</si>
  <si>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</si>
  <si>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</si>
  <si>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</si>
  <si>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</si>
  <si>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</si>
  <si>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</si>
  <si>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</si>
  <si>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</si>
  <si>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</si>
  <si>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</si>
  <si>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</si>
  <si>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</si>
  <si>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</si>
  <si>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</si>
  <si>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</si>
  <si>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</si>
  <si>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</si>
  <si>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</si>
  <si>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</si>
  <si>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</si>
  <si>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</si>
  <si>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</si>
  <si>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</si>
  <si>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</si>
  <si>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</si>
  <si>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</si>
  <si>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</si>
  <si>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</si>
  <si>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</si>
  <si>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</si>
  <si>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</si>
  <si>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</si>
  <si>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</si>
  <si>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</si>
  <si>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</si>
  <si>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</si>
  <si>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</si>
  <si>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</si>
  <si>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</si>
  <si>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</si>
  <si>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</si>
  <si>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</si>
  <si>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</si>
  <si>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</si>
  <si>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</si>
  <si>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</si>
  <si>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</si>
  <si>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</si>
  <si>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</si>
  <si>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</si>
  <si>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</si>
  <si>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</si>
  <si>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</si>
  <si>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</si>
  <si>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</si>
  <si>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</si>
  <si>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</si>
  <si>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</si>
  <si>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</si>
  <si>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</si>
  <si>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</si>
  <si>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</si>
  <si>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</si>
  <si>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</si>
  <si>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</si>
  <si>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</si>
  <si>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</si>
  <si>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</si>
  <si>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</si>
  <si>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</si>
  <si>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</si>
  <si>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</si>
  <si>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</si>
  <si>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</si>
  <si>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</si>
  <si>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</si>
  <si>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</si>
  <si>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</si>
  <si>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</si>
  <si>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</si>
  <si>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</si>
  <si>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</si>
  <si>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</si>
  <si>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</si>
  <si>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</si>
  <si>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</si>
  <si>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</si>
  <si>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</si>
  <si>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</si>
  <si>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</si>
  <si>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</si>
  <si>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</si>
  <si>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</si>
  <si>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</si>
  <si>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</si>
  <si>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</si>
  <si>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</si>
  <si>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</si>
  <si>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</si>
  <si>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</si>
  <si>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</si>
  <si>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</si>
  <si>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</si>
  <si>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</si>
  <si>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</si>
  <si>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</si>
  <si>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</si>
  <si>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</si>
  <si>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</si>
  <si>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</si>
  <si>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</si>
  <si>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</si>
  <si>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</si>
  <si>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</si>
  <si>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</si>
  <si>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</si>
  <si>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</si>
  <si>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</si>
  <si>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</si>
  <si>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</si>
  <si>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</si>
  <si>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</si>
  <si>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</si>
  <si>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</si>
  <si>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</si>
  <si>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</si>
  <si>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</si>
  <si>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</si>
  <si>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</si>
  <si>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</si>
  <si>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</si>
  <si>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</si>
  <si>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</si>
  <si>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</si>
  <si>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</si>
  <si>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</si>
  <si>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</si>
  <si>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</si>
  <si>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</si>
  <si>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</si>
  <si>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</si>
  <si>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</si>
  <si>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</si>
  <si>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</si>
  <si>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</si>
  <si>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</si>
  <si>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</si>
  <si>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</si>
  <si>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</si>
  <si>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</si>
  <si>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</si>
  <si>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</si>
  <si>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</si>
  <si>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</si>
  <si>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</si>
  <si>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</si>
  <si>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</si>
  <si>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</si>
  <si>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</si>
  <si>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</si>
  <si>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</si>
  <si>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</si>
  <si>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</si>
  <si>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</si>
  <si>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</si>
  <si>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</si>
  <si>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</si>
  <si>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</si>
  <si>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</si>
  <si>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</si>
  <si>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</si>
  <si>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</si>
  <si>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</si>
  <si>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</si>
  <si>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</si>
  <si>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</si>
  <si>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</si>
  <si>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</si>
  <si>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</si>
  <si>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</si>
  <si>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</si>
  <si>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</si>
  <si>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</si>
  <si>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</si>
  <si>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</si>
  <si>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</si>
  <si>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</si>
  <si>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</si>
  <si>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</si>
  <si>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</si>
  <si>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</si>
  <si>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</si>
  <si>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</si>
  <si>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</si>
  <si>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</si>
  <si>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</si>
  <si>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</si>
  <si>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</si>
  <si>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</si>
  <si>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</si>
  <si>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</si>
  <si>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</si>
  <si>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</si>
  <si>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</si>
  <si>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</si>
  <si>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</si>
  <si>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</si>
  <si>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</si>
  <si>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</si>
  <si>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</si>
  <si>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</si>
  <si>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</si>
  <si>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</si>
  <si>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</si>
  <si>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</si>
  <si>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</si>
  <si>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</si>
  <si>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</si>
  <si>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</si>
  <si>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</si>
  <si>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</si>
  <si>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</si>
  <si>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</si>
  <si>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</si>
  <si>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</si>
  <si>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</si>
  <si>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</si>
  <si>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</si>
  <si>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</si>
  <si>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</si>
  <si>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</si>
  <si>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</si>
  <si>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</si>
  <si>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</si>
  <si>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</si>
  <si>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</si>
  <si>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</si>
  <si>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</si>
  <si>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</si>
  <si>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</si>
  <si>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</si>
  <si>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</si>
  <si>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</si>
  <si>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</si>
  <si>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</si>
  <si>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</si>
  <si>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</si>
  <si>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</si>
  <si>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</si>
  <si>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</si>
  <si>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</si>
  <si>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</si>
  <si>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</si>
  <si>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</si>
  <si>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</si>
  <si>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</si>
  <si>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</si>
  <si>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</si>
  <si>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</si>
  <si>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</si>
  <si>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</si>
  <si>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</si>
  <si>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</si>
  <si>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</si>
  <si>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</si>
  <si>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</si>
  <si>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</si>
  <si>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</si>
  <si>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</si>
  <si>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</si>
  <si>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</si>
  <si>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</si>
  <si>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</si>
  <si>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</si>
  <si>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</si>
  <si>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</si>
  <si>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</si>
  <si>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</si>
  <si>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</si>
  <si>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</si>
  <si>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</si>
  <si>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</si>
  <si>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</si>
  <si>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</si>
  <si>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</si>
  <si>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</si>
  <si>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</si>
  <si>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</si>
  <si>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</si>
  <si>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</si>
  <si>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</si>
  <si>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</si>
  <si>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</si>
  <si>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</si>
  <si>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</si>
  <si>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Diğer dış giyim eşyaları imalatı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</si>
  <si>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</si>
  <si>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</si>
  <si>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</si>
  <si>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</si>
  <si>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</si>
  <si>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</si>
  <si>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</si>
  <si>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</si>
  <si>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</si>
  <si>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</si>
  <si>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</si>
  <si>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</si>
  <si>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</si>
  <si>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</si>
  <si>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</si>
  <si>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</si>
  <si>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</si>
  <si>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</si>
  <si>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Finlandiya</t>
  </si>
  <si>
    <t>Gürcistan</t>
  </si>
  <si>
    <t>Danimarka</t>
  </si>
  <si>
    <t>Polonya</t>
  </si>
  <si>
    <t>Cezayir</t>
  </si>
  <si>
    <t>Tunus</t>
  </si>
  <si>
    <t>Özbekistan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</si>
  <si>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</si>
  <si>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</si>
  <si>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</si>
  <si>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</si>
  <si>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</si>
  <si>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</si>
  <si>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</si>
  <si>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</si>
  <si>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</si>
  <si>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</si>
  <si>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</si>
  <si>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</si>
  <si>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</si>
  <si>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</si>
  <si>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</si>
  <si>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</si>
  <si>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</si>
  <si>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</si>
  <si>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</si>
  <si>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</si>
  <si>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</si>
  <si>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</si>
  <si>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</si>
  <si>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</si>
  <si>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</si>
  <si>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</si>
  <si>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</si>
  <si>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</si>
  <si>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</si>
  <si>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</si>
  <si>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</si>
  <si>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</si>
  <si>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</si>
  <si>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</si>
  <si>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</si>
  <si>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</si>
  <si>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</si>
  <si>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</si>
  <si>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</si>
  <si>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</si>
  <si>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</si>
  <si>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</si>
  <si>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</si>
  <si>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</si>
  <si>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</si>
  <si>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</si>
  <si>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</si>
  <si>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</si>
  <si>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</si>
  <si>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</si>
  <si>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</si>
  <si>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</si>
  <si>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</si>
  <si>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</si>
  <si>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</si>
  <si>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</si>
  <si>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</si>
  <si>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</si>
  <si>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</si>
  <si>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</si>
  <si>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</si>
  <si>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</si>
  <si>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</si>
  <si>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</si>
  <si>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</si>
  <si>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</si>
  <si>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</si>
  <si>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</si>
  <si>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</si>
  <si>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</si>
  <si>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</si>
  <si>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</si>
  <si>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</si>
  <si>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</si>
  <si>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</si>
  <si>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</si>
  <si>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</si>
  <si>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</si>
  <si>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</si>
  <si>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</si>
  <si>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</si>
  <si>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</si>
  <si>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</si>
  <si>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</si>
  <si>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</si>
  <si>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</si>
  <si>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</si>
  <si>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</si>
  <si>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</si>
  <si>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</si>
  <si>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</si>
  <si>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</si>
  <si>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</si>
  <si>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</si>
  <si>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</si>
  <si>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</si>
  <si>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</si>
  <si>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</si>
  <si>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</si>
  <si>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</si>
  <si>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</si>
  <si>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</si>
  <si>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</si>
  <si>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</si>
  <si>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</si>
  <si>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</si>
  <si>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</si>
  <si>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</si>
  <si>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</si>
  <si>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</si>
  <si>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</si>
  <si>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79.11</t>
  </si>
  <si>
    <t>Seyahat acentesi faaliyetleri</t>
  </si>
  <si>
    <t>46.42</t>
  </si>
  <si>
    <t>Giysi ve ayakkabı toptan ticareti</t>
  </si>
  <si>
    <t>Hizmet Kooperatifi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</si>
  <si>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</si>
  <si>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</si>
  <si>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</si>
  <si>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</si>
  <si>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</si>
  <si>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</si>
  <si>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</si>
  <si>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</si>
  <si>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</si>
  <si>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</si>
  <si>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</si>
  <si>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</si>
  <si>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46.17 -Gıda, içecek ve tütün satışı ile ilgili aracılar</t>
  </si>
  <si>
    <t>49.41 -Karayolu ile yük taşımacılığı</t>
  </si>
  <si>
    <t>Ocak-Mart Döneminde En Çok Şirket Kapanışı Olan İlk 10 Faaliyet</t>
  </si>
  <si>
    <t xml:space="preserve">        Mart Ayında Kurulan Yabancı Sermayeli Şirketlerin Ülkelere Göre Dağılımı</t>
  </si>
  <si>
    <t>47.91</t>
  </si>
  <si>
    <t>Posta yoluyla veya internet üzerinden yapılan perakende ticaret</t>
  </si>
  <si>
    <t>İrlanda</t>
  </si>
  <si>
    <t>Avustralya</t>
  </si>
  <si>
    <t>46.71 -Katı, sıvı ve gazlı yakıtlar ile bunlarla ilgili ürünlerin toptan ticareti</t>
  </si>
  <si>
    <t>46.46 -Eczacılık ürünlerinin toptan ticareti</t>
  </si>
  <si>
    <t>Gerçek Kişi Tic.İşl.</t>
  </si>
  <si>
    <t xml:space="preserve">       Mart Ayında Kurulan Yabancı Sermayeli Şirketlerin Genel Görünümü</t>
  </si>
  <si>
    <t xml:space="preserve"> Mart Ayında Kurulan Kooperatiflerin Genel Görünümü </t>
  </si>
  <si>
    <t>2016 OCAK-MART (ÜÇ AYLIK)</t>
  </si>
  <si>
    <t>-</t>
  </si>
  <si>
    <t>Gerçek Kişi</t>
  </si>
  <si>
    <t>47.30</t>
  </si>
  <si>
    <t>Belirli bir mala tahsis edilmiş mağazalarda otomotiv yakıtının perakende ticareti</t>
  </si>
  <si>
    <t>Tahılların (pirinç hariç), baklagillerin ve yağlı tohumların yetiştirilmesi</t>
  </si>
  <si>
    <t>01.11</t>
  </si>
  <si>
    <t>İl Adı</t>
  </si>
  <si>
    <t>TÜRKİYE</t>
  </si>
  <si>
    <t>Makedonya</t>
  </si>
  <si>
    <t>Estonya</t>
  </si>
  <si>
    <t>Malta</t>
  </si>
  <si>
    <t>Kuzey Kıbrıs Türk Cum.</t>
  </si>
  <si>
    <t>Endonezya</t>
  </si>
  <si>
    <t>Tacikistan</t>
  </si>
  <si>
    <t>Filipinler</t>
  </si>
  <si>
    <t>41.10 -İnşaat projelerinin geliştirilmesi</t>
  </si>
  <si>
    <t>46.38 -Balık, kabuklular ve yumuşakçalar da dahil diğer gıda maddelerinin toptan ticareti</t>
  </si>
  <si>
    <t>47.11 -Belirli bir mala tahsis edilmemiş mağazalarda gıda, içecek veya tütün ağırlıklı perakende ticaret</t>
  </si>
  <si>
    <t>46.52 -Elektronik ve telekomünikasyon ekipmanlarının ve parçalarının toptan ticareti</t>
  </si>
  <si>
    <t>İllere Göre Kurulan Şirketlerin Aylık ve Birikimli Sermaye Dağılımı</t>
  </si>
  <si>
    <t>Sermaye*</t>
  </si>
  <si>
    <t>*=TL</t>
  </si>
  <si>
    <t>Kurulan Şirketlerin İllere göre Aylık ve Birikimli Sermaye Dağılımı</t>
  </si>
  <si>
    <t>21-22</t>
  </si>
  <si>
    <t>25-26</t>
  </si>
  <si>
    <t>27-32</t>
  </si>
  <si>
    <t>33-34</t>
  </si>
  <si>
    <t>MART 2017</t>
  </si>
  <si>
    <t xml:space="preserve"> 21 NİSAN 2017</t>
  </si>
  <si>
    <t>2017 MART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</si>
  <si>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2017 MART  AYINA AİT KURULAN ve KAPANAN ŞİRKET İSTATİSTİKLERİ</t>
    </r>
  </si>
  <si>
    <t xml:space="preserve"> 2017  MART AYINA AİT KURULAN ve KAPANAN ŞİRKET İSTATİSTİKLERİ</t>
  </si>
  <si>
    <t>2017 MART AYINA AİT KURULAN ve KAPANAN ŞİRKET İSTATİSTİKLERİ</t>
  </si>
  <si>
    <t xml:space="preserve"> 2017 MART AYINA AİT KURULAN ve KAPANAN ŞİRKET İSTATİSTİKLERİ</t>
  </si>
  <si>
    <t>2017 Ocak-Mart Ayları Arası Kurulan ŞirketlerinSermaye Dağılımları</t>
  </si>
  <si>
    <t xml:space="preserve">2017 MART AYINA AİT KURULAN VE KAPANAN ŞİRKET İSTATİSTİKLERİ </t>
  </si>
  <si>
    <t>2017 MART (BİR AYLIK)</t>
  </si>
  <si>
    <t>2016  MART (BİR AYLIK)</t>
  </si>
  <si>
    <t>2017 OCAK-MART (ÜÇ AYLIK)</t>
  </si>
  <si>
    <t>2017 MART</t>
  </si>
  <si>
    <t>2017 OCAK-MART</t>
  </si>
  <si>
    <t xml:space="preserve"> 2017 Ocak-Mart Döneminde   Kurulan Kooperatiflerin Genel Görünümü </t>
  </si>
  <si>
    <t>2017 Ocak-Mart Döneminde Kurulan Yabancı Sermayeli Şirketlerin                                                                  İllere Göre Dağılımı</t>
  </si>
  <si>
    <t xml:space="preserve">        2017 Ocak-Mart Döneminde Kurulan Yabancı Sermayeli Şirketlerin Ülkelere Göre Dağılımı</t>
  </si>
  <si>
    <t>2017 Ocak-Mart Döneminde En Çok Yabancı Sermayeli Şirket Kuruluşu Olan  İlk 20 Faaliyet</t>
  </si>
  <si>
    <t>85.31</t>
  </si>
  <si>
    <t>Genel ortaöğretim</t>
  </si>
  <si>
    <t>45.11</t>
  </si>
  <si>
    <t>Otomobillerin ve hafif motorlu kara taşıtlarının ticareti</t>
  </si>
  <si>
    <t>46.41</t>
  </si>
  <si>
    <t>Tekstil ürünlerinin toptan ticareti</t>
  </si>
  <si>
    <t>47.77</t>
  </si>
  <si>
    <t>Belirli bir mala tahsis edilmiş mağazalarda saat ve mücevher perakende ticareti</t>
  </si>
  <si>
    <t xml:space="preserve">Eğitim/Araştırma ve Geliştirme Kooperatifi </t>
  </si>
  <si>
    <t>Danışmanlık Kooperatifi</t>
  </si>
  <si>
    <t>Site İşletme Kooperatifi</t>
  </si>
  <si>
    <t xml:space="preserve"> Yabancı Sermaye Oranı (%)</t>
  </si>
  <si>
    <t>Yabancı Sermaye Oranı (%)</t>
  </si>
  <si>
    <t>2017 Ocak-Mart Döneminde  Kurulan Yabancı Sermayeli Şirketlerin                                            Genel Görünümü</t>
  </si>
  <si>
    <t>Macaristan</t>
  </si>
  <si>
    <t>Eritre</t>
  </si>
  <si>
    <t>Kırgızistan</t>
  </si>
  <si>
    <t>Moldovya</t>
  </si>
  <si>
    <t>Yeni Zelanda</t>
  </si>
  <si>
    <t>Somali</t>
  </si>
  <si>
    <t>Cebelitarık</t>
  </si>
  <si>
    <t>Bangladeş</t>
  </si>
  <si>
    <t>Bolivya</t>
  </si>
  <si>
    <t>Antigua</t>
  </si>
  <si>
    <t>Etiyopya</t>
  </si>
  <si>
    <t>Hongkong</t>
  </si>
  <si>
    <t>Portekiz</t>
  </si>
  <si>
    <t>Slovak Cum.</t>
  </si>
  <si>
    <t>Fildişi Sahili</t>
  </si>
  <si>
    <t>St.Kittis &amp; Nevis</t>
  </si>
  <si>
    <t>Cibuti</t>
  </si>
  <si>
    <t>35.11 -Elektrik enerjisi üretimi</t>
  </si>
  <si>
    <t>86.10 -Hastane hizmetleri</t>
  </si>
  <si>
    <t>47.91 -Posta yoluyla veya internet üzerinden yapılan perakende ticaret</t>
  </si>
  <si>
    <t>50.20 -Deniz ve kıyı sularında yük taşımacılığı</t>
  </si>
  <si>
    <t>62.02 -Bilgisayar danışmanlık faaliyetleri</t>
  </si>
  <si>
    <t>46.41 -Tekstil ürünlerinin toptan ticareti</t>
  </si>
  <si>
    <t>15.20 -Ayakkabı, bot, terlik vb. imalatı</t>
  </si>
  <si>
    <t>10.89 -Başka yerde sınıflandırılmamış diğer gıda maddelerinin imalatı</t>
  </si>
  <si>
    <t>Tür Değiştiren</t>
  </si>
  <si>
    <r>
      <t xml:space="preserve"> </t>
    </r>
    <r>
      <rPr>
        <b/>
        <sz val="16"/>
        <color indexed="8"/>
        <rFont val="Arial"/>
        <family val="2"/>
      </rPr>
      <t xml:space="preserve"> 2017 YILINA AİT KURULAN ve KAPANAN ŞİRKET İSTATİSTİKLERİ</t>
    </r>
  </si>
  <si>
    <t>Genel Görünüm yıllık</t>
  </si>
  <si>
    <t>4</t>
  </si>
  <si>
    <t>5-6</t>
  </si>
  <si>
    <t>OCAK-MART 2017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</si>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</sst>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[$TL-41F]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#.##0"/>
    <numFmt numFmtId="195" formatCode="[$¥€-2]\ #,##0.00_);[Red]\([$€-2]\ #,##0.00\)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n"/>
      <bottom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/>
    </border>
    <border>
      <left style="medium"/>
      <right style="thick"/>
      <top style="thick"/>
      <bottom style="medium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>
        <color rgb="FF187FDE"/>
      </bottom>
    </border>
    <border>
      <left>
        <color indexed="63"/>
      </left>
      <right style="thin"/>
      <top style="thin"/>
      <bottom style="thin">
        <color rgb="FF187FDE"/>
      </bottom>
    </border>
    <border>
      <left>
        <color indexed="63"/>
      </left>
      <right>
        <color indexed="63"/>
      </right>
      <top style="thin"/>
      <bottom style="thin">
        <color rgb="FF187FDE"/>
      </bottom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1" fillId="33" borderId="1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/>
    </xf>
    <xf numFmtId="0" fontId="83" fillId="0" borderId="0" xfId="0" applyFont="1" applyAlignment="1">
      <alignment/>
    </xf>
    <xf numFmtId="3" fontId="84" fillId="34" borderId="11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 horizontal="center" vertical="center"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/>
    </xf>
    <xf numFmtId="3" fontId="84" fillId="34" borderId="14" xfId="0" applyNumberFormat="1" applyFont="1" applyFill="1" applyBorder="1" applyAlignment="1">
      <alignment horizontal="center"/>
    </xf>
    <xf numFmtId="3" fontId="86" fillId="34" borderId="15" xfId="0" applyNumberFormat="1" applyFont="1" applyFill="1" applyBorder="1" applyAlignment="1">
      <alignment/>
    </xf>
    <xf numFmtId="3" fontId="87" fillId="34" borderId="16" xfId="0" applyNumberFormat="1" applyFont="1" applyFill="1" applyBorder="1" applyAlignment="1">
      <alignment horizontal="right"/>
    </xf>
    <xf numFmtId="0" fontId="88" fillId="0" borderId="0" xfId="0" applyFont="1" applyAlignment="1">
      <alignment/>
    </xf>
    <xf numFmtId="3" fontId="86" fillId="34" borderId="17" xfId="0" applyNumberFormat="1" applyFont="1" applyFill="1" applyBorder="1" applyAlignment="1">
      <alignment/>
    </xf>
    <xf numFmtId="3" fontId="86" fillId="35" borderId="15" xfId="0" applyNumberFormat="1" applyFont="1" applyFill="1" applyBorder="1" applyAlignment="1">
      <alignment/>
    </xf>
    <xf numFmtId="3" fontId="87" fillId="33" borderId="18" xfId="0" applyNumberFormat="1" applyFont="1" applyFill="1" applyBorder="1" applyAlignment="1">
      <alignment horizontal="right"/>
    </xf>
    <xf numFmtId="3" fontId="87" fillId="33" borderId="19" xfId="0" applyNumberFormat="1" applyFont="1" applyFill="1" applyBorder="1" applyAlignment="1">
      <alignment horizontal="right"/>
    </xf>
    <xf numFmtId="3" fontId="87" fillId="33" borderId="10" xfId="0" applyNumberFormat="1" applyFont="1" applyFill="1" applyBorder="1" applyAlignment="1">
      <alignment/>
    </xf>
    <xf numFmtId="3" fontId="87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 horizontal="right"/>
    </xf>
    <xf numFmtId="3" fontId="87" fillId="33" borderId="12" xfId="0" applyNumberFormat="1" applyFont="1" applyFill="1" applyBorder="1" applyAlignment="1">
      <alignment horizontal="right"/>
    </xf>
    <xf numFmtId="3" fontId="83" fillId="0" borderId="0" xfId="0" applyNumberFormat="1" applyFont="1" applyAlignment="1">
      <alignment/>
    </xf>
    <xf numFmtId="3" fontId="86" fillId="35" borderId="17" xfId="0" applyNumberFormat="1" applyFont="1" applyFill="1" applyBorder="1" applyAlignment="1">
      <alignment/>
    </xf>
    <xf numFmtId="3" fontId="87" fillId="33" borderId="20" xfId="0" applyNumberFormat="1" applyFont="1" applyFill="1" applyBorder="1" applyAlignment="1">
      <alignment horizontal="right"/>
    </xf>
    <xf numFmtId="3" fontId="87" fillId="33" borderId="13" xfId="0" applyNumberFormat="1" applyFont="1" applyFill="1" applyBorder="1" applyAlignment="1">
      <alignment/>
    </xf>
    <xf numFmtId="3" fontId="87" fillId="33" borderId="13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 horizontal="right"/>
    </xf>
    <xf numFmtId="3" fontId="83" fillId="33" borderId="14" xfId="0" applyNumberFormat="1" applyFont="1" applyFill="1" applyBorder="1" applyAlignment="1">
      <alignment horizontal="right"/>
    </xf>
    <xf numFmtId="3" fontId="87" fillId="33" borderId="14" xfId="0" applyNumberFormat="1" applyFont="1" applyFill="1" applyBorder="1" applyAlignment="1">
      <alignment horizontal="right"/>
    </xf>
    <xf numFmtId="3" fontId="83" fillId="33" borderId="19" xfId="0" applyNumberFormat="1" applyFont="1" applyFill="1" applyBorder="1" applyAlignment="1">
      <alignment horizontal="right"/>
    </xf>
    <xf numFmtId="3" fontId="83" fillId="33" borderId="20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/>
    </xf>
    <xf numFmtId="0" fontId="83" fillId="33" borderId="0" xfId="0" applyFont="1" applyFill="1" applyAlignment="1">
      <alignment/>
    </xf>
    <xf numFmtId="0" fontId="89" fillId="0" borderId="0" xfId="0" applyFont="1" applyAlignment="1">
      <alignment/>
    </xf>
    <xf numFmtId="1" fontId="83" fillId="0" borderId="0" xfId="0" applyNumberFormat="1" applyFont="1" applyAlignment="1">
      <alignment/>
    </xf>
    <xf numFmtId="0" fontId="90" fillId="0" borderId="0" xfId="0" applyFont="1" applyAlignment="1">
      <alignment/>
    </xf>
    <xf numFmtId="189" fontId="83" fillId="0" borderId="0" xfId="0" applyNumberFormat="1" applyFont="1" applyAlignment="1">
      <alignment/>
    </xf>
    <xf numFmtId="188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1" fillId="34" borderId="23" xfId="0" applyFont="1" applyFill="1" applyBorder="1" applyAlignment="1">
      <alignment horizontal="center" vertical="center" wrapText="1"/>
    </xf>
    <xf numFmtId="0" fontId="91" fillId="34" borderId="23" xfId="0" applyFont="1" applyFill="1" applyBorder="1" applyAlignment="1">
      <alignment horizontal="center" vertical="center"/>
    </xf>
    <xf numFmtId="0" fontId="91" fillId="34" borderId="24" xfId="0" applyFont="1" applyFill="1" applyBorder="1" applyAlignment="1">
      <alignment wrapText="1"/>
    </xf>
    <xf numFmtId="3" fontId="91" fillId="34" borderId="25" xfId="0" applyNumberFormat="1" applyFont="1" applyFill="1" applyBorder="1" applyAlignment="1">
      <alignment horizontal="right"/>
    </xf>
    <xf numFmtId="3" fontId="91" fillId="34" borderId="26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 horizontal="right"/>
    </xf>
    <xf numFmtId="3" fontId="93" fillId="33" borderId="27" xfId="0" applyNumberFormat="1" applyFont="1" applyFill="1" applyBorder="1" applyAlignment="1">
      <alignment/>
    </xf>
    <xf numFmtId="0" fontId="92" fillId="33" borderId="19" xfId="0" applyFont="1" applyFill="1" applyBorder="1" applyAlignment="1">
      <alignment wrapText="1"/>
    </xf>
    <xf numFmtId="3" fontId="92" fillId="33" borderId="10" xfId="0" applyNumberFormat="1" applyFont="1" applyFill="1" applyBorder="1" applyAlignment="1">
      <alignment horizontal="right"/>
    </xf>
    <xf numFmtId="3" fontId="93" fillId="33" borderId="10" xfId="0" applyNumberFormat="1" applyFont="1" applyFill="1" applyBorder="1" applyAlignment="1">
      <alignment/>
    </xf>
    <xf numFmtId="3" fontId="93" fillId="33" borderId="10" xfId="0" applyNumberFormat="1" applyFont="1" applyFill="1" applyBorder="1" applyAlignment="1">
      <alignment horizontal="right"/>
    </xf>
    <xf numFmtId="0" fontId="92" fillId="33" borderId="20" xfId="0" applyFont="1" applyFill="1" applyBorder="1" applyAlignment="1">
      <alignment wrapText="1"/>
    </xf>
    <xf numFmtId="3" fontId="92" fillId="33" borderId="13" xfId="0" applyNumberFormat="1" applyFont="1" applyFill="1" applyBorder="1" applyAlignment="1">
      <alignment horizontal="right"/>
    </xf>
    <xf numFmtId="3" fontId="93" fillId="33" borderId="13" xfId="0" applyNumberFormat="1" applyFont="1" applyFill="1" applyBorder="1" applyAlignment="1">
      <alignment horizontal="right"/>
    </xf>
    <xf numFmtId="14" fontId="82" fillId="0" borderId="0" xfId="0" applyNumberFormat="1" applyFont="1" applyAlignment="1">
      <alignment/>
    </xf>
    <xf numFmtId="1" fontId="92" fillId="33" borderId="0" xfId="0" applyNumberFormat="1" applyFont="1" applyFill="1" applyBorder="1" applyAlignment="1">
      <alignment horizontal="right"/>
    </xf>
    <xf numFmtId="1" fontId="93" fillId="33" borderId="0" xfId="0" applyNumberFormat="1" applyFont="1" applyFill="1" applyBorder="1" applyAlignment="1">
      <alignment horizontal="right"/>
    </xf>
    <xf numFmtId="0" fontId="9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1" fillId="34" borderId="28" xfId="0" applyFont="1" applyFill="1" applyBorder="1" applyAlignment="1">
      <alignment wrapText="1"/>
    </xf>
    <xf numFmtId="3" fontId="91" fillId="34" borderId="29" xfId="0" applyNumberFormat="1" applyFont="1" applyFill="1" applyBorder="1" applyAlignment="1">
      <alignment horizontal="right"/>
    </xf>
    <xf numFmtId="0" fontId="92" fillId="33" borderId="18" xfId="0" applyFont="1" applyFill="1" applyBorder="1" applyAlignment="1">
      <alignment wrapText="1"/>
    </xf>
    <xf numFmtId="3" fontId="92" fillId="33" borderId="30" xfId="0" applyNumberFormat="1" applyFont="1" applyFill="1" applyBorder="1" applyAlignment="1">
      <alignment horizontal="right"/>
    </xf>
    <xf numFmtId="3" fontId="93" fillId="33" borderId="30" xfId="0" applyNumberFormat="1" applyFont="1" applyFill="1" applyBorder="1" applyAlignment="1">
      <alignment/>
    </xf>
    <xf numFmtId="3" fontId="93" fillId="33" borderId="30" xfId="0" applyNumberFormat="1" applyFont="1" applyFill="1" applyBorder="1" applyAlignment="1">
      <alignment horizontal="right"/>
    </xf>
    <xf numFmtId="0" fontId="92" fillId="33" borderId="0" xfId="0" applyFont="1" applyFill="1" applyBorder="1" applyAlignment="1">
      <alignment horizontal="center" wrapText="1"/>
    </xf>
    <xf numFmtId="0" fontId="95" fillId="0" borderId="0" xfId="0" applyFont="1" applyBorder="1" applyAlignment="1">
      <alignment/>
    </xf>
    <xf numFmtId="0" fontId="96" fillId="0" borderId="0" xfId="0" applyFont="1" applyAlignment="1">
      <alignment/>
    </xf>
    <xf numFmtId="0" fontId="79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5" fillId="0" borderId="0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8" fillId="0" borderId="0" xfId="0" applyFont="1" applyAlignment="1">
      <alignment horizontal="left"/>
    </xf>
    <xf numFmtId="0" fontId="0" fillId="0" borderId="0" xfId="0" applyAlignment="1">
      <alignment horizontal="left"/>
    </xf>
    <xf numFmtId="0" fontId="98" fillId="0" borderId="0" xfId="0" applyFont="1" applyAlignment="1">
      <alignment horizontal="center"/>
    </xf>
    <xf numFmtId="0" fontId="9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1" fillId="34" borderId="25" xfId="0" applyNumberFormat="1" applyFont="1" applyFill="1" applyBorder="1" applyAlignment="1">
      <alignment horizontal="right"/>
    </xf>
    <xf numFmtId="1" fontId="91" fillId="34" borderId="26" xfId="0" applyNumberFormat="1" applyFont="1" applyFill="1" applyBorder="1" applyAlignment="1">
      <alignment horizontal="right"/>
    </xf>
    <xf numFmtId="3" fontId="93" fillId="33" borderId="12" xfId="0" applyNumberFormat="1" applyFont="1" applyFill="1" applyBorder="1" applyAlignment="1">
      <alignment horizontal="right"/>
    </xf>
    <xf numFmtId="3" fontId="93" fillId="33" borderId="31" xfId="0" applyNumberFormat="1" applyFont="1" applyFill="1" applyBorder="1" applyAlignment="1">
      <alignment horizontal="right"/>
    </xf>
    <xf numFmtId="0" fontId="91" fillId="35" borderId="20" xfId="0" applyFont="1" applyFill="1" applyBorder="1" applyAlignment="1">
      <alignment horizontal="right" wrapText="1"/>
    </xf>
    <xf numFmtId="3" fontId="92" fillId="35" borderId="13" xfId="0" applyNumberFormat="1" applyFont="1" applyFill="1" applyBorder="1" applyAlignment="1">
      <alignment horizontal="right"/>
    </xf>
    <xf numFmtId="14" fontId="89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99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9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9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6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6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6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1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9" fillId="36" borderId="22" xfId="0" applyFont="1" applyFill="1" applyBorder="1" applyAlignment="1">
      <alignment/>
    </xf>
    <xf numFmtId="49" fontId="99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2" fillId="0" borderId="0" xfId="0" applyFont="1" applyAlignment="1">
      <alignment horizontal="left"/>
    </xf>
    <xf numFmtId="3" fontId="84" fillId="34" borderId="30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3" fontId="86" fillId="35" borderId="36" xfId="0" applyNumberFormat="1" applyFont="1" applyFill="1" applyBorder="1" applyAlignment="1">
      <alignment/>
    </xf>
    <xf numFmtId="3" fontId="93" fillId="33" borderId="27" xfId="0" applyNumberFormat="1" applyFont="1" applyFill="1" applyBorder="1" applyAlignment="1">
      <alignment horizontal="right"/>
    </xf>
    <xf numFmtId="3" fontId="56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9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9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9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7" fillId="0" borderId="0" xfId="0" applyFont="1" applyBorder="1" applyAlignment="1">
      <alignment horizontal="center"/>
    </xf>
    <xf numFmtId="3" fontId="93" fillId="33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1" fillId="33" borderId="27" xfId="0" applyNumberFormat="1" applyFont="1" applyFill="1" applyBorder="1" applyAlignment="1">
      <alignment/>
    </xf>
    <xf numFmtId="3" fontId="57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1" fillId="33" borderId="13" xfId="0" applyNumberFormat="1" applyFont="1" applyFill="1" applyBorder="1" applyAlignment="1">
      <alignment horizontal="right"/>
    </xf>
    <xf numFmtId="0" fontId="102" fillId="37" borderId="36" xfId="0" applyFont="1" applyFill="1" applyBorder="1" applyAlignment="1">
      <alignment wrapText="1"/>
    </xf>
    <xf numFmtId="3" fontId="81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1" fillId="33" borderId="41" xfId="0" applyNumberFormat="1" applyFont="1" applyFill="1" applyBorder="1" applyAlignment="1">
      <alignment/>
    </xf>
    <xf numFmtId="3" fontId="57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1" fillId="37" borderId="43" xfId="0" applyFont="1" applyFill="1" applyBorder="1" applyAlignment="1">
      <alignment horizontal="right"/>
    </xf>
    <xf numFmtId="0" fontId="81" fillId="37" borderId="44" xfId="0" applyFont="1" applyFill="1" applyBorder="1" applyAlignment="1">
      <alignment horizontal="right"/>
    </xf>
    <xf numFmtId="0" fontId="81" fillId="35" borderId="45" xfId="0" applyFont="1" applyFill="1" applyBorder="1" applyAlignment="1">
      <alignment horizontal="right" wrapText="1"/>
    </xf>
    <xf numFmtId="0" fontId="81" fillId="35" borderId="46" xfId="0" applyFont="1" applyFill="1" applyBorder="1" applyAlignment="1">
      <alignment horizontal="right" wrapText="1"/>
    </xf>
    <xf numFmtId="0" fontId="81" fillId="37" borderId="46" xfId="0" applyFont="1" applyFill="1" applyBorder="1" applyAlignment="1">
      <alignment horizontal="right"/>
    </xf>
    <xf numFmtId="0" fontId="81" fillId="35" borderId="45" xfId="0" applyFont="1" applyFill="1" applyBorder="1" applyAlignment="1">
      <alignment horizontal="right"/>
    </xf>
    <xf numFmtId="0" fontId="81" fillId="35" borderId="46" xfId="0" applyFont="1" applyFill="1" applyBorder="1" applyAlignment="1">
      <alignment horizontal="right"/>
    </xf>
    <xf numFmtId="0" fontId="81" fillId="35" borderId="44" xfId="0" applyFont="1" applyFill="1" applyBorder="1" applyAlignment="1">
      <alignment horizontal="right"/>
    </xf>
    <xf numFmtId="3" fontId="81" fillId="36" borderId="36" xfId="0" applyNumberFormat="1" applyFont="1" applyFill="1" applyBorder="1" applyAlignment="1">
      <alignment horizontal="right" vertical="top" wrapText="1"/>
    </xf>
    <xf numFmtId="3" fontId="81" fillId="36" borderId="35" xfId="0" applyNumberFormat="1" applyFont="1" applyFill="1" applyBorder="1" applyAlignment="1">
      <alignment vertical="top" wrapText="1"/>
    </xf>
    <xf numFmtId="3" fontId="81" fillId="33" borderId="31" xfId="0" applyNumberFormat="1" applyFont="1" applyFill="1" applyBorder="1" applyAlignment="1">
      <alignment/>
    </xf>
    <xf numFmtId="3" fontId="81" fillId="33" borderId="12" xfId="0" applyNumberFormat="1" applyFont="1" applyFill="1" applyBorder="1" applyAlignment="1">
      <alignment/>
    </xf>
    <xf numFmtId="3" fontId="57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2" fillId="35" borderId="38" xfId="0" applyFont="1" applyFill="1" applyBorder="1" applyAlignment="1">
      <alignment horizontal="center"/>
    </xf>
    <xf numFmtId="0" fontId="102" fillId="35" borderId="47" xfId="0" applyFont="1" applyFill="1" applyBorder="1" applyAlignment="1">
      <alignment horizontal="center"/>
    </xf>
    <xf numFmtId="0" fontId="102" fillId="35" borderId="42" xfId="0" applyFont="1" applyFill="1" applyBorder="1" applyAlignment="1">
      <alignment horizontal="center"/>
    </xf>
    <xf numFmtId="3" fontId="87" fillId="34" borderId="43" xfId="0" applyNumberFormat="1" applyFont="1" applyFill="1" applyBorder="1" applyAlignment="1">
      <alignment horizontal="right"/>
    </xf>
    <xf numFmtId="3" fontId="87" fillId="34" borderId="45" xfId="0" applyNumberFormat="1" applyFont="1" applyFill="1" applyBorder="1" applyAlignment="1">
      <alignment horizontal="right"/>
    </xf>
    <xf numFmtId="3" fontId="87" fillId="34" borderId="36" xfId="0" applyNumberFormat="1" applyFont="1" applyFill="1" applyBorder="1" applyAlignment="1">
      <alignment horizontal="right"/>
    </xf>
    <xf numFmtId="3" fontId="87" fillId="33" borderId="43" xfId="0" applyNumberFormat="1" applyFont="1" applyFill="1" applyBorder="1" applyAlignment="1">
      <alignment horizontal="right"/>
    </xf>
    <xf numFmtId="3" fontId="93" fillId="33" borderId="48" xfId="0" applyNumberFormat="1" applyFont="1" applyFill="1" applyBorder="1" applyAlignment="1">
      <alignment horizontal="right"/>
    </xf>
    <xf numFmtId="3" fontId="93" fillId="33" borderId="14" xfId="0" applyNumberFormat="1" applyFont="1" applyFill="1" applyBorder="1" applyAlignment="1">
      <alignment/>
    </xf>
    <xf numFmtId="3" fontId="93" fillId="33" borderId="11" xfId="0" applyNumberFormat="1" applyFont="1" applyFill="1" applyBorder="1" applyAlignment="1">
      <alignment/>
    </xf>
    <xf numFmtId="3" fontId="93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1" fillId="36" borderId="44" xfId="0" applyNumberFormat="1" applyFont="1" applyFill="1" applyBorder="1" applyAlignment="1">
      <alignment vertical="top" wrapText="1"/>
    </xf>
    <xf numFmtId="0" fontId="97" fillId="0" borderId="0" xfId="0" applyFont="1" applyBorder="1" applyAlignment="1">
      <alignment horizontal="center" wrapText="1"/>
    </xf>
    <xf numFmtId="49" fontId="81" fillId="33" borderId="14" xfId="0" applyNumberFormat="1" applyFont="1" applyFill="1" applyBorder="1" applyAlignment="1">
      <alignment horizontal="right"/>
    </xf>
    <xf numFmtId="3" fontId="93" fillId="33" borderId="12" xfId="0" applyNumberFormat="1" applyFont="1" applyFill="1" applyBorder="1" applyAlignment="1">
      <alignment/>
    </xf>
    <xf numFmtId="3" fontId="81" fillId="36" borderId="36" xfId="0" applyNumberFormat="1" applyFont="1" applyFill="1" applyBorder="1" applyAlignment="1">
      <alignment vertical="top" wrapText="1"/>
    </xf>
    <xf numFmtId="0" fontId="81" fillId="37" borderId="45" xfId="0" applyFont="1" applyFill="1" applyBorder="1" applyAlignment="1">
      <alignment horizontal="right"/>
    </xf>
    <xf numFmtId="0" fontId="81" fillId="35" borderId="44" xfId="0" applyFont="1" applyFill="1" applyBorder="1" applyAlignment="1">
      <alignment horizontal="right" wrapText="1"/>
    </xf>
    <xf numFmtId="3" fontId="81" fillId="33" borderId="20" xfId="0" applyNumberFormat="1" applyFont="1" applyFill="1" applyBorder="1" applyAlignment="1">
      <alignment/>
    </xf>
    <xf numFmtId="3" fontId="81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9" fillId="36" borderId="19" xfId="0" applyFont="1" applyFill="1" applyBorder="1" applyAlignment="1">
      <alignment vertical="center"/>
    </xf>
    <xf numFmtId="0" fontId="79" fillId="35" borderId="19" xfId="0" applyFont="1" applyFill="1" applyBorder="1" applyAlignment="1">
      <alignment vertical="center"/>
    </xf>
    <xf numFmtId="0" fontId="79" fillId="36" borderId="50" xfId="0" applyFont="1" applyFill="1" applyBorder="1" applyAlignment="1">
      <alignment vertical="center"/>
    </xf>
    <xf numFmtId="0" fontId="79" fillId="35" borderId="50" xfId="0" applyFont="1" applyFill="1" applyBorder="1" applyAlignment="1">
      <alignment vertical="center"/>
    </xf>
    <xf numFmtId="0" fontId="79" fillId="35" borderId="20" xfId="0" applyFont="1" applyFill="1" applyBorder="1" applyAlignment="1">
      <alignment vertical="center"/>
    </xf>
    <xf numFmtId="0" fontId="97" fillId="0" borderId="0" xfId="0" applyFont="1" applyBorder="1" applyAlignment="1">
      <alignment wrapText="1"/>
    </xf>
    <xf numFmtId="0" fontId="103" fillId="0" borderId="11" xfId="0" applyFont="1" applyBorder="1" applyAlignment="1">
      <alignment horizontal="right" wrapText="1"/>
    </xf>
    <xf numFmtId="0" fontId="103" fillId="0" borderId="12" xfId="0" applyFont="1" applyBorder="1" applyAlignment="1">
      <alignment horizontal="right" wrapText="1"/>
    </xf>
    <xf numFmtId="0" fontId="97" fillId="0" borderId="15" xfId="0" applyFont="1" applyBorder="1" applyAlignment="1">
      <alignment horizontal="center" wrapText="1"/>
    </xf>
    <xf numFmtId="0" fontId="103" fillId="0" borderId="51" xfId="0" applyFont="1" applyBorder="1" applyAlignment="1">
      <alignment horizontal="left" vertical="center" wrapText="1"/>
    </xf>
    <xf numFmtId="0" fontId="103" fillId="0" borderId="52" xfId="0" applyFont="1" applyBorder="1" applyAlignment="1">
      <alignment horizontal="left" vertical="center" wrapText="1"/>
    </xf>
    <xf numFmtId="0" fontId="103" fillId="0" borderId="18" xfId="0" applyFont="1" applyBorder="1" applyAlignment="1">
      <alignment horizontal="left" vertical="center" wrapText="1"/>
    </xf>
    <xf numFmtId="0" fontId="103" fillId="0" borderId="19" xfId="0" applyFont="1" applyBorder="1" applyAlignment="1">
      <alignment horizontal="left" vertical="center" wrapText="1"/>
    </xf>
    <xf numFmtId="0" fontId="94" fillId="38" borderId="24" xfId="0" applyFont="1" applyFill="1" applyBorder="1" applyAlignment="1">
      <alignment horizontal="left" vertical="center" wrapText="1"/>
    </xf>
    <xf numFmtId="0" fontId="94" fillId="38" borderId="25" xfId="0" applyFont="1" applyFill="1" applyBorder="1" applyAlignment="1">
      <alignment horizontal="right" wrapText="1"/>
    </xf>
    <xf numFmtId="0" fontId="94" fillId="38" borderId="17" xfId="0" applyFont="1" applyFill="1" applyBorder="1" applyAlignment="1">
      <alignment horizontal="left" vertical="center" wrapText="1"/>
    </xf>
    <xf numFmtId="0" fontId="96" fillId="38" borderId="24" xfId="0" applyFont="1" applyFill="1" applyBorder="1" applyAlignment="1">
      <alignment horizontal="left" wrapText="1"/>
    </xf>
    <xf numFmtId="0" fontId="96" fillId="38" borderId="24" xfId="0" applyFont="1" applyFill="1" applyBorder="1" applyAlignment="1">
      <alignment horizontal="center" wrapText="1"/>
    </xf>
    <xf numFmtId="0" fontId="96" fillId="38" borderId="25" xfId="0" applyFont="1" applyFill="1" applyBorder="1" applyAlignment="1">
      <alignment horizontal="left" wrapText="1"/>
    </xf>
    <xf numFmtId="0" fontId="99" fillId="0" borderId="0" xfId="0" applyFont="1" applyBorder="1" applyAlignment="1">
      <alignment horizontal="center"/>
    </xf>
    <xf numFmtId="0" fontId="98" fillId="0" borderId="0" xfId="0" applyFont="1" applyAlignment="1">
      <alignment horizontal="left"/>
    </xf>
    <xf numFmtId="0" fontId="104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4" fillId="39" borderId="10" xfId="0" applyNumberFormat="1" applyFont="1" applyFill="1" applyBorder="1" applyAlignment="1">
      <alignment horizontal="center" vertical="center"/>
    </xf>
    <xf numFmtId="2" fontId="79" fillId="42" borderId="10" xfId="0" applyNumberFormat="1" applyFont="1" applyFill="1" applyBorder="1" applyAlignment="1">
      <alignment horizontal="center" vertical="center"/>
    </xf>
    <xf numFmtId="3" fontId="104" fillId="39" borderId="1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3" fontId="81" fillId="33" borderId="18" xfId="0" applyNumberFormat="1" applyFont="1" applyFill="1" applyBorder="1" applyAlignment="1">
      <alignment/>
    </xf>
    <xf numFmtId="3" fontId="81" fillId="33" borderId="30" xfId="0" applyNumberFormat="1" applyFont="1" applyFill="1" applyBorder="1" applyAlignment="1">
      <alignment/>
    </xf>
    <xf numFmtId="3" fontId="81" fillId="33" borderId="11" xfId="0" applyNumberFormat="1" applyFont="1" applyFill="1" applyBorder="1" applyAlignment="1">
      <alignment/>
    </xf>
    <xf numFmtId="3" fontId="81" fillId="36" borderId="43" xfId="0" applyNumberFormat="1" applyFont="1" applyFill="1" applyBorder="1" applyAlignment="1">
      <alignment vertical="top" wrapText="1"/>
    </xf>
    <xf numFmtId="0" fontId="105" fillId="0" borderId="0" xfId="0" applyFont="1" applyAlignment="1">
      <alignment horizontal="center" vertical="center" wrapText="1"/>
    </xf>
    <xf numFmtId="0" fontId="79" fillId="35" borderId="37" xfId="0" applyFont="1" applyFill="1" applyBorder="1" applyAlignment="1">
      <alignment horizontal="center" vertical="center"/>
    </xf>
    <xf numFmtId="3" fontId="56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9" fillId="35" borderId="10" xfId="0" applyNumberFormat="1" applyFont="1" applyFill="1" applyBorder="1" applyAlignment="1">
      <alignment/>
    </xf>
    <xf numFmtId="3" fontId="81" fillId="33" borderId="14" xfId="0" applyNumberFormat="1" applyFont="1" applyFill="1" applyBorder="1" applyAlignment="1">
      <alignment horizontal="right"/>
    </xf>
    <xf numFmtId="0" fontId="0" fillId="0" borderId="32" xfId="0" applyBorder="1" applyAlignment="1">
      <alignment/>
    </xf>
    <xf numFmtId="0" fontId="79" fillId="35" borderId="10" xfId="0" applyFont="1" applyFill="1" applyBorder="1" applyAlignment="1">
      <alignment horizontal="center" vertical="center" wrapText="1"/>
    </xf>
    <xf numFmtId="0" fontId="79" fillId="35" borderId="27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/>
    </xf>
    <xf numFmtId="0" fontId="97" fillId="0" borderId="0" xfId="0" applyFont="1" applyBorder="1" applyAlignment="1">
      <alignment horizontal="center" wrapText="1"/>
    </xf>
    <xf numFmtId="0" fontId="106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9" fillId="35" borderId="53" xfId="0" applyFont="1" applyFill="1" applyBorder="1" applyAlignment="1">
      <alignment vertical="center"/>
    </xf>
    <xf numFmtId="0" fontId="49" fillId="35" borderId="54" xfId="0" applyFont="1" applyFill="1" applyBorder="1" applyAlignment="1">
      <alignment horizontal="center" vertical="center"/>
    </xf>
    <xf numFmtId="0" fontId="49" fillId="35" borderId="55" xfId="0" applyFont="1" applyFill="1" applyBorder="1" applyAlignment="1">
      <alignment horizontal="center" vertical="center"/>
    </xf>
    <xf numFmtId="0" fontId="61" fillId="36" borderId="56" xfId="0" applyFont="1" applyFill="1" applyBorder="1" applyAlignment="1">
      <alignment horizontal="left" vertical="center"/>
    </xf>
    <xf numFmtId="0" fontId="61" fillId="36" borderId="57" xfId="0" applyFont="1" applyFill="1" applyBorder="1" applyAlignment="1">
      <alignment horizontal="left" vertical="center"/>
    </xf>
    <xf numFmtId="1" fontId="61" fillId="33" borderId="58" xfId="0" applyNumberFormat="1" applyFont="1" applyFill="1" applyBorder="1" applyAlignment="1">
      <alignment vertical="top"/>
    </xf>
    <xf numFmtId="1" fontId="61" fillId="33" borderId="59" xfId="0" applyNumberFormat="1" applyFont="1" applyFill="1" applyBorder="1" applyAlignment="1">
      <alignment vertical="top"/>
    </xf>
    <xf numFmtId="1" fontId="61" fillId="33" borderId="60" xfId="0" applyNumberFormat="1" applyFont="1" applyFill="1" applyBorder="1" applyAlignment="1">
      <alignment vertical="top"/>
    </xf>
    <xf numFmtId="0" fontId="61" fillId="35" borderId="56" xfId="0" applyFont="1" applyFill="1" applyBorder="1" applyAlignment="1">
      <alignment horizontal="left" vertical="center"/>
    </xf>
    <xf numFmtId="1" fontId="61" fillId="33" borderId="61" xfId="0" applyNumberFormat="1" applyFont="1" applyFill="1" applyBorder="1" applyAlignment="1">
      <alignment vertical="top"/>
    </xf>
    <xf numFmtId="1" fontId="61" fillId="33" borderId="10" xfId="0" applyNumberFormat="1" applyFont="1" applyFill="1" applyBorder="1" applyAlignment="1">
      <alignment vertical="top"/>
    </xf>
    <xf numFmtId="1" fontId="61" fillId="33" borderId="62" xfId="0" applyNumberFormat="1" applyFont="1" applyFill="1" applyBorder="1" applyAlignment="1">
      <alignment vertical="top"/>
    </xf>
    <xf numFmtId="0" fontId="61" fillId="36" borderId="63" xfId="0" applyFont="1" applyFill="1" applyBorder="1" applyAlignment="1">
      <alignment horizontal="left" vertical="center"/>
    </xf>
    <xf numFmtId="0" fontId="61" fillId="36" borderId="64" xfId="0" applyFont="1" applyFill="1" applyBorder="1" applyAlignment="1">
      <alignment horizontal="left" vertical="center"/>
    </xf>
    <xf numFmtId="3" fontId="49" fillId="35" borderId="65" xfId="0" applyNumberFormat="1" applyFont="1" applyFill="1" applyBorder="1" applyAlignment="1">
      <alignment horizontal="left" vertical="center"/>
    </xf>
    <xf numFmtId="3" fontId="49" fillId="35" borderId="66" xfId="0" applyNumberFormat="1" applyFont="1" applyFill="1" applyBorder="1" applyAlignment="1">
      <alignment vertical="top"/>
    </xf>
    <xf numFmtId="3" fontId="49" fillId="35" borderId="67" xfId="0" applyNumberFormat="1" applyFont="1" applyFill="1" applyBorder="1" applyAlignment="1">
      <alignment vertical="top"/>
    </xf>
    <xf numFmtId="3" fontId="49" fillId="35" borderId="68" xfId="0" applyNumberFormat="1" applyFont="1" applyFill="1" applyBorder="1" applyAlignment="1">
      <alignment vertical="top"/>
    </xf>
    <xf numFmtId="3" fontId="49" fillId="35" borderId="69" xfId="0" applyNumberFormat="1" applyFont="1" applyFill="1" applyBorder="1" applyAlignment="1">
      <alignment vertical="top"/>
    </xf>
    <xf numFmtId="0" fontId="50" fillId="35" borderId="53" xfId="0" applyFont="1" applyFill="1" applyBorder="1" applyAlignment="1">
      <alignment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55" xfId="0" applyFont="1" applyFill="1" applyBorder="1" applyAlignment="1">
      <alignment horizontal="center" vertical="center"/>
    </xf>
    <xf numFmtId="0" fontId="22" fillId="36" borderId="56" xfId="0" applyFont="1" applyFill="1" applyBorder="1" applyAlignment="1">
      <alignment horizontal="left" vertical="center"/>
    </xf>
    <xf numFmtId="0" fontId="22" fillId="36" borderId="57" xfId="0" applyFont="1" applyFill="1" applyBorder="1" applyAlignment="1">
      <alignment horizontal="left" vertical="center"/>
    </xf>
    <xf numFmtId="0" fontId="22" fillId="35" borderId="56" xfId="0" applyFont="1" applyFill="1" applyBorder="1" applyAlignment="1">
      <alignment horizontal="left" vertical="center"/>
    </xf>
    <xf numFmtId="0" fontId="22" fillId="36" borderId="63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horizontal="left" vertical="center"/>
    </xf>
    <xf numFmtId="3" fontId="50" fillId="35" borderId="66" xfId="0" applyNumberFormat="1" applyFont="1" applyFill="1" applyBorder="1" applyAlignment="1">
      <alignment vertical="top"/>
    </xf>
    <xf numFmtId="3" fontId="50" fillId="35" borderId="67" xfId="0" applyNumberFormat="1" applyFont="1" applyFill="1" applyBorder="1" applyAlignment="1">
      <alignment vertical="top"/>
    </xf>
    <xf numFmtId="3" fontId="50" fillId="35" borderId="68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8" xfId="0" applyNumberFormat="1" applyFont="1" applyFill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0" fontId="22" fillId="36" borderId="70" xfId="0" applyFont="1" applyFill="1" applyBorder="1" applyAlignment="1">
      <alignment horizontal="left" vertical="center"/>
    </xf>
    <xf numFmtId="3" fontId="50" fillId="35" borderId="71" xfId="0" applyNumberFormat="1" applyFont="1" applyFill="1" applyBorder="1" applyAlignment="1">
      <alignment vertical="top"/>
    </xf>
    <xf numFmtId="0" fontId="79" fillId="33" borderId="0" xfId="0" applyFont="1" applyFill="1" applyBorder="1" applyAlignment="1">
      <alignment horizontal="right" wrapText="1"/>
    </xf>
    <xf numFmtId="3" fontId="79" fillId="33" borderId="0" xfId="0" applyNumberFormat="1" applyFont="1" applyFill="1" applyBorder="1" applyAlignment="1">
      <alignment horizontal="right" wrapText="1"/>
    </xf>
    <xf numFmtId="0" fontId="107" fillId="0" borderId="0" xfId="0" applyFont="1" applyBorder="1" applyAlignment="1">
      <alignment/>
    </xf>
    <xf numFmtId="3" fontId="7" fillId="35" borderId="72" xfId="0" applyNumberFormat="1" applyFont="1" applyFill="1" applyBorder="1" applyAlignment="1">
      <alignment vertical="top"/>
    </xf>
    <xf numFmtId="0" fontId="97" fillId="0" borderId="0" xfId="0" applyFont="1" applyBorder="1" applyAlignment="1">
      <alignment/>
    </xf>
    <xf numFmtId="0" fontId="97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99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23" fillId="0" borderId="0" xfId="0" applyFont="1" applyAlignment="1">
      <alignment vertical="top"/>
    </xf>
    <xf numFmtId="0" fontId="92" fillId="36" borderId="73" xfId="0" applyFont="1" applyFill="1" applyBorder="1" applyAlignment="1">
      <alignment horizontal="center" vertical="center" wrapText="1"/>
    </xf>
    <xf numFmtId="0" fontId="92" fillId="36" borderId="74" xfId="0" applyFont="1" applyFill="1" applyBorder="1" applyAlignment="1">
      <alignment horizontal="center" vertical="center" wrapText="1"/>
    </xf>
    <xf numFmtId="0" fontId="92" fillId="36" borderId="75" xfId="0" applyFont="1" applyFill="1" applyBorder="1" applyAlignment="1">
      <alignment horizontal="center" vertical="center" wrapText="1"/>
    </xf>
    <xf numFmtId="0" fontId="92" fillId="36" borderId="68" xfId="0" applyFont="1" applyFill="1" applyBorder="1" applyAlignment="1">
      <alignment horizontal="center" vertical="center" wrapText="1"/>
    </xf>
    <xf numFmtId="0" fontId="93" fillId="36" borderId="74" xfId="0" applyFont="1" applyFill="1" applyBorder="1" applyAlignment="1">
      <alignment/>
    </xf>
    <xf numFmtId="0" fontId="93" fillId="0" borderId="58" xfId="0" applyFont="1" applyBorder="1" applyAlignment="1">
      <alignment/>
    </xf>
    <xf numFmtId="3" fontId="93" fillId="0" borderId="76" xfId="0" applyNumberFormat="1" applyFont="1" applyBorder="1" applyAlignment="1">
      <alignment/>
    </xf>
    <xf numFmtId="0" fontId="93" fillId="0" borderId="74" xfId="0" applyFont="1" applyBorder="1" applyAlignment="1">
      <alignment/>
    </xf>
    <xf numFmtId="0" fontId="93" fillId="35" borderId="56" xfId="0" applyFont="1" applyFill="1" applyBorder="1" applyAlignment="1">
      <alignment/>
    </xf>
    <xf numFmtId="0" fontId="93" fillId="0" borderId="61" xfId="0" applyFont="1" applyBorder="1" applyAlignment="1">
      <alignment/>
    </xf>
    <xf numFmtId="3" fontId="93" fillId="0" borderId="37" xfId="0" applyNumberFormat="1" applyFont="1" applyBorder="1" applyAlignment="1">
      <alignment/>
    </xf>
    <xf numFmtId="0" fontId="93" fillId="0" borderId="56" xfId="0" applyFont="1" applyBorder="1" applyAlignment="1">
      <alignment/>
    </xf>
    <xf numFmtId="0" fontId="93" fillId="0" borderId="37" xfId="0" applyFont="1" applyBorder="1" applyAlignment="1">
      <alignment/>
    </xf>
    <xf numFmtId="0" fontId="93" fillId="36" borderId="56" xfId="0" applyFont="1" applyFill="1" applyBorder="1" applyAlignment="1">
      <alignment/>
    </xf>
    <xf numFmtId="3" fontId="93" fillId="0" borderId="61" xfId="0" applyNumberFormat="1" applyFont="1" applyBorder="1" applyAlignment="1">
      <alignment/>
    </xf>
    <xf numFmtId="3" fontId="93" fillId="0" borderId="56" xfId="0" applyNumberFormat="1" applyFont="1" applyBorder="1" applyAlignment="1">
      <alignment/>
    </xf>
    <xf numFmtId="0" fontId="93" fillId="36" borderId="77" xfId="0" applyFont="1" applyFill="1" applyBorder="1" applyAlignment="1">
      <alignment/>
    </xf>
    <xf numFmtId="0" fontId="93" fillId="0" borderId="78" xfId="0" applyFont="1" applyBorder="1" applyAlignment="1">
      <alignment/>
    </xf>
    <xf numFmtId="3" fontId="93" fillId="0" borderId="79" xfId="0" applyNumberFormat="1" applyFont="1" applyBorder="1" applyAlignment="1">
      <alignment/>
    </xf>
    <xf numFmtId="0" fontId="93" fillId="0" borderId="77" xfId="0" applyFont="1" applyBorder="1" applyAlignment="1">
      <alignment/>
    </xf>
    <xf numFmtId="0" fontId="93" fillId="0" borderId="79" xfId="0" applyFont="1" applyBorder="1" applyAlignment="1">
      <alignment/>
    </xf>
    <xf numFmtId="0" fontId="93" fillId="35" borderId="80" xfId="0" applyFont="1" applyFill="1" applyBorder="1" applyAlignment="1">
      <alignment/>
    </xf>
    <xf numFmtId="0" fontId="92" fillId="35" borderId="80" xfId="0" applyFont="1" applyFill="1" applyBorder="1" applyAlignment="1">
      <alignment/>
    </xf>
    <xf numFmtId="3" fontId="92" fillId="35" borderId="81" xfId="0" applyNumberFormat="1" applyFont="1" applyFill="1" applyBorder="1" applyAlignment="1">
      <alignment/>
    </xf>
    <xf numFmtId="3" fontId="92" fillId="35" borderId="80" xfId="0" applyNumberFormat="1" applyFont="1" applyFill="1" applyBorder="1" applyAlignment="1">
      <alignment/>
    </xf>
    <xf numFmtId="0" fontId="92" fillId="36" borderId="82" xfId="0" applyFont="1" applyFill="1" applyBorder="1" applyAlignment="1">
      <alignment horizontal="center" vertical="center" wrapText="1"/>
    </xf>
    <xf numFmtId="3" fontId="93" fillId="0" borderId="83" xfId="0" applyNumberFormat="1" applyFont="1" applyBorder="1" applyAlignment="1">
      <alignment/>
    </xf>
    <xf numFmtId="3" fontId="93" fillId="0" borderId="84" xfId="0" applyNumberFormat="1" applyFont="1" applyBorder="1" applyAlignment="1">
      <alignment/>
    </xf>
    <xf numFmtId="0" fontId="93" fillId="0" borderId="84" xfId="0" applyFont="1" applyBorder="1" applyAlignment="1">
      <alignment/>
    </xf>
    <xf numFmtId="0" fontId="93" fillId="0" borderId="85" xfId="0" applyFont="1" applyBorder="1" applyAlignment="1">
      <alignment/>
    </xf>
    <xf numFmtId="3" fontId="92" fillId="35" borderId="86" xfId="0" applyNumberFormat="1" applyFont="1" applyFill="1" applyBorder="1" applyAlignment="1">
      <alignment/>
    </xf>
    <xf numFmtId="0" fontId="101" fillId="36" borderId="29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97" fillId="0" borderId="0" xfId="0" applyFont="1" applyAlignment="1">
      <alignment horizontal="center" wrapText="1"/>
    </xf>
    <xf numFmtId="0" fontId="79" fillId="35" borderId="37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87" xfId="0" applyNumberFormat="1" applyBorder="1" applyAlignment="1">
      <alignment horizontal="center" vertical="center" wrapText="1"/>
    </xf>
    <xf numFmtId="0" fontId="9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9" fillId="0" borderId="10" xfId="0" applyFont="1" applyFill="1" applyBorder="1" applyAlignment="1">
      <alignment horizontal="center"/>
    </xf>
    <xf numFmtId="0" fontId="89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35" borderId="0" xfId="0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0" fontId="89" fillId="0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vertical="center" wrapText="1"/>
    </xf>
    <xf numFmtId="0" fontId="89" fillId="0" borderId="10" xfId="0" applyFont="1" applyFill="1" applyBorder="1" applyAlignment="1">
      <alignment horizontal="right" vertical="center" wrapText="1"/>
    </xf>
    <xf numFmtId="0" fontId="89" fillId="0" borderId="10" xfId="0" applyFont="1" applyBorder="1" applyAlignment="1">
      <alignment horizontal="center" vertical="center" wrapText="1"/>
    </xf>
    <xf numFmtId="3" fontId="89" fillId="0" borderId="10" xfId="0" applyNumberFormat="1" applyFont="1" applyBorder="1" applyAlignment="1">
      <alignment horizontal="right" vertical="center" wrapText="1"/>
    </xf>
    <xf numFmtId="0" fontId="89" fillId="0" borderId="10" xfId="0" applyFont="1" applyBorder="1" applyAlignment="1">
      <alignment horizontal="right" vertical="center" wrapText="1"/>
    </xf>
    <xf numFmtId="49" fontId="89" fillId="0" borderId="10" xfId="0" applyNumberFormat="1" applyFont="1" applyBorder="1" applyAlignment="1" quotePrefix="1">
      <alignment horizontal="center" vertical="center" wrapText="1"/>
    </xf>
    <xf numFmtId="0" fontId="79" fillId="35" borderId="37" xfId="0" applyFont="1" applyFill="1" applyBorder="1" applyAlignment="1">
      <alignment horizontal="center" wrapText="1"/>
    </xf>
    <xf numFmtId="0" fontId="99" fillId="0" borderId="22" xfId="0" applyFont="1" applyBorder="1" applyAlignment="1">
      <alignment/>
    </xf>
    <xf numFmtId="0" fontId="97" fillId="0" borderId="22" xfId="0" applyFont="1" applyBorder="1" applyAlignment="1">
      <alignment/>
    </xf>
    <xf numFmtId="0" fontId="103" fillId="0" borderId="15" xfId="0" applyFont="1" applyBorder="1" applyAlignment="1">
      <alignment horizontal="left" vertical="center" wrapText="1"/>
    </xf>
    <xf numFmtId="0" fontId="103" fillId="0" borderId="29" xfId="0" applyFont="1" applyBorder="1" applyAlignment="1">
      <alignment horizontal="right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89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95" fillId="0" borderId="22" xfId="0" applyFont="1" applyBorder="1" applyAlignment="1">
      <alignment/>
    </xf>
    <xf numFmtId="0" fontId="79" fillId="35" borderId="0" xfId="0" applyFont="1" applyFill="1" applyBorder="1" applyAlignment="1">
      <alignment horizontal="right" wrapText="1"/>
    </xf>
    <xf numFmtId="3" fontId="79" fillId="35" borderId="0" xfId="0" applyNumberFormat="1" applyFont="1" applyFill="1" applyBorder="1" applyAlignment="1">
      <alignment horizontal="right" wrapText="1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5" fillId="0" borderId="0" xfId="0" applyFont="1" applyAlignment="1">
      <alignment horizontal="center" vertical="center" wrapText="1"/>
    </xf>
    <xf numFmtId="0" fontId="95" fillId="0" borderId="22" xfId="0" applyFont="1" applyBorder="1" applyAlignment="1">
      <alignment horizontal="center"/>
    </xf>
    <xf numFmtId="0" fontId="102" fillId="35" borderId="88" xfId="0" applyFont="1" applyFill="1" applyBorder="1" applyAlignment="1">
      <alignment horizontal="center" wrapText="1"/>
    </xf>
    <xf numFmtId="0" fontId="102" fillId="35" borderId="89" xfId="0" applyFont="1" applyFill="1" applyBorder="1" applyAlignment="1">
      <alignment horizontal="center" wrapText="1"/>
    </xf>
    <xf numFmtId="0" fontId="102" fillId="37" borderId="43" xfId="0" applyFont="1" applyFill="1" applyBorder="1" applyAlignment="1">
      <alignment horizontal="left" vertical="center" wrapText="1"/>
    </xf>
    <xf numFmtId="0" fontId="102" fillId="37" borderId="44" xfId="0" applyFont="1" applyFill="1" applyBorder="1" applyAlignment="1">
      <alignment horizontal="left" vertical="center" wrapText="1"/>
    </xf>
    <xf numFmtId="0" fontId="107" fillId="0" borderId="22" xfId="0" applyFont="1" applyBorder="1" applyAlignment="1">
      <alignment horizontal="center"/>
    </xf>
    <xf numFmtId="0" fontId="102" fillId="37" borderId="45" xfId="0" applyFont="1" applyFill="1" applyBorder="1" applyAlignment="1">
      <alignment horizontal="left" vertical="center" wrapText="1"/>
    </xf>
    <xf numFmtId="0" fontId="102" fillId="37" borderId="46" xfId="0" applyFont="1" applyFill="1" applyBorder="1" applyAlignment="1">
      <alignment horizontal="left" vertical="center" wrapText="1"/>
    </xf>
    <xf numFmtId="0" fontId="102" fillId="35" borderId="43" xfId="0" applyFont="1" applyFill="1" applyBorder="1" applyAlignment="1">
      <alignment horizontal="left" vertical="center" wrapText="1"/>
    </xf>
    <xf numFmtId="0" fontId="102" fillId="35" borderId="46" xfId="0" applyFont="1" applyFill="1" applyBorder="1" applyAlignment="1">
      <alignment horizontal="left" vertical="center" wrapText="1"/>
    </xf>
    <xf numFmtId="0" fontId="102" fillId="35" borderId="44" xfId="0" applyFont="1" applyFill="1" applyBorder="1" applyAlignment="1">
      <alignment horizontal="left" vertical="center" wrapText="1"/>
    </xf>
    <xf numFmtId="0" fontId="95" fillId="0" borderId="0" xfId="0" applyFont="1" applyAlignment="1">
      <alignment horizontal="center"/>
    </xf>
    <xf numFmtId="0" fontId="109" fillId="35" borderId="18" xfId="0" applyFont="1" applyFill="1" applyBorder="1" applyAlignment="1">
      <alignment/>
    </xf>
    <xf numFmtId="0" fontId="109" fillId="35" borderId="11" xfId="0" applyFont="1" applyFill="1" applyBorder="1" applyAlignment="1">
      <alignment/>
    </xf>
    <xf numFmtId="0" fontId="109" fillId="35" borderId="20" xfId="0" applyFont="1" applyFill="1" applyBorder="1" applyAlignment="1">
      <alignment/>
    </xf>
    <xf numFmtId="0" fontId="109" fillId="35" borderId="14" xfId="0" applyFont="1" applyFill="1" applyBorder="1" applyAlignment="1">
      <alignment/>
    </xf>
    <xf numFmtId="0" fontId="102" fillId="35" borderId="90" xfId="0" applyFont="1" applyFill="1" applyBorder="1" applyAlignment="1">
      <alignment horizontal="center"/>
    </xf>
    <xf numFmtId="0" fontId="102" fillId="35" borderId="91" xfId="0" applyFont="1" applyFill="1" applyBorder="1" applyAlignment="1">
      <alignment horizontal="center"/>
    </xf>
    <xf numFmtId="0" fontId="102" fillId="35" borderId="92" xfId="0" applyFont="1" applyFill="1" applyBorder="1" applyAlignment="1">
      <alignment horizontal="center"/>
    </xf>
    <xf numFmtId="3" fontId="86" fillId="37" borderId="24" xfId="0" applyNumberFormat="1" applyFont="1" applyFill="1" applyBorder="1" applyAlignment="1">
      <alignment wrapText="1"/>
    </xf>
    <xf numFmtId="3" fontId="86" fillId="37" borderId="93" xfId="0" applyNumberFormat="1" applyFont="1" applyFill="1" applyBorder="1" applyAlignment="1">
      <alignment wrapText="1"/>
    </xf>
    <xf numFmtId="3" fontId="86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3" fontId="86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4" fillId="34" borderId="30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3" fontId="86" fillId="37" borderId="17" xfId="0" applyNumberFormat="1" applyFont="1" applyFill="1" applyBorder="1" applyAlignment="1">
      <alignment wrapText="1"/>
    </xf>
    <xf numFmtId="3" fontId="86" fillId="37" borderId="0" xfId="0" applyNumberFormat="1" applyFont="1" applyFill="1" applyBorder="1" applyAlignment="1">
      <alignment wrapText="1"/>
    </xf>
    <xf numFmtId="3" fontId="86" fillId="37" borderId="29" xfId="0" applyNumberFormat="1" applyFont="1" applyFill="1" applyBorder="1" applyAlignment="1">
      <alignment wrapText="1"/>
    </xf>
    <xf numFmtId="3" fontId="86" fillId="37" borderId="94" xfId="0" applyNumberFormat="1" applyFont="1" applyFill="1" applyBorder="1" applyAlignment="1">
      <alignment wrapText="1"/>
    </xf>
    <xf numFmtId="3" fontId="86" fillId="37" borderId="24" xfId="0" applyNumberFormat="1" applyFont="1" applyFill="1" applyBorder="1" applyAlignment="1">
      <alignment/>
    </xf>
    <xf numFmtId="3" fontId="93" fillId="0" borderId="0" xfId="0" applyNumberFormat="1" applyFont="1" applyBorder="1" applyAlignment="1">
      <alignment/>
    </xf>
    <xf numFmtId="3" fontId="93" fillId="0" borderId="94" xfId="0" applyNumberFormat="1" applyFont="1" applyBorder="1" applyAlignment="1">
      <alignment/>
    </xf>
    <xf numFmtId="3" fontId="86" fillId="37" borderId="95" xfId="0" applyNumberFormat="1" applyFont="1" applyFill="1" applyBorder="1" applyAlignment="1">
      <alignment wrapText="1"/>
    </xf>
    <xf numFmtId="0" fontId="86" fillId="0" borderId="21" xfId="0" applyFont="1" applyBorder="1" applyAlignment="1">
      <alignment horizontal="left"/>
    </xf>
    <xf numFmtId="0" fontId="86" fillId="0" borderId="96" xfId="0" applyFont="1" applyBorder="1" applyAlignment="1">
      <alignment horizontal="left"/>
    </xf>
    <xf numFmtId="0" fontId="97" fillId="0" borderId="22" xfId="0" applyFont="1" applyBorder="1" applyAlignment="1">
      <alignment horizontal="center"/>
    </xf>
    <xf numFmtId="0" fontId="91" fillId="34" borderId="97" xfId="0" applyFont="1" applyFill="1" applyBorder="1" applyAlignment="1">
      <alignment horizontal="center" wrapText="1"/>
    </xf>
    <xf numFmtId="0" fontId="91" fillId="34" borderId="36" xfId="0" applyFont="1" applyFill="1" applyBorder="1" applyAlignment="1">
      <alignment horizontal="center" wrapText="1"/>
    </xf>
    <xf numFmtId="0" fontId="91" fillId="34" borderId="24" xfId="0" applyFont="1" applyFill="1" applyBorder="1" applyAlignment="1">
      <alignment horizontal="center"/>
    </xf>
    <xf numFmtId="0" fontId="91" fillId="34" borderId="95" xfId="0" applyFont="1" applyFill="1" applyBorder="1" applyAlignment="1">
      <alignment horizontal="center"/>
    </xf>
    <xf numFmtId="0" fontId="91" fillId="34" borderId="98" xfId="0" applyFont="1" applyFill="1" applyBorder="1" applyAlignment="1">
      <alignment horizontal="center"/>
    </xf>
    <xf numFmtId="0" fontId="110" fillId="33" borderId="21" xfId="0" applyFont="1" applyFill="1" applyBorder="1" applyAlignment="1">
      <alignment horizontal="left" wrapText="1"/>
    </xf>
    <xf numFmtId="0" fontId="91" fillId="34" borderId="26" xfId="0" applyFont="1" applyFill="1" applyBorder="1" applyAlignment="1">
      <alignment horizontal="center"/>
    </xf>
    <xf numFmtId="0" fontId="97" fillId="0" borderId="22" xfId="0" applyFont="1" applyBorder="1" applyAlignment="1">
      <alignment horizontal="left"/>
    </xf>
    <xf numFmtId="0" fontId="97" fillId="0" borderId="0" xfId="0" applyFont="1" applyBorder="1" applyAlignment="1">
      <alignment horizontal="left"/>
    </xf>
    <xf numFmtId="49" fontId="91" fillId="34" borderId="24" xfId="0" applyNumberFormat="1" applyFont="1" applyFill="1" applyBorder="1" applyAlignment="1">
      <alignment horizontal="center"/>
    </xf>
    <xf numFmtId="49" fontId="91" fillId="34" borderId="93" xfId="0" applyNumberFormat="1" applyFont="1" applyFill="1" applyBorder="1" applyAlignment="1">
      <alignment horizontal="center"/>
    </xf>
    <xf numFmtId="49" fontId="91" fillId="34" borderId="95" xfId="0" applyNumberFormat="1" applyFont="1" applyFill="1" applyBorder="1" applyAlignment="1">
      <alignment horizontal="center"/>
    </xf>
    <xf numFmtId="0" fontId="91" fillId="34" borderId="93" xfId="0" applyFont="1" applyFill="1" applyBorder="1" applyAlignment="1">
      <alignment horizontal="center"/>
    </xf>
    <xf numFmtId="0" fontId="91" fillId="34" borderId="24" xfId="0" applyFont="1" applyFill="1" applyBorder="1" applyAlignment="1">
      <alignment horizontal="center" vertical="center" wrapText="1"/>
    </xf>
    <xf numFmtId="0" fontId="91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9" fillId="0" borderId="0" xfId="0" applyFont="1" applyAlignment="1">
      <alignment horizontal="center"/>
    </xf>
    <xf numFmtId="0" fontId="79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9" fillId="35" borderId="37" xfId="0" applyFont="1" applyFill="1" applyBorder="1" applyAlignment="1">
      <alignment horizontal="right"/>
    </xf>
    <xf numFmtId="0" fontId="79" fillId="35" borderId="41" xfId="0" applyFont="1" applyFill="1" applyBorder="1" applyAlignment="1">
      <alignment horizontal="right"/>
    </xf>
    <xf numFmtId="0" fontId="79" fillId="35" borderId="10" xfId="0" applyFont="1" applyFill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1" fillId="0" borderId="10" xfId="0" applyFont="1" applyBorder="1" applyAlignment="1">
      <alignment horizontal="center" vertical="center"/>
    </xf>
    <xf numFmtId="0" fontId="97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99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9" fillId="35" borderId="100" xfId="0" applyFont="1" applyFill="1" applyBorder="1" applyAlignment="1">
      <alignment horizontal="center" vertical="center"/>
    </xf>
    <xf numFmtId="0" fontId="79" fillId="35" borderId="101" xfId="0" applyFont="1" applyFill="1" applyBorder="1" applyAlignment="1">
      <alignment horizontal="center" vertical="center"/>
    </xf>
    <xf numFmtId="0" fontId="79" fillId="35" borderId="88" xfId="0" applyFont="1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3" fontId="79" fillId="35" borderId="48" xfId="0" applyNumberFormat="1" applyFont="1" applyFill="1" applyBorder="1" applyAlignment="1">
      <alignment horizontal="center" vertical="center"/>
    </xf>
    <xf numFmtId="3" fontId="79" fillId="35" borderId="40" xfId="0" applyNumberFormat="1" applyFont="1" applyFill="1" applyBorder="1" applyAlignment="1">
      <alignment horizontal="center" vertical="center"/>
    </xf>
    <xf numFmtId="3" fontId="79" fillId="35" borderId="89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102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03" xfId="0" applyBorder="1" applyAlignment="1">
      <alignment horizontal="left" vertical="center" wrapText="1"/>
    </xf>
    <xf numFmtId="0" fontId="0" fillId="0" borderId="105" xfId="0" applyBorder="1" applyAlignment="1">
      <alignment horizontal="left" vertical="center" wrapText="1"/>
    </xf>
    <xf numFmtId="0" fontId="0" fillId="0" borderId="104" xfId="0" applyBorder="1" applyAlignment="1">
      <alignment horizontal="left" vertical="center" wrapText="1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79" fillId="35" borderId="37" xfId="0" applyFont="1" applyFill="1" applyBorder="1" applyAlignment="1">
      <alignment horizontal="center"/>
    </xf>
    <xf numFmtId="0" fontId="79" fillId="35" borderId="41" xfId="0" applyFont="1" applyFill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9" fillId="36" borderId="106" xfId="0" applyFont="1" applyFill="1" applyBorder="1" applyAlignment="1">
      <alignment horizontal="center" vertical="center"/>
    </xf>
    <xf numFmtId="0" fontId="49" fillId="36" borderId="107" xfId="0" applyFont="1" applyFill="1" applyBorder="1" applyAlignment="1">
      <alignment horizontal="center" vertical="center"/>
    </xf>
    <xf numFmtId="0" fontId="49" fillId="36" borderId="82" xfId="0" applyFont="1" applyFill="1" applyBorder="1" applyAlignment="1">
      <alignment horizontal="center" vertical="center" textRotation="90" wrapText="1"/>
    </xf>
    <xf numFmtId="0" fontId="110" fillId="36" borderId="108" xfId="0" applyFont="1" applyFill="1" applyBorder="1" applyAlignment="1">
      <alignment horizontal="center" vertical="center" textRotation="90"/>
    </xf>
    <xf numFmtId="0" fontId="49" fillId="36" borderId="61" xfId="0" applyFont="1" applyFill="1" applyBorder="1" applyAlignment="1">
      <alignment horizontal="center" vertical="center" textRotation="90"/>
    </xf>
    <xf numFmtId="0" fontId="49" fillId="36" borderId="78" xfId="0" applyFont="1" applyFill="1" applyBorder="1" applyAlignment="1">
      <alignment horizontal="center" vertical="center" textRotation="90"/>
    </xf>
    <xf numFmtId="0" fontId="49" fillId="35" borderId="53" xfId="0" applyFont="1" applyFill="1" applyBorder="1" applyAlignment="1">
      <alignment horizontal="center" vertical="center"/>
    </xf>
    <xf numFmtId="0" fontId="49" fillId="35" borderId="54" xfId="0" applyFont="1" applyFill="1" applyBorder="1" applyAlignment="1">
      <alignment horizontal="center" vertical="center"/>
    </xf>
    <xf numFmtId="0" fontId="49" fillId="35" borderId="5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9" fillId="35" borderId="80" xfId="0" applyFont="1" applyFill="1" applyBorder="1" applyAlignment="1">
      <alignment horizontal="center" vertical="center"/>
    </xf>
    <xf numFmtId="0" fontId="49" fillId="35" borderId="109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6" borderId="74" xfId="0" applyFont="1" applyFill="1" applyBorder="1" applyAlignment="1">
      <alignment horizontal="center" vertical="center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49" xfId="0" applyFont="1" applyFill="1" applyBorder="1" applyAlignment="1">
      <alignment horizontal="center" vertical="center" textRotation="90"/>
    </xf>
    <xf numFmtId="0" fontId="49" fillId="36" borderId="113" xfId="0" applyFont="1" applyFill="1" applyBorder="1" applyAlignment="1">
      <alignment horizontal="center" vertical="center" textRotation="90"/>
    </xf>
    <xf numFmtId="0" fontId="49" fillId="36" borderId="79" xfId="0" applyFont="1" applyFill="1" applyBorder="1" applyAlignment="1">
      <alignment horizontal="center" vertical="center" textRotation="90" wrapText="1"/>
    </xf>
    <xf numFmtId="0" fontId="110" fillId="36" borderId="114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82" xfId="0" applyFont="1" applyFill="1" applyBorder="1" applyAlignment="1">
      <alignment horizontal="center" vertical="center" textRotation="90"/>
    </xf>
    <xf numFmtId="0" fontId="49" fillId="36" borderId="115" xfId="0" applyFont="1" applyFill="1" applyBorder="1" applyAlignment="1">
      <alignment horizontal="center" vertical="center" textRotation="90"/>
    </xf>
    <xf numFmtId="0" fontId="49" fillId="36" borderId="116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49" fillId="36" borderId="62" xfId="0" applyFont="1" applyFill="1" applyBorder="1" applyAlignment="1">
      <alignment horizontal="center" vertical="center" textRotation="90" wrapText="1"/>
    </xf>
    <xf numFmtId="0" fontId="110" fillId="36" borderId="82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91" fillId="36" borderId="115" xfId="0" applyFont="1" applyFill="1" applyBorder="1" applyAlignment="1">
      <alignment horizontal="center" vertical="center" textRotation="90"/>
    </xf>
    <xf numFmtId="0" fontId="91" fillId="36" borderId="116" xfId="0" applyFont="1" applyFill="1" applyBorder="1" applyAlignment="1">
      <alignment horizontal="center" vertical="center" textRotation="90"/>
    </xf>
    <xf numFmtId="0" fontId="49" fillId="36" borderId="117" xfId="0" applyFont="1" applyFill="1" applyBorder="1" applyAlignment="1">
      <alignment horizontal="center" vertical="center" textRotation="90"/>
    </xf>
    <xf numFmtId="0" fontId="49" fillId="36" borderId="118" xfId="0" applyFont="1" applyFill="1" applyBorder="1" applyAlignment="1">
      <alignment horizontal="center" vertical="center" textRotation="90"/>
    </xf>
    <xf numFmtId="0" fontId="49" fillId="36" borderId="119" xfId="0" applyFont="1" applyFill="1" applyBorder="1" applyAlignment="1">
      <alignment horizontal="center" vertical="center"/>
    </xf>
    <xf numFmtId="0" fontId="49" fillId="36" borderId="120" xfId="0" applyFont="1" applyFill="1" applyBorder="1" applyAlignment="1">
      <alignment horizontal="center" vertical="center" textRotation="90"/>
    </xf>
    <xf numFmtId="0" fontId="50" fillId="36" borderId="106" xfId="0" applyFont="1" applyFill="1" applyBorder="1" applyAlignment="1">
      <alignment horizontal="center" vertical="center"/>
    </xf>
    <xf numFmtId="0" fontId="50" fillId="36" borderId="107" xfId="0" applyFont="1" applyFill="1" applyBorder="1" applyAlignment="1">
      <alignment horizontal="center" vertical="center"/>
    </xf>
    <xf numFmtId="0" fontId="50" fillId="36" borderId="82" xfId="0" applyFont="1" applyFill="1" applyBorder="1" applyAlignment="1">
      <alignment horizontal="center" vertical="center" textRotation="90" wrapText="1"/>
    </xf>
    <xf numFmtId="0" fontId="93" fillId="36" borderId="108" xfId="0" applyFont="1" applyFill="1" applyBorder="1" applyAlignment="1">
      <alignment horizontal="center" vertical="center" textRotation="90"/>
    </xf>
    <xf numFmtId="0" fontId="50" fillId="36" borderId="61" xfId="0" applyFont="1" applyFill="1" applyBorder="1" applyAlignment="1">
      <alignment horizontal="center" vertical="center" textRotation="90"/>
    </xf>
    <xf numFmtId="0" fontId="50" fillId="36" borderId="78" xfId="0" applyFont="1" applyFill="1" applyBorder="1" applyAlignment="1">
      <alignment horizontal="center" vertical="center" textRotation="90"/>
    </xf>
    <xf numFmtId="0" fontId="50" fillId="35" borderId="106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5" borderId="65" xfId="0" applyFont="1" applyFill="1" applyBorder="1" applyAlignment="1">
      <alignment horizontal="center" vertical="center"/>
    </xf>
    <xf numFmtId="0" fontId="50" fillId="35" borderId="80" xfId="0" applyFont="1" applyFill="1" applyBorder="1" applyAlignment="1">
      <alignment horizontal="center" vertical="center"/>
    </xf>
    <xf numFmtId="0" fontId="50" fillId="35" borderId="109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6" borderId="74" xfId="0" applyFont="1" applyFill="1" applyBorder="1" applyAlignment="1">
      <alignment horizontal="center" vertical="center"/>
    </xf>
    <xf numFmtId="0" fontId="50" fillId="36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49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 textRotation="90"/>
    </xf>
    <xf numFmtId="0" fontId="50" fillId="36" borderId="79" xfId="0" applyFont="1" applyFill="1" applyBorder="1" applyAlignment="1">
      <alignment horizontal="center" vertical="center" textRotation="90" wrapText="1"/>
    </xf>
    <xf numFmtId="0" fontId="93" fillId="36" borderId="114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82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top"/>
    </xf>
    <xf numFmtId="0" fontId="50" fillId="36" borderId="62" xfId="0" applyFont="1" applyFill="1" applyBorder="1" applyAlignment="1">
      <alignment horizontal="center" vertical="center" textRotation="90" wrapText="1"/>
    </xf>
    <xf numFmtId="0" fontId="93" fillId="36" borderId="8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92" fillId="36" borderId="115" xfId="0" applyFont="1" applyFill="1" applyBorder="1" applyAlignment="1">
      <alignment horizontal="center" vertical="center" textRotation="90"/>
    </xf>
    <xf numFmtId="0" fontId="92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119" xfId="0" applyFont="1" applyFill="1" applyBorder="1" applyAlignment="1">
      <alignment horizontal="center" vertical="center"/>
    </xf>
    <xf numFmtId="0" fontId="50" fillId="36" borderId="120" xfId="0" applyFont="1" applyFill="1" applyBorder="1" applyAlignment="1">
      <alignment horizontal="center" vertical="center" textRotation="90"/>
    </xf>
    <xf numFmtId="0" fontId="92" fillId="36" borderId="74" xfId="0" applyFont="1" applyFill="1" applyBorder="1" applyAlignment="1">
      <alignment horizontal="center" vertical="center" wrapText="1"/>
    </xf>
    <xf numFmtId="0" fontId="92" fillId="36" borderId="107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92" fillId="35" borderId="106" xfId="0" applyFont="1" applyFill="1" applyBorder="1" applyAlignment="1">
      <alignment horizontal="center" vertical="center" wrapText="1"/>
    </xf>
    <xf numFmtId="0" fontId="92" fillId="35" borderId="121" xfId="0" applyFont="1" applyFill="1" applyBorder="1" applyAlignment="1">
      <alignment horizontal="center" vertical="center" wrapText="1"/>
    </xf>
    <xf numFmtId="0" fontId="92" fillId="35" borderId="65" xfId="0" applyFont="1" applyFill="1" applyBorder="1" applyAlignment="1">
      <alignment horizontal="center" vertical="center" wrapText="1"/>
    </xf>
    <xf numFmtId="0" fontId="92" fillId="35" borderId="53" xfId="0" applyFont="1" applyFill="1" applyBorder="1" applyAlignment="1">
      <alignment horizontal="center" vertical="center" wrapText="1"/>
    </xf>
    <xf numFmtId="0" fontId="92" fillId="35" borderId="54" xfId="0" applyFont="1" applyFill="1" applyBorder="1" applyAlignment="1">
      <alignment horizontal="center" vertical="center" wrapText="1"/>
    </xf>
    <xf numFmtId="0" fontId="92" fillId="35" borderId="55" xfId="0" applyFont="1" applyFill="1" applyBorder="1" applyAlignment="1">
      <alignment horizontal="center" vertical="center" wrapText="1"/>
    </xf>
    <xf numFmtId="0" fontId="92" fillId="35" borderId="80" xfId="0" applyFont="1" applyFill="1" applyBorder="1" applyAlignment="1">
      <alignment horizontal="center" vertical="center" wrapText="1"/>
    </xf>
    <xf numFmtId="0" fontId="92" fillId="35" borderId="109" xfId="0" applyFont="1" applyFill="1" applyBorder="1" applyAlignment="1">
      <alignment horizontal="center" vertical="center" wrapText="1"/>
    </xf>
    <xf numFmtId="0" fontId="92" fillId="35" borderId="11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6" fillId="0" borderId="0" xfId="0" applyFont="1" applyBorder="1" applyAlignment="1">
      <alignment horizontal="center" vertical="top"/>
    </xf>
    <xf numFmtId="0" fontId="97" fillId="0" borderId="0" xfId="0" applyFont="1" applyBorder="1" applyAlignment="1">
      <alignment horizontal="center" wrapText="1"/>
    </xf>
    <xf numFmtId="0" fontId="97" fillId="0" borderId="0" xfId="0" applyFont="1" applyAlignment="1">
      <alignment horizontal="center" wrapText="1"/>
    </xf>
    <xf numFmtId="0" fontId="79" fillId="35" borderId="49" xfId="0" applyFont="1" applyFill="1" applyBorder="1" applyAlignment="1">
      <alignment horizontal="center" vertical="center" wrapText="1"/>
    </xf>
    <xf numFmtId="0" fontId="79" fillId="35" borderId="113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 horizontal="center"/>
    </xf>
    <xf numFmtId="0" fontId="79" fillId="35" borderId="27" xfId="0" applyFont="1" applyFill="1" applyBorder="1" applyAlignment="1">
      <alignment horizontal="center" vertical="center" wrapText="1"/>
    </xf>
    <xf numFmtId="0" fontId="106" fillId="0" borderId="22" xfId="0" applyFont="1" applyBorder="1" applyAlignment="1">
      <alignment horizontal="center"/>
    </xf>
    <xf numFmtId="0" fontId="97" fillId="0" borderId="21" xfId="0" applyFont="1" applyBorder="1" applyAlignment="1">
      <alignment horizontal="center" wrapText="1"/>
    </xf>
    <xf numFmtId="0" fontId="82" fillId="0" borderId="32" xfId="0" applyFont="1" applyBorder="1" applyAlignment="1">
      <alignment horizontal="center"/>
    </xf>
    <xf numFmtId="0" fontId="79" fillId="35" borderId="37" xfId="0" applyFont="1" applyFill="1" applyBorder="1" applyAlignment="1">
      <alignment horizontal="right" wrapText="1"/>
    </xf>
    <xf numFmtId="0" fontId="79" fillId="35" borderId="102" xfId="0" applyFont="1" applyFill="1" applyBorder="1" applyAlignment="1">
      <alignment horizontal="right" wrapText="1"/>
    </xf>
    <xf numFmtId="0" fontId="79" fillId="35" borderId="41" xfId="0" applyFont="1" applyFill="1" applyBorder="1" applyAlignment="1">
      <alignment horizontal="right" wrapText="1"/>
    </xf>
    <xf numFmtId="0" fontId="79" fillId="35" borderId="10" xfId="0" applyFont="1" applyFill="1" applyBorder="1" applyAlignment="1">
      <alignment horizontal="right" wrapText="1"/>
    </xf>
    <xf numFmtId="0" fontId="99" fillId="0" borderId="122" xfId="0" applyFont="1" applyBorder="1" applyAlignment="1">
      <alignment horizontal="center"/>
    </xf>
    <xf numFmtId="0" fontId="101" fillId="0" borderId="0" xfId="0" applyFont="1" applyBorder="1" applyAlignment="1">
      <alignment horizontal="left" vertical="center"/>
    </xf>
    <xf numFmtId="0" fontId="106" fillId="0" borderId="22" xfId="0" applyFont="1" applyBorder="1" applyAlignment="1">
      <alignment horizontal="left"/>
    </xf>
    <xf numFmtId="0" fontId="79" fillId="35" borderId="122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92" t="s">
        <v>248</v>
      </c>
      <c r="B4" s="392"/>
      <c r="C4" s="392"/>
      <c r="D4" s="392"/>
      <c r="E4" s="392"/>
      <c r="F4" s="392"/>
      <c r="G4" s="392"/>
      <c r="H4" s="392"/>
      <c r="I4" s="392"/>
    </row>
    <row r="14" ht="15">
      <c r="G14" t="s">
        <v>592</v>
      </c>
    </row>
    <row r="18" spans="1:9" ht="20.25">
      <c r="A18" s="393" t="s">
        <v>249</v>
      </c>
      <c r="B18" s="393"/>
      <c r="C18" s="393"/>
      <c r="D18" s="393"/>
      <c r="E18" s="393"/>
      <c r="F18" s="393"/>
      <c r="G18" s="393"/>
      <c r="H18" s="393"/>
      <c r="I18" s="393"/>
    </row>
    <row r="19" spans="1:9" ht="20.25">
      <c r="A19" s="393"/>
      <c r="B19" s="393"/>
      <c r="C19" s="393"/>
      <c r="D19" s="393"/>
      <c r="E19" s="393"/>
      <c r="F19" s="393"/>
      <c r="G19" s="393"/>
      <c r="H19" s="393"/>
      <c r="I19" s="393"/>
    </row>
    <row r="20" spans="1:9" ht="20.25">
      <c r="A20" s="394" t="s">
        <v>529</v>
      </c>
      <c r="B20" s="394"/>
      <c r="C20" s="394"/>
      <c r="D20" s="394"/>
      <c r="E20" s="394"/>
      <c r="F20" s="394"/>
      <c r="G20" s="394"/>
      <c r="H20" s="394"/>
      <c r="I20" s="394"/>
    </row>
    <row r="21" spans="1:7" ht="15.75">
      <c r="A21" s="129"/>
      <c r="B21" s="130"/>
      <c r="C21" s="130"/>
      <c r="D21" s="130"/>
      <c r="E21" s="130"/>
      <c r="F21" s="130"/>
      <c r="G21" s="130"/>
    </row>
    <row r="22" spans="1:9" ht="18" customHeight="1">
      <c r="A22" s="129"/>
      <c r="B22" s="396" t="s">
        <v>328</v>
      </c>
      <c r="C22" s="396"/>
      <c r="D22" s="396"/>
      <c r="E22" s="396"/>
      <c r="F22" s="396"/>
      <c r="G22" s="396"/>
      <c r="H22" s="396"/>
      <c r="I22" s="396"/>
    </row>
    <row r="23" spans="1:9" ht="15.75">
      <c r="A23" s="129"/>
      <c r="B23" s="396"/>
      <c r="C23" s="396"/>
      <c r="D23" s="396"/>
      <c r="E23" s="396"/>
      <c r="F23" s="396"/>
      <c r="G23" s="396"/>
      <c r="H23" s="396"/>
      <c r="I23" s="396"/>
    </row>
    <row r="24" spans="1:9" ht="18">
      <c r="A24" s="129"/>
      <c r="B24" s="255"/>
      <c r="C24" s="255"/>
      <c r="D24" s="255"/>
      <c r="E24" s="255"/>
      <c r="F24" s="255"/>
      <c r="G24" s="255"/>
      <c r="H24" s="255"/>
      <c r="I24" s="255"/>
    </row>
    <row r="25" spans="1:7" ht="15.75">
      <c r="A25" s="129"/>
      <c r="B25" s="130"/>
      <c r="C25" s="130"/>
      <c r="D25" s="130"/>
      <c r="E25" s="130"/>
      <c r="F25" s="130"/>
      <c r="G25" s="130"/>
    </row>
    <row r="26" spans="1:7" ht="15.75">
      <c r="A26" s="129"/>
      <c r="B26" s="130"/>
      <c r="C26" s="130"/>
      <c r="D26" s="130"/>
      <c r="E26" s="130"/>
      <c r="F26" s="130"/>
      <c r="G26" s="130"/>
    </row>
    <row r="27" spans="1:7" ht="23.25">
      <c r="A27" s="129"/>
      <c r="B27" s="130"/>
      <c r="C27" s="395"/>
      <c r="D27" s="395"/>
      <c r="E27" s="395"/>
      <c r="F27" s="130"/>
      <c r="G27" s="130"/>
    </row>
    <row r="28" spans="1:7" ht="15.75">
      <c r="A28" s="129"/>
      <c r="B28" s="130"/>
      <c r="C28" s="130"/>
      <c r="D28" s="130"/>
      <c r="E28" s="130"/>
      <c r="F28" s="130"/>
      <c r="G28" s="130"/>
    </row>
    <row r="29" spans="1:7" ht="15.75">
      <c r="A29" s="129"/>
      <c r="B29" s="130"/>
      <c r="C29" s="130"/>
      <c r="D29" s="130"/>
      <c r="E29" s="130"/>
      <c r="F29" s="130"/>
      <c r="G29" s="130"/>
    </row>
    <row r="30" spans="1:7" ht="15.75">
      <c r="A30" s="129"/>
      <c r="B30" s="130"/>
      <c r="C30" s="130"/>
      <c r="D30" s="130"/>
      <c r="E30" s="130"/>
      <c r="F30" s="130"/>
      <c r="G30" s="130"/>
    </row>
    <row r="31" spans="1:7" ht="15.75">
      <c r="A31" s="129"/>
      <c r="B31" s="130"/>
      <c r="C31" s="130"/>
      <c r="D31" s="130"/>
      <c r="E31" s="130"/>
      <c r="F31" s="130"/>
      <c r="G31" s="130"/>
    </row>
    <row r="32" spans="1:7" ht="15.75">
      <c r="A32" s="129"/>
      <c r="B32" s="130"/>
      <c r="C32" s="130"/>
      <c r="D32" s="130"/>
      <c r="E32" s="130"/>
      <c r="F32" s="130"/>
      <c r="G32" s="130"/>
    </row>
    <row r="33" spans="1:7" ht="15.75">
      <c r="A33" s="129"/>
      <c r="B33" s="130"/>
      <c r="C33" s="130"/>
      <c r="D33" s="130"/>
      <c r="E33" s="130"/>
      <c r="F33" s="130"/>
      <c r="G33" s="130"/>
    </row>
    <row r="34" spans="1:7" ht="15.75">
      <c r="A34" s="129"/>
      <c r="B34" s="130"/>
      <c r="C34" s="130"/>
      <c r="D34" s="130"/>
      <c r="E34" s="130"/>
      <c r="F34" s="130"/>
      <c r="G34" s="130"/>
    </row>
    <row r="35" spans="1:7" ht="15.75">
      <c r="A35" s="129"/>
      <c r="B35" s="130"/>
      <c r="C35" s="130"/>
      <c r="D35" s="130"/>
      <c r="E35" s="130"/>
      <c r="F35" s="130"/>
      <c r="G35" s="130"/>
    </row>
    <row r="36" spans="1:9" ht="15.75">
      <c r="A36" s="390" t="s">
        <v>250</v>
      </c>
      <c r="B36" s="390"/>
      <c r="C36" s="390"/>
      <c r="D36" s="390"/>
      <c r="E36" s="390"/>
      <c r="F36" s="390"/>
      <c r="G36" s="390"/>
      <c r="H36" s="390"/>
      <c r="I36" s="390"/>
    </row>
    <row r="37" spans="1:9" ht="15.75">
      <c r="A37" s="390" t="s">
        <v>251</v>
      </c>
      <c r="B37" s="390"/>
      <c r="C37" s="390"/>
      <c r="D37" s="390"/>
      <c r="E37" s="390"/>
      <c r="F37" s="390"/>
      <c r="G37" s="390"/>
      <c r="H37" s="390"/>
      <c r="I37" s="390"/>
    </row>
    <row r="38" spans="1:9" ht="15.75">
      <c r="A38" s="129"/>
      <c r="B38" s="130"/>
      <c r="C38" s="130"/>
      <c r="D38" s="130"/>
      <c r="E38" s="130"/>
      <c r="F38" s="130"/>
      <c r="G38" s="130"/>
      <c r="H38" s="131"/>
      <c r="I38" s="131"/>
    </row>
    <row r="39" spans="1:9" ht="15.75">
      <c r="A39" s="129"/>
      <c r="B39" s="130"/>
      <c r="C39" s="130"/>
      <c r="D39" s="130"/>
      <c r="E39" s="130"/>
      <c r="F39" s="130"/>
      <c r="G39" s="130"/>
      <c r="H39" s="131"/>
      <c r="I39" s="131"/>
    </row>
    <row r="40" spans="1:9" ht="15">
      <c r="A40" s="391" t="s">
        <v>530</v>
      </c>
      <c r="B40" s="391"/>
      <c r="C40" s="391"/>
      <c r="D40" s="391"/>
      <c r="E40" s="391"/>
      <c r="F40" s="391"/>
      <c r="G40" s="391"/>
      <c r="H40" s="391"/>
      <c r="I40" s="391"/>
    </row>
    <row r="41" spans="1:7" ht="15">
      <c r="A41" s="131"/>
      <c r="B41" s="131"/>
      <c r="C41" s="131"/>
      <c r="D41" s="131"/>
      <c r="E41" s="131"/>
      <c r="F41" s="131"/>
      <c r="G41" s="131"/>
    </row>
    <row r="42" spans="1:7" ht="15">
      <c r="A42" s="131"/>
      <c r="B42" s="131"/>
      <c r="C42" s="131"/>
      <c r="D42" s="131"/>
      <c r="E42" s="131"/>
      <c r="F42" s="131"/>
      <c r="G42" s="131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E22" sqref="E2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436" t="s">
        <v>534</v>
      </c>
      <c r="B2" s="436"/>
      <c r="C2" s="436"/>
      <c r="D2" s="436"/>
      <c r="E2" s="436"/>
      <c r="F2" s="436"/>
      <c r="G2" s="436"/>
      <c r="H2" s="436"/>
      <c r="I2" s="74"/>
      <c r="J2" s="74"/>
      <c r="K2" s="74"/>
    </row>
    <row r="3" spans="1:11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4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62" t="s">
        <v>115</v>
      </c>
      <c r="C5" s="462"/>
      <c r="D5" s="462"/>
      <c r="E5" s="462"/>
      <c r="F5" s="462"/>
      <c r="G5" s="250"/>
      <c r="H5" s="250"/>
      <c r="I5" s="250"/>
      <c r="J5" s="250"/>
      <c r="K5" s="79"/>
    </row>
    <row r="6" spans="2:11" ht="18.75">
      <c r="B6" s="80"/>
      <c r="C6" s="81"/>
      <c r="D6" s="81"/>
      <c r="E6" s="81"/>
      <c r="F6" s="81"/>
      <c r="G6" s="81"/>
      <c r="H6" s="81"/>
      <c r="I6" s="81"/>
      <c r="J6" s="81"/>
      <c r="K6" s="4"/>
    </row>
    <row r="7" spans="2:11" ht="15">
      <c r="B7" s="4"/>
      <c r="C7" s="4"/>
      <c r="D7" s="80"/>
      <c r="E7" s="80"/>
      <c r="F7" s="80"/>
      <c r="G7" s="4"/>
      <c r="H7" s="4"/>
      <c r="I7" s="4"/>
      <c r="J7" s="4"/>
      <c r="K7" s="4"/>
    </row>
    <row r="8" spans="2:11" ht="24.75" customHeight="1">
      <c r="B8" s="460"/>
      <c r="C8" s="461" t="s">
        <v>322</v>
      </c>
      <c r="D8" s="461"/>
      <c r="E8" s="461" t="s">
        <v>323</v>
      </c>
      <c r="F8" s="461"/>
      <c r="G8" s="4"/>
      <c r="H8" s="4"/>
      <c r="I8" s="4"/>
      <c r="J8" s="4"/>
      <c r="K8" s="4"/>
    </row>
    <row r="9" spans="2:11" ht="24.75" customHeight="1">
      <c r="B9" s="460"/>
      <c r="C9" s="461"/>
      <c r="D9" s="461"/>
      <c r="E9" s="461"/>
      <c r="F9" s="461"/>
      <c r="G9" s="4"/>
      <c r="H9" s="4"/>
      <c r="I9" s="83"/>
      <c r="J9" s="4"/>
      <c r="K9" s="4"/>
    </row>
    <row r="10" spans="2:11" ht="24.75" customHeight="1">
      <c r="B10" s="240" t="s">
        <v>324</v>
      </c>
      <c r="C10" s="240" t="s">
        <v>9</v>
      </c>
      <c r="D10" s="240" t="s">
        <v>116</v>
      </c>
      <c r="E10" s="240" t="s">
        <v>9</v>
      </c>
      <c r="F10" s="240" t="s">
        <v>116</v>
      </c>
      <c r="G10" s="238"/>
      <c r="H10" s="4"/>
      <c r="I10" s="4"/>
      <c r="J10" s="4"/>
      <c r="K10" s="4"/>
    </row>
    <row r="11" spans="2:11" ht="24.75" customHeight="1">
      <c r="B11" s="241">
        <v>1</v>
      </c>
      <c r="C11" s="242">
        <v>586</v>
      </c>
      <c r="D11" s="243">
        <v>54.82</v>
      </c>
      <c r="E11" s="244">
        <v>3224</v>
      </c>
      <c r="F11" s="243">
        <v>64.41</v>
      </c>
      <c r="G11" s="4"/>
      <c r="H11" s="4"/>
      <c r="I11" s="4"/>
      <c r="J11" s="4"/>
      <c r="K11" s="4"/>
    </row>
    <row r="12" spans="2:8" ht="24.75" customHeight="1">
      <c r="B12" s="241">
        <v>2</v>
      </c>
      <c r="C12" s="245">
        <v>274</v>
      </c>
      <c r="D12" s="243">
        <v>25.63</v>
      </c>
      <c r="E12" s="245">
        <v>1275</v>
      </c>
      <c r="F12" s="243">
        <v>25.48</v>
      </c>
      <c r="G12" s="4"/>
      <c r="H12" s="4"/>
    </row>
    <row r="13" spans="2:8" ht="24.75" customHeight="1">
      <c r="B13" s="241">
        <v>3</v>
      </c>
      <c r="C13" s="246">
        <v>125</v>
      </c>
      <c r="D13" s="243">
        <v>11.69</v>
      </c>
      <c r="E13" s="246">
        <v>346</v>
      </c>
      <c r="F13" s="243">
        <v>6.91</v>
      </c>
      <c r="G13" s="4"/>
      <c r="H13" s="4"/>
    </row>
    <row r="14" spans="2:8" ht="24.75" customHeight="1">
      <c r="B14" s="241">
        <v>4</v>
      </c>
      <c r="C14" s="246">
        <v>48</v>
      </c>
      <c r="D14" s="243">
        <v>4.49</v>
      </c>
      <c r="E14" s="246">
        <v>96</v>
      </c>
      <c r="F14" s="243">
        <v>1.92</v>
      </c>
      <c r="G14" s="4"/>
      <c r="H14" s="4"/>
    </row>
    <row r="15" spans="2:8" ht="24.75" customHeight="1">
      <c r="B15" s="241">
        <v>5</v>
      </c>
      <c r="C15" s="246">
        <v>18</v>
      </c>
      <c r="D15" s="243">
        <v>1.68</v>
      </c>
      <c r="E15" s="246">
        <v>31</v>
      </c>
      <c r="F15" s="243">
        <v>0.62</v>
      </c>
      <c r="G15" s="4"/>
      <c r="H15" s="4"/>
    </row>
    <row r="16" spans="2:8" ht="24.75" customHeight="1">
      <c r="B16" s="241">
        <v>6</v>
      </c>
      <c r="C16" s="246">
        <v>9</v>
      </c>
      <c r="D16" s="243">
        <v>0.84</v>
      </c>
      <c r="E16" s="246">
        <v>18</v>
      </c>
      <c r="F16" s="243">
        <v>0.36</v>
      </c>
      <c r="G16" s="4"/>
      <c r="H16" s="4"/>
    </row>
    <row r="17" spans="2:8" ht="23.25" customHeight="1">
      <c r="B17" s="241">
        <v>7</v>
      </c>
      <c r="C17" s="246">
        <v>5</v>
      </c>
      <c r="D17" s="243">
        <v>0.47</v>
      </c>
      <c r="E17" s="246">
        <v>8</v>
      </c>
      <c r="F17" s="243">
        <v>0.14</v>
      </c>
      <c r="G17" s="4"/>
      <c r="H17" s="4"/>
    </row>
    <row r="18" spans="2:8" ht="25.5" customHeight="1">
      <c r="B18" s="241">
        <v>8</v>
      </c>
      <c r="C18" s="246">
        <v>0</v>
      </c>
      <c r="D18" s="243">
        <v>0</v>
      </c>
      <c r="E18" s="246">
        <v>1</v>
      </c>
      <c r="F18" s="243">
        <v>0.02</v>
      </c>
      <c r="G18" s="4"/>
      <c r="H18" s="4"/>
    </row>
    <row r="19" spans="1:8" ht="22.5" customHeight="1">
      <c r="A19" s="238"/>
      <c r="B19" s="241">
        <v>9</v>
      </c>
      <c r="C19" s="246">
        <v>2</v>
      </c>
      <c r="D19" s="243">
        <v>0.19</v>
      </c>
      <c r="E19" s="246">
        <v>2</v>
      </c>
      <c r="F19" s="243">
        <v>0.04</v>
      </c>
      <c r="G19" s="238"/>
      <c r="H19" s="4"/>
    </row>
    <row r="20" spans="2:8" ht="23.25" customHeight="1">
      <c r="B20" s="241">
        <v>10</v>
      </c>
      <c r="C20" s="246">
        <v>1</v>
      </c>
      <c r="D20" s="243">
        <v>0.09</v>
      </c>
      <c r="E20" s="246">
        <v>4</v>
      </c>
      <c r="F20" s="243">
        <v>0.08</v>
      </c>
      <c r="G20" s="4"/>
      <c r="H20" s="4"/>
    </row>
    <row r="21" spans="2:8" ht="24.75" customHeight="1">
      <c r="B21" s="241" t="s">
        <v>117</v>
      </c>
      <c r="C21" s="246">
        <v>1</v>
      </c>
      <c r="D21" s="243">
        <v>0</v>
      </c>
      <c r="E21" s="246">
        <v>1</v>
      </c>
      <c r="F21" s="243">
        <v>0</v>
      </c>
      <c r="G21" s="4"/>
      <c r="H21" s="4"/>
    </row>
    <row r="22" spans="2:8" ht="24.75" customHeight="1">
      <c r="B22" s="240" t="s">
        <v>31</v>
      </c>
      <c r="C22" s="247">
        <f>SUM(C11:C21)</f>
        <v>1069</v>
      </c>
      <c r="D22" s="248">
        <f>C22/1069*100</f>
        <v>100</v>
      </c>
      <c r="E22" s="249">
        <f>SUM(E11:E21)</f>
        <v>5006</v>
      </c>
      <c r="F22" s="248">
        <f>E22/5004*100</f>
        <v>100.03996802557953</v>
      </c>
      <c r="G22" s="4"/>
      <c r="H22" s="4"/>
    </row>
    <row r="23" spans="2:8" ht="18.75" customHeight="1">
      <c r="B23" s="459" t="s">
        <v>18</v>
      </c>
      <c r="C23" s="459"/>
      <c r="D23" s="459"/>
      <c r="E23" s="459"/>
      <c r="F23" s="459"/>
      <c r="G23" s="4"/>
      <c r="H23" s="4"/>
    </row>
    <row r="24" spans="2:8" ht="19.5" customHeight="1">
      <c r="B24" t="s">
        <v>325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6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39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64"/>
      <c r="I35" s="164"/>
      <c r="J35" s="4"/>
      <c r="K35" s="4"/>
    </row>
    <row r="36" spans="2:11" ht="15">
      <c r="B36" s="4"/>
      <c r="C36" s="85"/>
      <c r="D36" s="85"/>
      <c r="H36" s="86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  <headerFooter>
    <oddFooter>&amp;L21.04.2017
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F24" sqref="F24"/>
    </sheetView>
  </sheetViews>
  <sheetFormatPr defaultColWidth="9.140625" defaultRowHeight="15"/>
  <sheetData>
    <row r="2" spans="1:10" ht="16.5" thickBot="1">
      <c r="A2" s="436" t="s">
        <v>535</v>
      </c>
      <c r="B2" s="436"/>
      <c r="C2" s="436"/>
      <c r="D2" s="436"/>
      <c r="E2" s="436"/>
      <c r="F2" s="436"/>
      <c r="G2" s="436"/>
      <c r="H2" s="436"/>
      <c r="I2" s="436"/>
      <c r="J2" s="436"/>
    </row>
    <row r="5" spans="1:10" ht="18.75" customHeight="1">
      <c r="A5" s="420" t="s">
        <v>118</v>
      </c>
      <c r="B5" s="420"/>
      <c r="C5" s="420"/>
      <c r="D5" s="420"/>
      <c r="E5" s="420"/>
      <c r="F5" s="420"/>
      <c r="G5" s="420"/>
      <c r="H5" s="420"/>
      <c r="I5" s="420"/>
      <c r="J5" s="420"/>
    </row>
    <row r="6" spans="3:10" ht="15.75">
      <c r="C6" s="1"/>
      <c r="D6" s="87"/>
      <c r="E6" s="87"/>
      <c r="F6" s="87"/>
      <c r="G6" s="87"/>
      <c r="H6" s="87"/>
      <c r="I6" s="87"/>
      <c r="J6" s="87"/>
    </row>
    <row r="7" spans="3:10" ht="15.75">
      <c r="C7" s="1"/>
      <c r="D7" s="87"/>
      <c r="E7" s="87"/>
      <c r="F7" s="87"/>
      <c r="G7" s="87"/>
      <c r="H7" s="87"/>
      <c r="I7" s="87"/>
      <c r="J7" s="87"/>
    </row>
    <row r="8" ht="15.75" thickBot="1"/>
    <row r="9" spans="2:10" ht="24.75" customHeight="1">
      <c r="B9" s="218"/>
      <c r="C9" s="468" t="s">
        <v>119</v>
      </c>
      <c r="D9" s="469"/>
      <c r="E9" s="468" t="s">
        <v>120</v>
      </c>
      <c r="F9" s="469"/>
      <c r="G9" s="468" t="s">
        <v>121</v>
      </c>
      <c r="H9" s="469"/>
      <c r="I9" s="468" t="s">
        <v>122</v>
      </c>
      <c r="J9" s="470"/>
    </row>
    <row r="10" spans="2:10" ht="24.75" customHeight="1">
      <c r="B10" s="219" t="s">
        <v>123</v>
      </c>
      <c r="C10" s="463">
        <v>1746</v>
      </c>
      <c r="D10" s="464"/>
      <c r="E10" s="463">
        <v>1508</v>
      </c>
      <c r="F10" s="464"/>
      <c r="G10" s="466">
        <v>16</v>
      </c>
      <c r="H10" s="467"/>
      <c r="I10" s="466">
        <v>50</v>
      </c>
      <c r="J10" s="471"/>
    </row>
    <row r="11" spans="2:10" ht="24.75" customHeight="1">
      <c r="B11" s="220" t="s">
        <v>124</v>
      </c>
      <c r="C11" s="463">
        <v>1594</v>
      </c>
      <c r="D11" s="464"/>
      <c r="E11" s="463">
        <v>1048</v>
      </c>
      <c r="F11" s="464"/>
      <c r="G11" s="466">
        <v>10</v>
      </c>
      <c r="H11" s="467"/>
      <c r="I11" s="466">
        <v>19</v>
      </c>
      <c r="J11" s="471"/>
    </row>
    <row r="12" spans="2:10" ht="24.75" customHeight="1">
      <c r="B12" s="219" t="s">
        <v>125</v>
      </c>
      <c r="C12" s="463">
        <v>1664</v>
      </c>
      <c r="D12" s="464"/>
      <c r="E12" s="463">
        <v>926</v>
      </c>
      <c r="F12" s="464"/>
      <c r="G12" s="463">
        <v>8</v>
      </c>
      <c r="H12" s="464"/>
      <c r="I12" s="463">
        <v>13</v>
      </c>
      <c r="J12" s="465"/>
    </row>
    <row r="13" spans="2:10" ht="24.75" customHeight="1">
      <c r="B13" s="220" t="s">
        <v>126</v>
      </c>
      <c r="C13" s="463"/>
      <c r="D13" s="464"/>
      <c r="E13" s="463"/>
      <c r="F13" s="464"/>
      <c r="G13" s="463"/>
      <c r="H13" s="464"/>
      <c r="I13" s="463"/>
      <c r="J13" s="465"/>
    </row>
    <row r="14" spans="2:10" ht="24.75" customHeight="1">
      <c r="B14" s="221" t="s">
        <v>127</v>
      </c>
      <c r="C14" s="463"/>
      <c r="D14" s="464"/>
      <c r="E14" s="463"/>
      <c r="F14" s="464"/>
      <c r="G14" s="463"/>
      <c r="H14" s="464"/>
      <c r="I14" s="463"/>
      <c r="J14" s="465"/>
    </row>
    <row r="15" spans="2:10" ht="24.75" customHeight="1">
      <c r="B15" s="222" t="s">
        <v>128</v>
      </c>
      <c r="C15" s="463"/>
      <c r="D15" s="464"/>
      <c r="E15" s="463"/>
      <c r="F15" s="464"/>
      <c r="G15" s="463"/>
      <c r="H15" s="464"/>
      <c r="I15" s="463"/>
      <c r="J15" s="465"/>
    </row>
    <row r="16" spans="2:10" ht="24.75" customHeight="1">
      <c r="B16" s="221" t="s">
        <v>129</v>
      </c>
      <c r="C16" s="463"/>
      <c r="D16" s="464"/>
      <c r="E16" s="463"/>
      <c r="F16" s="464"/>
      <c r="G16" s="463"/>
      <c r="H16" s="464"/>
      <c r="I16" s="463"/>
      <c r="J16" s="465"/>
    </row>
    <row r="17" spans="2:10" ht="24.75" customHeight="1">
      <c r="B17" s="222" t="s">
        <v>270</v>
      </c>
      <c r="C17" s="463"/>
      <c r="D17" s="464"/>
      <c r="E17" s="463"/>
      <c r="F17" s="464"/>
      <c r="G17" s="463"/>
      <c r="H17" s="464"/>
      <c r="I17" s="463"/>
      <c r="J17" s="465"/>
    </row>
    <row r="18" spans="2:10" ht="24.75" customHeight="1">
      <c r="B18" s="221" t="s">
        <v>271</v>
      </c>
      <c r="C18" s="463"/>
      <c r="D18" s="464"/>
      <c r="E18" s="463"/>
      <c r="F18" s="464"/>
      <c r="G18" s="463"/>
      <c r="H18" s="464"/>
      <c r="I18" s="463"/>
      <c r="J18" s="465"/>
    </row>
    <row r="19" spans="2:10" ht="24.75" customHeight="1">
      <c r="B19" s="222" t="s">
        <v>273</v>
      </c>
      <c r="C19" s="463"/>
      <c r="D19" s="464"/>
      <c r="E19" s="463"/>
      <c r="F19" s="464"/>
      <c r="G19" s="463"/>
      <c r="H19" s="464"/>
      <c r="I19" s="463"/>
      <c r="J19" s="465"/>
    </row>
    <row r="20" spans="2:10" ht="24.75" customHeight="1">
      <c r="B20" s="221" t="s">
        <v>274</v>
      </c>
      <c r="C20" s="463"/>
      <c r="D20" s="464"/>
      <c r="E20" s="463"/>
      <c r="F20" s="464"/>
      <c r="G20" s="463"/>
      <c r="H20" s="464"/>
      <c r="I20" s="463"/>
      <c r="J20" s="465"/>
    </row>
    <row r="21" spans="2:10" ht="24.75" customHeight="1">
      <c r="B21" s="222" t="s">
        <v>275</v>
      </c>
      <c r="C21" s="463"/>
      <c r="D21" s="464"/>
      <c r="E21" s="463"/>
      <c r="F21" s="464"/>
      <c r="G21" s="463"/>
      <c r="H21" s="464"/>
      <c r="I21" s="463"/>
      <c r="J21" s="465"/>
    </row>
    <row r="22" spans="2:10" ht="24.75" customHeight="1" thickBot="1">
      <c r="B22" s="223" t="s">
        <v>31</v>
      </c>
      <c r="C22" s="472">
        <f>SUM(C10:D21)</f>
        <v>5004</v>
      </c>
      <c r="D22" s="473"/>
      <c r="E22" s="472">
        <f>SUM(E10:F21)</f>
        <v>3482</v>
      </c>
      <c r="F22" s="473"/>
      <c r="G22" s="472">
        <f>SUM(G10:H21)</f>
        <v>34</v>
      </c>
      <c r="H22" s="473"/>
      <c r="I22" s="472">
        <f>SUM(I10:J21)</f>
        <v>82</v>
      </c>
      <c r="J22" s="474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&amp;L21.04.2017
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J50"/>
  <sheetViews>
    <sheetView zoomScale="110" zoomScaleNormal="110" zoomScalePageLayoutView="0" workbookViewId="0" topLeftCell="A28">
      <selection activeCell="D24" sqref="D24:G24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7.421875" style="0" customWidth="1"/>
    <col min="7" max="7" width="15.421875" style="0" customWidth="1"/>
    <col min="8" max="9" width="9.140625" style="0" customWidth="1"/>
    <col min="10" max="10" width="8.00390625" style="0" customWidth="1"/>
    <col min="156" max="156" width="5.140625" style="0" customWidth="1"/>
  </cols>
  <sheetData>
    <row r="2" spans="1:10" ht="16.5" thickBot="1">
      <c r="A2" s="436" t="s">
        <v>537</v>
      </c>
      <c r="B2" s="436"/>
      <c r="C2" s="436"/>
      <c r="D2" s="436"/>
      <c r="E2" s="436"/>
      <c r="F2" s="436"/>
      <c r="G2" s="436"/>
      <c r="H2" s="436"/>
      <c r="I2" s="436"/>
      <c r="J2" s="313"/>
    </row>
    <row r="3" spans="1:9" ht="15.75">
      <c r="A3" s="420" t="s">
        <v>130</v>
      </c>
      <c r="B3" s="420"/>
      <c r="C3" s="420"/>
      <c r="D3" s="420"/>
      <c r="E3" s="420"/>
      <c r="F3" s="420"/>
      <c r="G3" s="420"/>
      <c r="H3" s="420"/>
      <c r="I3" s="420"/>
    </row>
    <row r="5" spans="3:7" ht="15">
      <c r="C5" s="453" t="s">
        <v>131</v>
      </c>
      <c r="D5" s="453"/>
      <c r="E5" s="453"/>
      <c r="F5" s="453"/>
      <c r="G5" s="453"/>
    </row>
    <row r="6" spans="3:7" s="260" customFormat="1" ht="15">
      <c r="C6" s="266"/>
      <c r="D6" s="266"/>
      <c r="E6" s="266"/>
      <c r="F6" s="266"/>
      <c r="G6" s="266"/>
    </row>
    <row r="7" spans="1:9" ht="15">
      <c r="A7" s="82" t="s">
        <v>132</v>
      </c>
      <c r="B7" s="487" t="s">
        <v>462</v>
      </c>
      <c r="C7" s="486"/>
      <c r="D7" s="487" t="s">
        <v>133</v>
      </c>
      <c r="E7" s="487"/>
      <c r="F7" s="487"/>
      <c r="G7" s="487"/>
      <c r="H7" s="82" t="s">
        <v>9</v>
      </c>
      <c r="I7" s="82" t="s">
        <v>134</v>
      </c>
    </row>
    <row r="8" spans="1:9" ht="15">
      <c r="A8" s="88">
        <v>1</v>
      </c>
      <c r="B8" s="483" t="s">
        <v>135</v>
      </c>
      <c r="C8" s="484"/>
      <c r="D8" s="475" t="s">
        <v>136</v>
      </c>
      <c r="E8" s="476"/>
      <c r="F8" s="476"/>
      <c r="G8" s="477"/>
      <c r="H8" s="89">
        <v>146</v>
      </c>
      <c r="I8" s="151">
        <f>H8/1069*100</f>
        <v>13.657623947614594</v>
      </c>
    </row>
    <row r="9" spans="1:9" ht="15">
      <c r="A9" s="90">
        <v>2</v>
      </c>
      <c r="B9" s="483" t="s">
        <v>467</v>
      </c>
      <c r="C9" s="484"/>
      <c r="D9" s="475" t="s">
        <v>468</v>
      </c>
      <c r="E9" s="476" t="s">
        <v>468</v>
      </c>
      <c r="F9" s="476" t="s">
        <v>468</v>
      </c>
      <c r="G9" s="477" t="s">
        <v>468</v>
      </c>
      <c r="H9" s="89">
        <v>35</v>
      </c>
      <c r="I9" s="151">
        <f aca="true" t="shared" si="0" ref="I9:I17">H9/1069*100</f>
        <v>3.274087932647334</v>
      </c>
    </row>
    <row r="10" spans="1:9" ht="15">
      <c r="A10" s="90">
        <v>3</v>
      </c>
      <c r="B10" s="483" t="s">
        <v>341</v>
      </c>
      <c r="C10" s="484"/>
      <c r="D10" s="475" t="s">
        <v>300</v>
      </c>
      <c r="E10" s="476" t="s">
        <v>300</v>
      </c>
      <c r="F10" s="476" t="s">
        <v>300</v>
      </c>
      <c r="G10" s="477" t="s">
        <v>300</v>
      </c>
      <c r="H10" s="89">
        <v>32</v>
      </c>
      <c r="I10" s="151">
        <f t="shared" si="0"/>
        <v>2.9934518241347052</v>
      </c>
    </row>
    <row r="11" spans="1:9" ht="15">
      <c r="A11" s="88">
        <v>4</v>
      </c>
      <c r="B11" s="483" t="s">
        <v>343</v>
      </c>
      <c r="C11" s="484"/>
      <c r="D11" s="475" t="s">
        <v>138</v>
      </c>
      <c r="E11" s="476" t="s">
        <v>138</v>
      </c>
      <c r="F11" s="476" t="s">
        <v>138</v>
      </c>
      <c r="G11" s="477" t="s">
        <v>138</v>
      </c>
      <c r="H11" s="89">
        <v>30</v>
      </c>
      <c r="I11" s="151">
        <f t="shared" si="0"/>
        <v>2.8063610851262863</v>
      </c>
    </row>
    <row r="12" spans="1:9" ht="15">
      <c r="A12" s="90">
        <v>5</v>
      </c>
      <c r="B12" s="483" t="s">
        <v>339</v>
      </c>
      <c r="C12" s="484"/>
      <c r="D12" s="475" t="s">
        <v>137</v>
      </c>
      <c r="E12" s="476" t="s">
        <v>137</v>
      </c>
      <c r="F12" s="476" t="s">
        <v>137</v>
      </c>
      <c r="G12" s="477" t="s">
        <v>137</v>
      </c>
      <c r="H12" s="89">
        <v>23</v>
      </c>
      <c r="I12" s="151">
        <f t="shared" si="0"/>
        <v>2.1515434985968196</v>
      </c>
    </row>
    <row r="13" spans="1:9" ht="15">
      <c r="A13" s="88">
        <v>6</v>
      </c>
      <c r="B13" s="483" t="s">
        <v>340</v>
      </c>
      <c r="C13" s="484"/>
      <c r="D13" s="475" t="s">
        <v>299</v>
      </c>
      <c r="E13" s="476" t="s">
        <v>299</v>
      </c>
      <c r="F13" s="476" t="s">
        <v>299</v>
      </c>
      <c r="G13" s="477" t="s">
        <v>299</v>
      </c>
      <c r="H13" s="89">
        <v>21</v>
      </c>
      <c r="I13" s="151">
        <f t="shared" si="0"/>
        <v>1.9644527595884003</v>
      </c>
    </row>
    <row r="14" spans="1:9" ht="15">
      <c r="A14" s="90">
        <v>7</v>
      </c>
      <c r="B14" s="483" t="s">
        <v>504</v>
      </c>
      <c r="C14" s="484"/>
      <c r="D14" s="475" t="s">
        <v>505</v>
      </c>
      <c r="E14" s="476" t="s">
        <v>505</v>
      </c>
      <c r="F14" s="476" t="s">
        <v>505</v>
      </c>
      <c r="G14" s="477" t="s">
        <v>505</v>
      </c>
      <c r="H14" s="89">
        <v>18</v>
      </c>
      <c r="I14" s="151">
        <f t="shared" si="0"/>
        <v>1.683816651075772</v>
      </c>
    </row>
    <row r="15" spans="1:9" ht="15">
      <c r="A15" s="88">
        <v>8</v>
      </c>
      <c r="B15" s="483" t="s">
        <v>342</v>
      </c>
      <c r="C15" s="484"/>
      <c r="D15" s="475" t="s">
        <v>304</v>
      </c>
      <c r="E15" s="476" t="s">
        <v>304</v>
      </c>
      <c r="F15" s="476" t="s">
        <v>304</v>
      </c>
      <c r="G15" s="477" t="s">
        <v>304</v>
      </c>
      <c r="H15" s="89">
        <v>16</v>
      </c>
      <c r="I15" s="151">
        <f t="shared" si="0"/>
        <v>1.4967259120673526</v>
      </c>
    </row>
    <row r="16" spans="1:9" ht="15">
      <c r="A16" s="90">
        <v>9</v>
      </c>
      <c r="B16" s="483" t="s">
        <v>547</v>
      </c>
      <c r="C16" s="484"/>
      <c r="D16" s="475" t="s">
        <v>548</v>
      </c>
      <c r="E16" s="476" t="s">
        <v>548</v>
      </c>
      <c r="F16" s="476" t="s">
        <v>548</v>
      </c>
      <c r="G16" s="477" t="s">
        <v>548</v>
      </c>
      <c r="H16" s="89">
        <v>16</v>
      </c>
      <c r="I16" s="151">
        <f t="shared" si="0"/>
        <v>1.4967259120673526</v>
      </c>
    </row>
    <row r="17" spans="1:9" ht="15">
      <c r="A17" s="88">
        <v>10</v>
      </c>
      <c r="B17" s="483" t="s">
        <v>469</v>
      </c>
      <c r="C17" s="484"/>
      <c r="D17" s="475" t="s">
        <v>470</v>
      </c>
      <c r="E17" s="476" t="s">
        <v>470</v>
      </c>
      <c r="F17" s="476" t="s">
        <v>470</v>
      </c>
      <c r="G17" s="477" t="s">
        <v>470</v>
      </c>
      <c r="H17" s="89">
        <v>15</v>
      </c>
      <c r="I17" s="151">
        <f t="shared" si="0"/>
        <v>1.4031805425631432</v>
      </c>
    </row>
    <row r="18" spans="1:3" ht="15">
      <c r="A18" s="3" t="s">
        <v>18</v>
      </c>
      <c r="B18" s="3"/>
      <c r="C18" s="3"/>
    </row>
    <row r="19" spans="1:3" s="260" customFormat="1" ht="15">
      <c r="A19" s="3"/>
      <c r="B19" s="3"/>
      <c r="C19" s="3"/>
    </row>
    <row r="20" spans="3:7" ht="15">
      <c r="C20" s="453" t="s">
        <v>139</v>
      </c>
      <c r="D20" s="453"/>
      <c r="E20" s="453"/>
      <c r="F20" s="453"/>
      <c r="G20" s="453"/>
    </row>
    <row r="22" spans="1:9" ht="15">
      <c r="A22" s="82" t="s">
        <v>132</v>
      </c>
      <c r="B22" s="485" t="s">
        <v>462</v>
      </c>
      <c r="C22" s="486"/>
      <c r="D22" s="487" t="s">
        <v>133</v>
      </c>
      <c r="E22" s="487"/>
      <c r="F22" s="487"/>
      <c r="G22" s="487"/>
      <c r="H22" s="82" t="s">
        <v>9</v>
      </c>
      <c r="I22" s="82" t="s">
        <v>134</v>
      </c>
    </row>
    <row r="23" spans="1:9" ht="15">
      <c r="A23" s="88">
        <v>1</v>
      </c>
      <c r="B23" s="478" t="s">
        <v>135</v>
      </c>
      <c r="C23" s="479"/>
      <c r="D23" s="480" t="s">
        <v>136</v>
      </c>
      <c r="E23" s="481"/>
      <c r="F23" s="481"/>
      <c r="G23" s="482"/>
      <c r="H23" s="358">
        <v>815</v>
      </c>
      <c r="I23" s="151">
        <f>H23/5006*100</f>
        <v>16.28046344386736</v>
      </c>
    </row>
    <row r="24" spans="1:9" ht="15">
      <c r="A24" s="90">
        <v>2</v>
      </c>
      <c r="B24" s="478" t="s">
        <v>343</v>
      </c>
      <c r="C24" s="479" t="s">
        <v>343</v>
      </c>
      <c r="D24" s="480" t="s">
        <v>138</v>
      </c>
      <c r="E24" s="481" t="s">
        <v>138</v>
      </c>
      <c r="F24" s="481" t="s">
        <v>138</v>
      </c>
      <c r="G24" s="482" t="s">
        <v>138</v>
      </c>
      <c r="H24" s="358">
        <v>207</v>
      </c>
      <c r="I24" s="151">
        <f aca="true" t="shared" si="1" ref="I24:I32">H24/5006*100</f>
        <v>4.1350379544546545</v>
      </c>
    </row>
    <row r="25" spans="1:9" ht="15">
      <c r="A25" s="88">
        <v>3</v>
      </c>
      <c r="B25" s="478" t="s">
        <v>341</v>
      </c>
      <c r="C25" s="479" t="s">
        <v>341</v>
      </c>
      <c r="D25" s="480" t="s">
        <v>300</v>
      </c>
      <c r="E25" s="481" t="s">
        <v>300</v>
      </c>
      <c r="F25" s="481" t="s">
        <v>300</v>
      </c>
      <c r="G25" s="482" t="s">
        <v>300</v>
      </c>
      <c r="H25" s="358">
        <v>147</v>
      </c>
      <c r="I25" s="151">
        <f t="shared" si="1"/>
        <v>2.9364762285257693</v>
      </c>
    </row>
    <row r="26" spans="1:9" ht="15">
      <c r="A26" s="90">
        <v>4</v>
      </c>
      <c r="B26" s="478" t="s">
        <v>471</v>
      </c>
      <c r="C26" s="479" t="s">
        <v>471</v>
      </c>
      <c r="D26" s="480" t="s">
        <v>472</v>
      </c>
      <c r="E26" s="481" t="s">
        <v>472</v>
      </c>
      <c r="F26" s="481" t="s">
        <v>472</v>
      </c>
      <c r="G26" s="482" t="s">
        <v>472</v>
      </c>
      <c r="H26" s="358">
        <v>103</v>
      </c>
      <c r="I26" s="151">
        <f t="shared" si="1"/>
        <v>2.0575309628445866</v>
      </c>
    </row>
    <row r="27" spans="1:9" ht="15">
      <c r="A27" s="88">
        <v>5</v>
      </c>
      <c r="B27" s="478" t="s">
        <v>342</v>
      </c>
      <c r="C27" s="479" t="s">
        <v>342</v>
      </c>
      <c r="D27" s="480" t="s">
        <v>304</v>
      </c>
      <c r="E27" s="481" t="s">
        <v>304</v>
      </c>
      <c r="F27" s="481" t="s">
        <v>304</v>
      </c>
      <c r="G27" s="482" t="s">
        <v>304</v>
      </c>
      <c r="H27" s="358">
        <v>101</v>
      </c>
      <c r="I27" s="151">
        <f t="shared" si="1"/>
        <v>2.017578905313624</v>
      </c>
    </row>
    <row r="28" spans="1:9" ht="15">
      <c r="A28" s="90">
        <v>6</v>
      </c>
      <c r="B28" s="478" t="s">
        <v>469</v>
      </c>
      <c r="C28" s="479" t="s">
        <v>469</v>
      </c>
      <c r="D28" s="480" t="s">
        <v>470</v>
      </c>
      <c r="E28" s="481" t="s">
        <v>470</v>
      </c>
      <c r="F28" s="481" t="s">
        <v>470</v>
      </c>
      <c r="G28" s="482" t="s">
        <v>470</v>
      </c>
      <c r="H28" s="358">
        <v>101</v>
      </c>
      <c r="I28" s="151">
        <f t="shared" si="1"/>
        <v>2.017578905313624</v>
      </c>
    </row>
    <row r="29" spans="1:9" ht="15">
      <c r="A29" s="88">
        <v>7</v>
      </c>
      <c r="B29" s="478" t="s">
        <v>345</v>
      </c>
      <c r="C29" s="479" t="s">
        <v>345</v>
      </c>
      <c r="D29" s="480" t="s">
        <v>143</v>
      </c>
      <c r="E29" s="481" t="s">
        <v>143</v>
      </c>
      <c r="F29" s="481" t="s">
        <v>143</v>
      </c>
      <c r="G29" s="482" t="s">
        <v>143</v>
      </c>
      <c r="H29" s="358">
        <v>77</v>
      </c>
      <c r="I29" s="151">
        <f t="shared" si="1"/>
        <v>1.5381542149420695</v>
      </c>
    </row>
    <row r="30" spans="1:9" ht="15">
      <c r="A30" s="90">
        <v>8</v>
      </c>
      <c r="B30" s="478" t="s">
        <v>340</v>
      </c>
      <c r="C30" s="479" t="s">
        <v>340</v>
      </c>
      <c r="D30" s="480" t="s">
        <v>299</v>
      </c>
      <c r="E30" s="481" t="s">
        <v>299</v>
      </c>
      <c r="F30" s="481" t="s">
        <v>299</v>
      </c>
      <c r="G30" s="482" t="s">
        <v>299</v>
      </c>
      <c r="H30" s="358">
        <v>66</v>
      </c>
      <c r="I30" s="151">
        <f t="shared" si="1"/>
        <v>1.3184178985217738</v>
      </c>
    </row>
    <row r="31" spans="1:9" ht="15">
      <c r="A31" s="88">
        <v>9</v>
      </c>
      <c r="B31" s="478" t="s">
        <v>349</v>
      </c>
      <c r="C31" s="479" t="s">
        <v>349</v>
      </c>
      <c r="D31" s="480" t="s">
        <v>334</v>
      </c>
      <c r="E31" s="481" t="s">
        <v>334</v>
      </c>
      <c r="F31" s="481" t="s">
        <v>334</v>
      </c>
      <c r="G31" s="482" t="s">
        <v>334</v>
      </c>
      <c r="H31" s="358">
        <v>65</v>
      </c>
      <c r="I31" s="151">
        <f t="shared" si="1"/>
        <v>1.2984418697562925</v>
      </c>
    </row>
    <row r="32" spans="1:9" ht="15">
      <c r="A32" s="90">
        <v>10</v>
      </c>
      <c r="B32" s="489" t="s">
        <v>344</v>
      </c>
      <c r="C32" s="489" t="s">
        <v>344</v>
      </c>
      <c r="D32" s="488" t="s">
        <v>142</v>
      </c>
      <c r="E32" s="488" t="s">
        <v>142</v>
      </c>
      <c r="F32" s="488" t="s">
        <v>142</v>
      </c>
      <c r="G32" s="488" t="s">
        <v>142</v>
      </c>
      <c r="H32" s="358">
        <v>64</v>
      </c>
      <c r="I32" s="151">
        <f t="shared" si="1"/>
        <v>1.278465840990811</v>
      </c>
    </row>
    <row r="33" spans="1:3" ht="15">
      <c r="A33" s="3" t="s">
        <v>18</v>
      </c>
      <c r="B33" s="3"/>
      <c r="C33" s="3"/>
    </row>
    <row r="34" spans="1:3" ht="15">
      <c r="A34" s="3"/>
      <c r="B34" s="3"/>
      <c r="C34" s="3"/>
    </row>
    <row r="36" spans="3:7" ht="15">
      <c r="C36" s="453" t="s">
        <v>144</v>
      </c>
      <c r="D36" s="453"/>
      <c r="E36" s="453"/>
      <c r="F36" s="453"/>
      <c r="G36" s="453"/>
    </row>
    <row r="38" spans="1:9" ht="15">
      <c r="A38" s="82" t="s">
        <v>132</v>
      </c>
      <c r="B38" s="487" t="s">
        <v>462</v>
      </c>
      <c r="C38" s="487"/>
      <c r="D38" s="487" t="s">
        <v>133</v>
      </c>
      <c r="E38" s="487"/>
      <c r="F38" s="487"/>
      <c r="G38" s="487"/>
      <c r="H38" s="82" t="s">
        <v>9</v>
      </c>
      <c r="I38" s="82" t="s">
        <v>134</v>
      </c>
    </row>
    <row r="39" spans="1:10" ht="15">
      <c r="A39" s="88">
        <v>1</v>
      </c>
      <c r="B39" s="478" t="s">
        <v>135</v>
      </c>
      <c r="C39" s="479"/>
      <c r="D39" s="488" t="s">
        <v>136</v>
      </c>
      <c r="E39" s="488"/>
      <c r="F39" s="488"/>
      <c r="G39" s="488"/>
      <c r="H39" s="360">
        <v>1040</v>
      </c>
      <c r="I39" s="151">
        <f>H39/4744*100</f>
        <v>21.922428330522767</v>
      </c>
      <c r="J39" s="1"/>
    </row>
    <row r="40" spans="1:9" ht="15">
      <c r="A40" s="90">
        <v>2</v>
      </c>
      <c r="B40" s="478" t="s">
        <v>363</v>
      </c>
      <c r="C40" s="479" t="s">
        <v>363</v>
      </c>
      <c r="D40" s="488" t="s">
        <v>364</v>
      </c>
      <c r="E40" s="488" t="s">
        <v>364</v>
      </c>
      <c r="F40" s="488" t="s">
        <v>364</v>
      </c>
      <c r="G40" s="488" t="s">
        <v>364</v>
      </c>
      <c r="H40" s="361">
        <v>192</v>
      </c>
      <c r="I40" s="151">
        <f aca="true" t="shared" si="2" ref="I40:I48">H40/4744*100</f>
        <v>4.0472175379426645</v>
      </c>
    </row>
    <row r="41" spans="1:9" ht="15">
      <c r="A41" s="88">
        <v>3</v>
      </c>
      <c r="B41" s="478" t="s">
        <v>343</v>
      </c>
      <c r="C41" s="479" t="s">
        <v>343</v>
      </c>
      <c r="D41" s="488" t="s">
        <v>138</v>
      </c>
      <c r="E41" s="488" t="s">
        <v>138</v>
      </c>
      <c r="F41" s="488" t="s">
        <v>138</v>
      </c>
      <c r="G41" s="488" t="s">
        <v>138</v>
      </c>
      <c r="H41" s="361">
        <v>165</v>
      </c>
      <c r="I41" s="151">
        <f t="shared" si="2"/>
        <v>3.4780775716694774</v>
      </c>
    </row>
    <row r="42" spans="1:9" ht="15">
      <c r="A42" s="90">
        <v>4</v>
      </c>
      <c r="B42" s="478" t="s">
        <v>140</v>
      </c>
      <c r="C42" s="479" t="s">
        <v>140</v>
      </c>
      <c r="D42" s="488" t="s">
        <v>141</v>
      </c>
      <c r="E42" s="488" t="s">
        <v>141</v>
      </c>
      <c r="F42" s="488" t="s">
        <v>141</v>
      </c>
      <c r="G42" s="488" t="s">
        <v>141</v>
      </c>
      <c r="H42" s="361">
        <v>129</v>
      </c>
      <c r="I42" s="151">
        <f t="shared" si="2"/>
        <v>2.7192242833052274</v>
      </c>
    </row>
    <row r="43" spans="1:9" ht="15">
      <c r="A43" s="88">
        <v>5</v>
      </c>
      <c r="B43" s="478" t="s">
        <v>341</v>
      </c>
      <c r="C43" s="479" t="s">
        <v>341</v>
      </c>
      <c r="D43" s="488" t="s">
        <v>300</v>
      </c>
      <c r="E43" s="488" t="s">
        <v>300</v>
      </c>
      <c r="F43" s="488" t="s">
        <v>300</v>
      </c>
      <c r="G43" s="488" t="s">
        <v>300</v>
      </c>
      <c r="H43" s="361">
        <v>119</v>
      </c>
      <c r="I43" s="151">
        <f t="shared" si="2"/>
        <v>2.5084317032040473</v>
      </c>
    </row>
    <row r="44" spans="1:9" ht="15">
      <c r="A44" s="90">
        <v>6</v>
      </c>
      <c r="B44" s="478" t="s">
        <v>349</v>
      </c>
      <c r="C44" s="479" t="s">
        <v>349</v>
      </c>
      <c r="D44" s="488" t="s">
        <v>334</v>
      </c>
      <c r="E44" s="488" t="s">
        <v>334</v>
      </c>
      <c r="F44" s="488" t="s">
        <v>334</v>
      </c>
      <c r="G44" s="488" t="s">
        <v>334</v>
      </c>
      <c r="H44" s="361">
        <v>86</v>
      </c>
      <c r="I44" s="151">
        <f t="shared" si="2"/>
        <v>1.812816188870152</v>
      </c>
    </row>
    <row r="45" spans="1:9" ht="15">
      <c r="A45" s="88">
        <v>7</v>
      </c>
      <c r="B45" s="478" t="s">
        <v>549</v>
      </c>
      <c r="C45" s="479" t="s">
        <v>549</v>
      </c>
      <c r="D45" s="488" t="s">
        <v>550</v>
      </c>
      <c r="E45" s="488" t="s">
        <v>550</v>
      </c>
      <c r="F45" s="488" t="s">
        <v>550</v>
      </c>
      <c r="G45" s="488" t="s">
        <v>550</v>
      </c>
      <c r="H45" s="361">
        <v>83</v>
      </c>
      <c r="I45" s="151">
        <f t="shared" si="2"/>
        <v>1.7495784148397975</v>
      </c>
    </row>
    <row r="46" spans="1:9" ht="15">
      <c r="A46" s="90">
        <v>8</v>
      </c>
      <c r="B46" s="478" t="s">
        <v>346</v>
      </c>
      <c r="C46" s="479" t="s">
        <v>346</v>
      </c>
      <c r="D46" s="488" t="s">
        <v>272</v>
      </c>
      <c r="E46" s="488" t="s">
        <v>272</v>
      </c>
      <c r="F46" s="488" t="s">
        <v>272</v>
      </c>
      <c r="G46" s="488" t="s">
        <v>272</v>
      </c>
      <c r="H46" s="361">
        <v>76</v>
      </c>
      <c r="I46" s="151">
        <f t="shared" si="2"/>
        <v>1.6020236087689714</v>
      </c>
    </row>
    <row r="47" spans="1:9" ht="15">
      <c r="A47" s="88">
        <v>9</v>
      </c>
      <c r="B47" s="478" t="s">
        <v>473</v>
      </c>
      <c r="C47" s="479" t="s">
        <v>473</v>
      </c>
      <c r="D47" s="488" t="s">
        <v>474</v>
      </c>
      <c r="E47" s="488" t="s">
        <v>474</v>
      </c>
      <c r="F47" s="488" t="s">
        <v>474</v>
      </c>
      <c r="G47" s="488" t="s">
        <v>474</v>
      </c>
      <c r="H47" s="361">
        <v>71</v>
      </c>
      <c r="I47" s="151">
        <f t="shared" si="2"/>
        <v>1.496627318718381</v>
      </c>
    </row>
    <row r="48" spans="1:9" ht="15">
      <c r="A48" s="90">
        <v>10</v>
      </c>
      <c r="B48" s="490" t="s">
        <v>347</v>
      </c>
      <c r="C48" s="491" t="s">
        <v>347</v>
      </c>
      <c r="D48" s="488" t="s">
        <v>145</v>
      </c>
      <c r="E48" s="488" t="s">
        <v>145</v>
      </c>
      <c r="F48" s="488" t="s">
        <v>145</v>
      </c>
      <c r="G48" s="488" t="s">
        <v>145</v>
      </c>
      <c r="H48" s="361">
        <v>69</v>
      </c>
      <c r="I48" s="151">
        <f t="shared" si="2"/>
        <v>1.454468802698145</v>
      </c>
    </row>
    <row r="49" spans="2:4" ht="15">
      <c r="B49" s="3"/>
      <c r="C49" s="3"/>
      <c r="D49" s="3"/>
    </row>
    <row r="50" ht="15">
      <c r="A50" s="3" t="s">
        <v>18</v>
      </c>
    </row>
  </sheetData>
  <sheetProtection/>
  <mergeCells count="71">
    <mergeCell ref="B48:C48"/>
    <mergeCell ref="D48:G48"/>
    <mergeCell ref="B46:C46"/>
    <mergeCell ref="D46:G46"/>
    <mergeCell ref="B47:C47"/>
    <mergeCell ref="B39:C39"/>
    <mergeCell ref="D47:G47"/>
    <mergeCell ref="B45:C45"/>
    <mergeCell ref="D45:G45"/>
    <mergeCell ref="B42:C42"/>
    <mergeCell ref="A2:I2"/>
    <mergeCell ref="B13:C13"/>
    <mergeCell ref="D13:G13"/>
    <mergeCell ref="B14:C14"/>
    <mergeCell ref="D14:G14"/>
    <mergeCell ref="D30:G30"/>
    <mergeCell ref="D28:G28"/>
    <mergeCell ref="B11:C11"/>
    <mergeCell ref="D11:G11"/>
    <mergeCell ref="B27:C27"/>
    <mergeCell ref="B41:C41"/>
    <mergeCell ref="B23:C23"/>
    <mergeCell ref="D44:G44"/>
    <mergeCell ref="B44:C44"/>
    <mergeCell ref="B43:C43"/>
    <mergeCell ref="D43:G43"/>
    <mergeCell ref="D38:G38"/>
    <mergeCell ref="D39:G39"/>
    <mergeCell ref="D29:G29"/>
    <mergeCell ref="B29:C29"/>
    <mergeCell ref="D40:G40"/>
    <mergeCell ref="D32:G32"/>
    <mergeCell ref="D26:G26"/>
    <mergeCell ref="B26:C26"/>
    <mergeCell ref="B31:C31"/>
    <mergeCell ref="D31:G31"/>
    <mergeCell ref="B40:C40"/>
    <mergeCell ref="D42:G42"/>
    <mergeCell ref="B38:C38"/>
    <mergeCell ref="B30:C30"/>
    <mergeCell ref="B25:C25"/>
    <mergeCell ref="D25:G25"/>
    <mergeCell ref="C36:G36"/>
    <mergeCell ref="D27:G27"/>
    <mergeCell ref="B28:C28"/>
    <mergeCell ref="D41:G41"/>
    <mergeCell ref="B32:C32"/>
    <mergeCell ref="A3:I3"/>
    <mergeCell ref="C5:G5"/>
    <mergeCell ref="B7:C7"/>
    <mergeCell ref="B10:C10"/>
    <mergeCell ref="D10:G10"/>
    <mergeCell ref="B9:C9"/>
    <mergeCell ref="D9:G9"/>
    <mergeCell ref="D7:G7"/>
    <mergeCell ref="B8:C8"/>
    <mergeCell ref="D8:G8"/>
    <mergeCell ref="B15:C15"/>
    <mergeCell ref="B12:C12"/>
    <mergeCell ref="D12:G12"/>
    <mergeCell ref="D15:G15"/>
    <mergeCell ref="B16:C16"/>
    <mergeCell ref="D16:G16"/>
    <mergeCell ref="D17:G17"/>
    <mergeCell ref="B24:C24"/>
    <mergeCell ref="D24:G24"/>
    <mergeCell ref="B17:C17"/>
    <mergeCell ref="D23:G23"/>
    <mergeCell ref="C20:G20"/>
    <mergeCell ref="B22:C22"/>
    <mergeCell ref="D22:G22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&amp;L21.04.2017
&amp;CTÜRKİYE ODALAR ve BORSALAR BİRLİĞİ
Bilgi Hizmetleri Dairesi&amp;R&amp;P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zoomScale="120" zoomScaleNormal="120" zoomScalePageLayoutView="0" workbookViewId="0" topLeftCell="A1">
      <selection activeCell="F24" sqref="F24"/>
    </sheetView>
  </sheetViews>
  <sheetFormatPr defaultColWidth="9.140625" defaultRowHeight="15"/>
  <cols>
    <col min="1" max="1" width="4.00390625" style="260" customWidth="1"/>
    <col min="2" max="2" width="15.140625" style="260" customWidth="1"/>
    <col min="3" max="3" width="28.00390625" style="260" customWidth="1"/>
    <col min="4" max="6" width="9.140625" style="260" customWidth="1"/>
    <col min="7" max="7" width="8.00390625" style="260" customWidth="1"/>
    <col min="8" max="133" width="9.140625" style="260" customWidth="1"/>
    <col min="134" max="134" width="5.140625" style="260" customWidth="1"/>
    <col min="135" max="16384" width="9.140625" style="260" customWidth="1"/>
  </cols>
  <sheetData>
    <row r="1" spans="1:7" ht="18.75" thickBot="1">
      <c r="A1" s="378" t="s">
        <v>537</v>
      </c>
      <c r="B1" s="379"/>
      <c r="C1" s="379"/>
      <c r="D1" s="379"/>
      <c r="E1" s="379"/>
      <c r="F1" s="379"/>
      <c r="G1" s="74"/>
    </row>
    <row r="2" spans="1:6" ht="15.75">
      <c r="A2" s="119" t="s">
        <v>490</v>
      </c>
      <c r="B2" s="313"/>
      <c r="C2" s="313"/>
      <c r="D2" s="313"/>
      <c r="E2" s="313"/>
      <c r="F2" s="313"/>
    </row>
    <row r="3" spans="1:6" ht="15.75">
      <c r="A3" s="317"/>
      <c r="B3" s="314"/>
      <c r="C3" s="314"/>
      <c r="D3" s="314"/>
      <c r="E3" s="314"/>
      <c r="F3" s="314"/>
    </row>
    <row r="4" spans="3:5" ht="15">
      <c r="C4" s="363" t="s">
        <v>131</v>
      </c>
      <c r="E4" s="364"/>
    </row>
    <row r="5" spans="1:5" ht="33.75" customHeight="1">
      <c r="A5" s="355" t="s">
        <v>132</v>
      </c>
      <c r="B5" s="377" t="s">
        <v>462</v>
      </c>
      <c r="C5" s="355" t="s">
        <v>133</v>
      </c>
      <c r="D5" s="355" t="s">
        <v>9</v>
      </c>
      <c r="E5" s="365" t="s">
        <v>464</v>
      </c>
    </row>
    <row r="6" spans="1:5" ht="15">
      <c r="A6" s="88">
        <v>1</v>
      </c>
      <c r="B6" s="359" t="s">
        <v>339</v>
      </c>
      <c r="C6" s="366" t="s">
        <v>137</v>
      </c>
      <c r="D6" s="361">
        <v>57</v>
      </c>
      <c r="E6" s="367">
        <f>D6/543*100</f>
        <v>10.497237569060774</v>
      </c>
    </row>
    <row r="7" spans="1:5" ht="22.5">
      <c r="A7" s="90">
        <v>2</v>
      </c>
      <c r="B7" s="359" t="s">
        <v>135</v>
      </c>
      <c r="C7" s="366" t="s">
        <v>136</v>
      </c>
      <c r="D7" s="361">
        <v>43</v>
      </c>
      <c r="E7" s="367">
        <f aca="true" t="shared" si="0" ref="E7:E15">D7/543*100</f>
        <v>7.918968692449356</v>
      </c>
    </row>
    <row r="8" spans="1:5" ht="15">
      <c r="A8" s="88">
        <v>3</v>
      </c>
      <c r="B8" s="359" t="s">
        <v>467</v>
      </c>
      <c r="C8" s="366" t="s">
        <v>468</v>
      </c>
      <c r="D8" s="361">
        <v>14</v>
      </c>
      <c r="E8" s="367">
        <f t="shared" si="0"/>
        <v>2.578268876611418</v>
      </c>
    </row>
    <row r="9" spans="1:5" ht="22.5">
      <c r="A9" s="90">
        <v>4</v>
      </c>
      <c r="B9" s="359" t="s">
        <v>341</v>
      </c>
      <c r="C9" s="366" t="s">
        <v>300</v>
      </c>
      <c r="D9" s="361">
        <v>11</v>
      </c>
      <c r="E9" s="367">
        <f t="shared" si="0"/>
        <v>2.0257826887661143</v>
      </c>
    </row>
    <row r="10" spans="1:5" ht="22.5">
      <c r="A10" s="88">
        <v>5</v>
      </c>
      <c r="B10" s="359" t="s">
        <v>507</v>
      </c>
      <c r="C10" s="366" t="s">
        <v>506</v>
      </c>
      <c r="D10" s="361">
        <v>10</v>
      </c>
      <c r="E10" s="367">
        <f t="shared" si="0"/>
        <v>1.841620626151013</v>
      </c>
    </row>
    <row r="11" spans="1:5" ht="22.5">
      <c r="A11" s="90">
        <v>6</v>
      </c>
      <c r="B11" s="359" t="s">
        <v>340</v>
      </c>
      <c r="C11" s="366" t="s">
        <v>299</v>
      </c>
      <c r="D11" s="361">
        <v>9</v>
      </c>
      <c r="E11" s="367">
        <f t="shared" si="0"/>
        <v>1.6574585635359116</v>
      </c>
    </row>
    <row r="12" spans="1:5" ht="15">
      <c r="A12" s="88">
        <v>7</v>
      </c>
      <c r="B12" s="359" t="s">
        <v>349</v>
      </c>
      <c r="C12" s="366" t="s">
        <v>334</v>
      </c>
      <c r="D12" s="361">
        <v>8</v>
      </c>
      <c r="E12" s="367">
        <f t="shared" si="0"/>
        <v>1.4732965009208103</v>
      </c>
    </row>
    <row r="13" spans="1:5" ht="22.5">
      <c r="A13" s="90">
        <v>8</v>
      </c>
      <c r="B13" s="359" t="s">
        <v>492</v>
      </c>
      <c r="C13" s="366" t="s">
        <v>493</v>
      </c>
      <c r="D13" s="361">
        <v>8</v>
      </c>
      <c r="E13" s="367">
        <f t="shared" si="0"/>
        <v>1.4732965009208103</v>
      </c>
    </row>
    <row r="14" spans="1:5" ht="15">
      <c r="A14" s="88">
        <v>9</v>
      </c>
      <c r="B14" s="359" t="s">
        <v>551</v>
      </c>
      <c r="C14" s="366" t="s">
        <v>552</v>
      </c>
      <c r="D14" s="361">
        <v>8</v>
      </c>
      <c r="E14" s="367">
        <f t="shared" si="0"/>
        <v>1.4732965009208103</v>
      </c>
    </row>
    <row r="15" spans="1:5" ht="22.5">
      <c r="A15" s="90">
        <v>10</v>
      </c>
      <c r="B15" s="359" t="s">
        <v>342</v>
      </c>
      <c r="C15" s="366" t="s">
        <v>304</v>
      </c>
      <c r="D15" s="361">
        <v>7</v>
      </c>
      <c r="E15" s="367">
        <f t="shared" si="0"/>
        <v>1.289134438305709</v>
      </c>
    </row>
    <row r="16" spans="1:5" ht="15">
      <c r="A16" s="368"/>
      <c r="B16" s="318"/>
      <c r="C16" s="319"/>
      <c r="D16" s="320"/>
      <c r="E16" s="369"/>
    </row>
    <row r="17" spans="3:5" ht="15">
      <c r="C17" s="354" t="s">
        <v>139</v>
      </c>
      <c r="E17" s="364"/>
    </row>
    <row r="18" spans="1:5" ht="44.25" customHeight="1">
      <c r="A18" s="355" t="s">
        <v>132</v>
      </c>
      <c r="B18" s="377" t="s">
        <v>462</v>
      </c>
      <c r="C18" s="355" t="s">
        <v>133</v>
      </c>
      <c r="D18" s="355" t="s">
        <v>9</v>
      </c>
      <c r="E18" s="365" t="s">
        <v>464</v>
      </c>
    </row>
    <row r="19" spans="1:5" ht="22.5">
      <c r="A19" s="88">
        <v>1</v>
      </c>
      <c r="B19" s="370" t="s">
        <v>135</v>
      </c>
      <c r="C19" s="371" t="s">
        <v>136</v>
      </c>
      <c r="D19" s="372">
        <v>260</v>
      </c>
      <c r="E19" s="367">
        <f>D19/2796*100</f>
        <v>9.298998569384835</v>
      </c>
    </row>
    <row r="20" spans="1:5" ht="22.5">
      <c r="A20" s="90">
        <v>2</v>
      </c>
      <c r="B20" s="370" t="s">
        <v>341</v>
      </c>
      <c r="C20" s="371" t="s">
        <v>300</v>
      </c>
      <c r="D20" s="372">
        <v>73</v>
      </c>
      <c r="E20" s="367">
        <f aca="true" t="shared" si="1" ref="E20:E28">D20/2796*100</f>
        <v>2.6108726752503575</v>
      </c>
    </row>
    <row r="21" spans="1:5" ht="22.5">
      <c r="A21" s="88">
        <v>3</v>
      </c>
      <c r="B21" s="370" t="s">
        <v>343</v>
      </c>
      <c r="C21" s="371" t="s">
        <v>138</v>
      </c>
      <c r="D21" s="372">
        <v>71</v>
      </c>
      <c r="E21" s="367">
        <f t="shared" si="1"/>
        <v>2.5393419170243203</v>
      </c>
    </row>
    <row r="22" spans="1:5" ht="33.75">
      <c r="A22" s="90">
        <v>4</v>
      </c>
      <c r="B22" s="370" t="s">
        <v>140</v>
      </c>
      <c r="C22" s="371" t="s">
        <v>141</v>
      </c>
      <c r="D22" s="372">
        <v>55</v>
      </c>
      <c r="E22" s="367">
        <f t="shared" si="1"/>
        <v>1.967095851216023</v>
      </c>
    </row>
    <row r="23" spans="1:5" ht="15">
      <c r="A23" s="88">
        <v>5</v>
      </c>
      <c r="B23" s="370" t="s">
        <v>473</v>
      </c>
      <c r="C23" s="371" t="s">
        <v>474</v>
      </c>
      <c r="D23" s="372">
        <v>50</v>
      </c>
      <c r="E23" s="367">
        <f t="shared" si="1"/>
        <v>1.7882689556509301</v>
      </c>
    </row>
    <row r="24" spans="1:5" ht="22.5">
      <c r="A24" s="90">
        <v>6</v>
      </c>
      <c r="B24" s="370" t="s">
        <v>342</v>
      </c>
      <c r="C24" s="371" t="s">
        <v>304</v>
      </c>
      <c r="D24" s="372">
        <v>49</v>
      </c>
      <c r="E24" s="367">
        <f t="shared" si="1"/>
        <v>1.7525035765379111</v>
      </c>
    </row>
    <row r="25" spans="1:5" ht="22.5">
      <c r="A25" s="88">
        <v>7</v>
      </c>
      <c r="B25" s="370">
        <v>43040</v>
      </c>
      <c r="C25" s="371" t="s">
        <v>506</v>
      </c>
      <c r="D25" s="372">
        <v>49</v>
      </c>
      <c r="E25" s="367">
        <f t="shared" si="1"/>
        <v>1.7525035765379111</v>
      </c>
    </row>
    <row r="26" spans="1:5" ht="22.5">
      <c r="A26" s="90">
        <v>8</v>
      </c>
      <c r="B26" s="370" t="s">
        <v>345</v>
      </c>
      <c r="C26" s="371" t="s">
        <v>143</v>
      </c>
      <c r="D26" s="372">
        <v>46</v>
      </c>
      <c r="E26" s="367">
        <f t="shared" si="1"/>
        <v>1.6452074391988556</v>
      </c>
    </row>
    <row r="27" spans="1:5" ht="15">
      <c r="A27" s="88">
        <v>9</v>
      </c>
      <c r="B27" s="370" t="s">
        <v>344</v>
      </c>
      <c r="C27" s="371" t="s">
        <v>142</v>
      </c>
      <c r="D27" s="372">
        <v>41</v>
      </c>
      <c r="E27" s="367">
        <f t="shared" si="1"/>
        <v>1.4663805436337627</v>
      </c>
    </row>
    <row r="28" spans="1:5" ht="15">
      <c r="A28" s="90">
        <v>10</v>
      </c>
      <c r="B28" s="370" t="s">
        <v>551</v>
      </c>
      <c r="C28" s="371" t="s">
        <v>552</v>
      </c>
      <c r="D28" s="372">
        <v>40</v>
      </c>
      <c r="E28" s="367">
        <f t="shared" si="1"/>
        <v>1.4306151645207439</v>
      </c>
    </row>
    <row r="29" spans="1:5" ht="15">
      <c r="A29" s="3"/>
      <c r="B29" s="3"/>
      <c r="E29" s="364"/>
    </row>
    <row r="30" spans="3:5" ht="15">
      <c r="C30" s="354" t="s">
        <v>337</v>
      </c>
      <c r="E30" s="364"/>
    </row>
    <row r="31" spans="1:5" ht="27">
      <c r="A31" s="355" t="s">
        <v>132</v>
      </c>
      <c r="B31" s="377" t="s">
        <v>462</v>
      </c>
      <c r="C31" s="355" t="s">
        <v>133</v>
      </c>
      <c r="D31" s="355" t="s">
        <v>9</v>
      </c>
      <c r="E31" s="365" t="s">
        <v>466</v>
      </c>
    </row>
    <row r="32" spans="1:5" ht="22.5">
      <c r="A32" s="88">
        <v>1</v>
      </c>
      <c r="B32" s="373" t="s">
        <v>135</v>
      </c>
      <c r="C32" s="366" t="s">
        <v>136</v>
      </c>
      <c r="D32" s="374">
        <v>855</v>
      </c>
      <c r="E32" s="367">
        <f>D32/5898*100</f>
        <v>14.496439471007122</v>
      </c>
    </row>
    <row r="33" spans="1:5" ht="33.75">
      <c r="A33" s="90">
        <v>2</v>
      </c>
      <c r="B33" s="373" t="s">
        <v>140</v>
      </c>
      <c r="C33" s="366" t="s">
        <v>141</v>
      </c>
      <c r="D33" s="374">
        <v>633</v>
      </c>
      <c r="E33" s="367">
        <f aca="true" t="shared" si="2" ref="E33:E41">D33/5898*100</f>
        <v>10.732451678535096</v>
      </c>
    </row>
    <row r="34" spans="1:5" ht="22.5">
      <c r="A34" s="88">
        <v>3</v>
      </c>
      <c r="B34" s="373" t="s">
        <v>343</v>
      </c>
      <c r="C34" s="366" t="s">
        <v>138</v>
      </c>
      <c r="D34" s="375">
        <v>253</v>
      </c>
      <c r="E34" s="367">
        <f t="shared" si="2"/>
        <v>4.2895896914208205</v>
      </c>
    </row>
    <row r="35" spans="1:5" ht="33.75">
      <c r="A35" s="90">
        <v>4</v>
      </c>
      <c r="B35" s="373" t="s">
        <v>346</v>
      </c>
      <c r="C35" s="366" t="s">
        <v>272</v>
      </c>
      <c r="D35" s="375">
        <v>160</v>
      </c>
      <c r="E35" s="367">
        <f t="shared" si="2"/>
        <v>2.712783994574432</v>
      </c>
    </row>
    <row r="36" spans="1:5" ht="33.75">
      <c r="A36" s="88">
        <v>5</v>
      </c>
      <c r="B36" s="373" t="s">
        <v>347</v>
      </c>
      <c r="C36" s="366" t="s">
        <v>145</v>
      </c>
      <c r="D36" s="375">
        <v>137</v>
      </c>
      <c r="E36" s="367">
        <f t="shared" si="2"/>
        <v>2.3228212953543577</v>
      </c>
    </row>
    <row r="37" spans="1:5" ht="33.75">
      <c r="A37" s="90">
        <v>6</v>
      </c>
      <c r="B37" s="373" t="s">
        <v>348</v>
      </c>
      <c r="C37" s="366" t="s">
        <v>338</v>
      </c>
      <c r="D37" s="375">
        <v>100</v>
      </c>
      <c r="E37" s="367">
        <f t="shared" si="2"/>
        <v>1.69548999660902</v>
      </c>
    </row>
    <row r="38" spans="1:5" ht="15">
      <c r="A38" s="88">
        <v>7</v>
      </c>
      <c r="B38" s="373" t="s">
        <v>469</v>
      </c>
      <c r="C38" s="366" t="s">
        <v>470</v>
      </c>
      <c r="D38" s="375">
        <v>93</v>
      </c>
      <c r="E38" s="367">
        <f t="shared" si="2"/>
        <v>1.5768056968463884</v>
      </c>
    </row>
    <row r="39" spans="1:5" ht="33.75">
      <c r="A39" s="90">
        <v>8</v>
      </c>
      <c r="B39" s="373" t="s">
        <v>365</v>
      </c>
      <c r="C39" s="366" t="s">
        <v>366</v>
      </c>
      <c r="D39" s="375">
        <v>87</v>
      </c>
      <c r="E39" s="367">
        <f t="shared" si="2"/>
        <v>1.4750762970498474</v>
      </c>
    </row>
    <row r="40" spans="1:5" ht="33.75">
      <c r="A40" s="88">
        <v>9</v>
      </c>
      <c r="B40" s="362" t="s">
        <v>553</v>
      </c>
      <c r="C40" s="366" t="s">
        <v>554</v>
      </c>
      <c r="D40" s="375">
        <v>82</v>
      </c>
      <c r="E40" s="367">
        <f t="shared" si="2"/>
        <v>1.3903017972193965</v>
      </c>
    </row>
    <row r="41" spans="1:5" ht="22.5">
      <c r="A41" s="90">
        <v>10</v>
      </c>
      <c r="B41" s="376" t="s">
        <v>341</v>
      </c>
      <c r="C41" s="366" t="s">
        <v>300</v>
      </c>
      <c r="D41" s="375">
        <v>74</v>
      </c>
      <c r="E41" s="367">
        <f t="shared" si="2"/>
        <v>1.2546625974906749</v>
      </c>
    </row>
    <row r="42" spans="1:5" ht="15">
      <c r="A42" s="260" t="s">
        <v>465</v>
      </c>
      <c r="B42" s="263"/>
      <c r="C42" s="263"/>
      <c r="D42" s="263"/>
      <c r="E42" s="364"/>
    </row>
    <row r="43" spans="1:5" ht="15">
      <c r="A43" s="3" t="s">
        <v>18</v>
      </c>
      <c r="E43" s="364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&amp;L21.04.2017
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F24" sqref="F24"/>
    </sheetView>
  </sheetViews>
  <sheetFormatPr defaultColWidth="9.140625" defaultRowHeight="15"/>
  <cols>
    <col min="1" max="1" width="7.28125" style="92" customWidth="1"/>
    <col min="2" max="2" width="15.8515625" style="92" customWidth="1"/>
    <col min="3" max="3" width="5.57421875" style="91" customWidth="1"/>
    <col min="4" max="4" width="3.7109375" style="91" customWidth="1"/>
    <col min="5" max="5" width="5.7109375" style="91" customWidth="1"/>
    <col min="6" max="6" width="4.57421875" style="91" customWidth="1"/>
    <col min="7" max="7" width="3.7109375" style="91" customWidth="1"/>
    <col min="8" max="8" width="5.28125" style="91" customWidth="1"/>
    <col min="9" max="9" width="4.00390625" style="91" bestFit="1" customWidth="1"/>
    <col min="10" max="10" width="5.57421875" style="91" customWidth="1"/>
    <col min="11" max="11" width="5.00390625" style="108" customWidth="1"/>
    <col min="12" max="12" width="3.421875" style="91" customWidth="1"/>
    <col min="13" max="14" width="5.28125" style="91" customWidth="1"/>
    <col min="15" max="15" width="4.28125" style="91" customWidth="1"/>
    <col min="16" max="16" width="4.8515625" style="91" customWidth="1"/>
    <col min="17" max="17" width="4.00390625" style="91" customWidth="1"/>
    <col min="18" max="18" width="5.28125" style="91" customWidth="1"/>
    <col min="19" max="16384" width="9.140625" style="91" customWidth="1"/>
  </cols>
  <sheetData>
    <row r="1" spans="1:18" ht="18.75" thickBot="1">
      <c r="A1" s="516" t="s">
        <v>535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269"/>
      <c r="R1" s="269"/>
    </row>
    <row r="3" spans="1:18" ht="15.75">
      <c r="A3" s="501" t="s">
        <v>146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</row>
    <row r="4" ht="15.75" thickBot="1">
      <c r="K4" s="91"/>
    </row>
    <row r="5" spans="1:18" s="93" customFormat="1" ht="17.25" customHeight="1" thickBot="1" thickTop="1">
      <c r="A5" s="270"/>
      <c r="B5" s="498" t="s">
        <v>147</v>
      </c>
      <c r="C5" s="502" t="s">
        <v>538</v>
      </c>
      <c r="D5" s="503"/>
      <c r="E5" s="503"/>
      <c r="F5" s="503"/>
      <c r="G5" s="503"/>
      <c r="H5" s="503"/>
      <c r="I5" s="503"/>
      <c r="J5" s="504"/>
      <c r="K5" s="502" t="s">
        <v>539</v>
      </c>
      <c r="L5" s="503"/>
      <c r="M5" s="503"/>
      <c r="N5" s="503"/>
      <c r="O5" s="503"/>
      <c r="P5" s="503"/>
      <c r="Q5" s="503"/>
      <c r="R5" s="504"/>
    </row>
    <row r="6" spans="1:18" ht="15.75" customHeight="1" thickTop="1">
      <c r="A6" s="271" t="s">
        <v>456</v>
      </c>
      <c r="B6" s="499"/>
      <c r="C6" s="505" t="s">
        <v>148</v>
      </c>
      <c r="D6" s="506"/>
      <c r="E6" s="493"/>
      <c r="F6" s="492" t="s">
        <v>149</v>
      </c>
      <c r="G6" s="507"/>
      <c r="H6" s="506" t="s">
        <v>150</v>
      </c>
      <c r="I6" s="506"/>
      <c r="J6" s="507"/>
      <c r="K6" s="506" t="s">
        <v>148</v>
      </c>
      <c r="L6" s="506"/>
      <c r="M6" s="506"/>
      <c r="N6" s="492" t="s">
        <v>149</v>
      </c>
      <c r="O6" s="493"/>
      <c r="P6" s="492" t="s">
        <v>150</v>
      </c>
      <c r="Q6" s="524"/>
      <c r="R6" s="507"/>
    </row>
    <row r="7" spans="1:18" ht="15" customHeight="1">
      <c r="A7" s="271" t="s">
        <v>455</v>
      </c>
      <c r="B7" s="499"/>
      <c r="C7" s="497" t="s">
        <v>151</v>
      </c>
      <c r="D7" s="508" t="s">
        <v>152</v>
      </c>
      <c r="E7" s="510" t="s">
        <v>153</v>
      </c>
      <c r="F7" s="496" t="s">
        <v>151</v>
      </c>
      <c r="G7" s="512" t="s">
        <v>152</v>
      </c>
      <c r="H7" s="514" t="s">
        <v>151</v>
      </c>
      <c r="I7" s="508" t="s">
        <v>152</v>
      </c>
      <c r="J7" s="494" t="s">
        <v>153</v>
      </c>
      <c r="K7" s="496" t="s">
        <v>151</v>
      </c>
      <c r="L7" s="519" t="s">
        <v>152</v>
      </c>
      <c r="M7" s="517" t="s">
        <v>153</v>
      </c>
      <c r="N7" s="520" t="s">
        <v>151</v>
      </c>
      <c r="O7" s="522" t="s">
        <v>152</v>
      </c>
      <c r="P7" s="496" t="s">
        <v>151</v>
      </c>
      <c r="Q7" s="519" t="s">
        <v>152</v>
      </c>
      <c r="R7" s="517" t="s">
        <v>153</v>
      </c>
    </row>
    <row r="8" spans="1:18" ht="24.75" customHeight="1" thickBot="1">
      <c r="A8" s="272"/>
      <c r="B8" s="500"/>
      <c r="C8" s="525"/>
      <c r="D8" s="509"/>
      <c r="E8" s="511"/>
      <c r="F8" s="497"/>
      <c r="G8" s="513"/>
      <c r="H8" s="515"/>
      <c r="I8" s="509"/>
      <c r="J8" s="495"/>
      <c r="K8" s="497"/>
      <c r="L8" s="508"/>
      <c r="M8" s="518"/>
      <c r="N8" s="521"/>
      <c r="O8" s="523"/>
      <c r="P8" s="497"/>
      <c r="Q8" s="508"/>
      <c r="R8" s="518"/>
    </row>
    <row r="9" spans="1:18" ht="15.75" thickTop="1">
      <c r="A9" s="273" t="s">
        <v>368</v>
      </c>
      <c r="B9" s="274" t="s">
        <v>154</v>
      </c>
      <c r="C9" s="275">
        <v>150</v>
      </c>
      <c r="D9" s="276">
        <v>0</v>
      </c>
      <c r="E9" s="277">
        <v>69</v>
      </c>
      <c r="F9" s="275">
        <v>18</v>
      </c>
      <c r="G9" s="277">
        <v>0</v>
      </c>
      <c r="H9" s="275">
        <v>15</v>
      </c>
      <c r="I9" s="276">
        <v>0</v>
      </c>
      <c r="J9" s="277">
        <v>10</v>
      </c>
      <c r="K9" s="275">
        <v>186</v>
      </c>
      <c r="L9" s="276">
        <v>2</v>
      </c>
      <c r="M9" s="277">
        <v>55</v>
      </c>
      <c r="N9" s="275">
        <v>22</v>
      </c>
      <c r="O9" s="277">
        <v>1</v>
      </c>
      <c r="P9" s="275">
        <v>7</v>
      </c>
      <c r="Q9" s="276">
        <v>0</v>
      </c>
      <c r="R9" s="277">
        <v>22</v>
      </c>
    </row>
    <row r="10" spans="1:18" ht="15">
      <c r="A10" s="278" t="s">
        <v>369</v>
      </c>
      <c r="B10" s="278" t="s">
        <v>155</v>
      </c>
      <c r="C10" s="279">
        <v>16</v>
      </c>
      <c r="D10" s="280">
        <v>0</v>
      </c>
      <c r="E10" s="281">
        <v>11</v>
      </c>
      <c r="F10" s="279">
        <v>0</v>
      </c>
      <c r="G10" s="281">
        <v>0</v>
      </c>
      <c r="H10" s="279">
        <v>2</v>
      </c>
      <c r="I10" s="280">
        <v>0</v>
      </c>
      <c r="J10" s="281">
        <v>5</v>
      </c>
      <c r="K10" s="279">
        <v>12</v>
      </c>
      <c r="L10" s="280">
        <v>0</v>
      </c>
      <c r="M10" s="281">
        <v>12</v>
      </c>
      <c r="N10" s="279">
        <v>6</v>
      </c>
      <c r="O10" s="281">
        <v>0</v>
      </c>
      <c r="P10" s="279">
        <v>1</v>
      </c>
      <c r="Q10" s="280">
        <v>0</v>
      </c>
      <c r="R10" s="281">
        <v>4</v>
      </c>
    </row>
    <row r="11" spans="1:18" ht="15">
      <c r="A11" s="273" t="s">
        <v>370</v>
      </c>
      <c r="B11" s="273" t="s">
        <v>156</v>
      </c>
      <c r="C11" s="279">
        <v>32</v>
      </c>
      <c r="D11" s="280">
        <v>0</v>
      </c>
      <c r="E11" s="281">
        <v>26</v>
      </c>
      <c r="F11" s="279">
        <v>4</v>
      </c>
      <c r="G11" s="281">
        <v>0</v>
      </c>
      <c r="H11" s="279">
        <v>6</v>
      </c>
      <c r="I11" s="280">
        <v>0</v>
      </c>
      <c r="J11" s="281">
        <v>3</v>
      </c>
      <c r="K11" s="279">
        <v>36</v>
      </c>
      <c r="L11" s="280">
        <v>1</v>
      </c>
      <c r="M11" s="281">
        <v>24</v>
      </c>
      <c r="N11" s="279">
        <v>1</v>
      </c>
      <c r="O11" s="281">
        <v>2</v>
      </c>
      <c r="P11" s="279">
        <v>2</v>
      </c>
      <c r="Q11" s="280">
        <v>0</v>
      </c>
      <c r="R11" s="281">
        <v>13</v>
      </c>
    </row>
    <row r="12" spans="1:18" ht="15">
      <c r="A12" s="278" t="s">
        <v>371</v>
      </c>
      <c r="B12" s="278" t="s">
        <v>157</v>
      </c>
      <c r="C12" s="279">
        <v>5</v>
      </c>
      <c r="D12" s="280">
        <v>0</v>
      </c>
      <c r="E12" s="281">
        <v>15</v>
      </c>
      <c r="F12" s="279">
        <v>0</v>
      </c>
      <c r="G12" s="281">
        <v>0</v>
      </c>
      <c r="H12" s="279">
        <v>0</v>
      </c>
      <c r="I12" s="280">
        <v>1</v>
      </c>
      <c r="J12" s="281">
        <v>2</v>
      </c>
      <c r="K12" s="279">
        <v>9</v>
      </c>
      <c r="L12" s="280">
        <v>0</v>
      </c>
      <c r="M12" s="281">
        <v>17</v>
      </c>
      <c r="N12" s="279">
        <v>0</v>
      </c>
      <c r="O12" s="281">
        <v>0</v>
      </c>
      <c r="P12" s="279">
        <v>1</v>
      </c>
      <c r="Q12" s="280">
        <v>0</v>
      </c>
      <c r="R12" s="281">
        <v>3</v>
      </c>
    </row>
    <row r="13" spans="1:18" ht="15">
      <c r="A13" s="273" t="s">
        <v>372</v>
      </c>
      <c r="B13" s="273" t="s">
        <v>158</v>
      </c>
      <c r="C13" s="279">
        <v>12</v>
      </c>
      <c r="D13" s="280">
        <v>0</v>
      </c>
      <c r="E13" s="281">
        <v>6</v>
      </c>
      <c r="F13" s="279">
        <v>0</v>
      </c>
      <c r="G13" s="281">
        <v>0</v>
      </c>
      <c r="H13" s="279">
        <v>2</v>
      </c>
      <c r="I13" s="280">
        <v>0</v>
      </c>
      <c r="J13" s="281">
        <v>0</v>
      </c>
      <c r="K13" s="279">
        <v>16</v>
      </c>
      <c r="L13" s="280">
        <v>1</v>
      </c>
      <c r="M13" s="281">
        <v>2</v>
      </c>
      <c r="N13" s="279">
        <v>1</v>
      </c>
      <c r="O13" s="281">
        <v>0</v>
      </c>
      <c r="P13" s="279">
        <v>1</v>
      </c>
      <c r="Q13" s="280">
        <v>0</v>
      </c>
      <c r="R13" s="281">
        <v>1</v>
      </c>
    </row>
    <row r="14" spans="1:18" ht="15">
      <c r="A14" s="278" t="s">
        <v>373</v>
      </c>
      <c r="B14" s="278" t="s">
        <v>159</v>
      </c>
      <c r="C14" s="279">
        <v>617</v>
      </c>
      <c r="D14" s="280">
        <v>13</v>
      </c>
      <c r="E14" s="281">
        <v>211</v>
      </c>
      <c r="F14" s="279">
        <v>77</v>
      </c>
      <c r="G14" s="281">
        <v>6</v>
      </c>
      <c r="H14" s="279">
        <v>70</v>
      </c>
      <c r="I14" s="280">
        <v>9</v>
      </c>
      <c r="J14" s="281">
        <v>120</v>
      </c>
      <c r="K14" s="279">
        <v>790</v>
      </c>
      <c r="L14" s="280">
        <v>11</v>
      </c>
      <c r="M14" s="281">
        <v>212</v>
      </c>
      <c r="N14" s="279">
        <v>83</v>
      </c>
      <c r="O14" s="281">
        <v>15</v>
      </c>
      <c r="P14" s="279">
        <v>64</v>
      </c>
      <c r="Q14" s="280">
        <v>13</v>
      </c>
      <c r="R14" s="281">
        <v>323</v>
      </c>
    </row>
    <row r="15" spans="1:18" ht="15">
      <c r="A15" s="273" t="s">
        <v>374</v>
      </c>
      <c r="B15" s="273" t="s">
        <v>160</v>
      </c>
      <c r="C15" s="279">
        <v>276</v>
      </c>
      <c r="D15" s="280">
        <v>3</v>
      </c>
      <c r="E15" s="281">
        <v>118</v>
      </c>
      <c r="F15" s="279">
        <v>14</v>
      </c>
      <c r="G15" s="281">
        <v>1</v>
      </c>
      <c r="H15" s="279">
        <v>11</v>
      </c>
      <c r="I15" s="280">
        <v>4</v>
      </c>
      <c r="J15" s="281">
        <v>56</v>
      </c>
      <c r="K15" s="279">
        <v>314</v>
      </c>
      <c r="L15" s="280">
        <v>1</v>
      </c>
      <c r="M15" s="281">
        <v>185</v>
      </c>
      <c r="N15" s="279">
        <v>28</v>
      </c>
      <c r="O15" s="281">
        <v>7</v>
      </c>
      <c r="P15" s="279">
        <v>20</v>
      </c>
      <c r="Q15" s="280">
        <v>3</v>
      </c>
      <c r="R15" s="281">
        <v>68</v>
      </c>
    </row>
    <row r="16" spans="1:18" ht="15">
      <c r="A16" s="278" t="s">
        <v>375</v>
      </c>
      <c r="B16" s="278" t="s">
        <v>161</v>
      </c>
      <c r="C16" s="279">
        <v>6</v>
      </c>
      <c r="D16" s="280">
        <v>1</v>
      </c>
      <c r="E16" s="281">
        <v>6</v>
      </c>
      <c r="F16" s="279">
        <v>1</v>
      </c>
      <c r="G16" s="281">
        <v>0</v>
      </c>
      <c r="H16" s="279">
        <v>1</v>
      </c>
      <c r="I16" s="280">
        <v>0</v>
      </c>
      <c r="J16" s="281">
        <v>2</v>
      </c>
      <c r="K16" s="279">
        <v>9</v>
      </c>
      <c r="L16" s="280">
        <v>3</v>
      </c>
      <c r="M16" s="281">
        <v>5</v>
      </c>
      <c r="N16" s="279">
        <v>0</v>
      </c>
      <c r="O16" s="281">
        <v>0</v>
      </c>
      <c r="P16" s="279">
        <v>0</v>
      </c>
      <c r="Q16" s="280">
        <v>0</v>
      </c>
      <c r="R16" s="281">
        <v>5</v>
      </c>
    </row>
    <row r="17" spans="1:18" ht="15">
      <c r="A17" s="273" t="s">
        <v>376</v>
      </c>
      <c r="B17" s="273" t="s">
        <v>162</v>
      </c>
      <c r="C17" s="279">
        <v>54</v>
      </c>
      <c r="D17" s="280">
        <v>1</v>
      </c>
      <c r="E17" s="281">
        <v>92</v>
      </c>
      <c r="F17" s="279">
        <v>3</v>
      </c>
      <c r="G17" s="281">
        <v>1</v>
      </c>
      <c r="H17" s="279">
        <v>6</v>
      </c>
      <c r="I17" s="280">
        <v>2</v>
      </c>
      <c r="J17" s="281">
        <v>20</v>
      </c>
      <c r="K17" s="279">
        <v>63</v>
      </c>
      <c r="L17" s="280">
        <v>2</v>
      </c>
      <c r="M17" s="281">
        <v>98</v>
      </c>
      <c r="N17" s="279">
        <v>8</v>
      </c>
      <c r="O17" s="281">
        <v>2</v>
      </c>
      <c r="P17" s="279">
        <v>4</v>
      </c>
      <c r="Q17" s="280">
        <v>1</v>
      </c>
      <c r="R17" s="281">
        <v>28</v>
      </c>
    </row>
    <row r="18" spans="1:18" ht="15">
      <c r="A18" s="278" t="s">
        <v>377</v>
      </c>
      <c r="B18" s="278" t="s">
        <v>163</v>
      </c>
      <c r="C18" s="279">
        <v>52</v>
      </c>
      <c r="D18" s="280">
        <v>0</v>
      </c>
      <c r="E18" s="281">
        <v>38</v>
      </c>
      <c r="F18" s="279">
        <v>0</v>
      </c>
      <c r="G18" s="281">
        <v>0</v>
      </c>
      <c r="H18" s="279">
        <v>1</v>
      </c>
      <c r="I18" s="280">
        <v>0</v>
      </c>
      <c r="J18" s="281">
        <v>18</v>
      </c>
      <c r="K18" s="279">
        <v>51</v>
      </c>
      <c r="L18" s="280">
        <v>0</v>
      </c>
      <c r="M18" s="281">
        <v>40</v>
      </c>
      <c r="N18" s="279">
        <v>5</v>
      </c>
      <c r="O18" s="281">
        <v>1</v>
      </c>
      <c r="P18" s="279">
        <v>5</v>
      </c>
      <c r="Q18" s="280">
        <v>0</v>
      </c>
      <c r="R18" s="281">
        <v>26</v>
      </c>
    </row>
    <row r="19" spans="1:18" ht="15">
      <c r="A19" s="273" t="s">
        <v>378</v>
      </c>
      <c r="B19" s="273" t="s">
        <v>164</v>
      </c>
      <c r="C19" s="279">
        <v>4</v>
      </c>
      <c r="D19" s="280">
        <v>0</v>
      </c>
      <c r="E19" s="281">
        <v>11</v>
      </c>
      <c r="F19" s="279">
        <v>0</v>
      </c>
      <c r="G19" s="281">
        <v>0</v>
      </c>
      <c r="H19" s="279">
        <v>1</v>
      </c>
      <c r="I19" s="280">
        <v>0</v>
      </c>
      <c r="J19" s="281">
        <v>4</v>
      </c>
      <c r="K19" s="279">
        <v>12</v>
      </c>
      <c r="L19" s="280">
        <v>0</v>
      </c>
      <c r="M19" s="281">
        <v>8</v>
      </c>
      <c r="N19" s="279">
        <v>1</v>
      </c>
      <c r="O19" s="281">
        <v>0</v>
      </c>
      <c r="P19" s="279">
        <v>0</v>
      </c>
      <c r="Q19" s="280">
        <v>0</v>
      </c>
      <c r="R19" s="281">
        <v>3</v>
      </c>
    </row>
    <row r="20" spans="1:18" ht="15">
      <c r="A20" s="278" t="s">
        <v>379</v>
      </c>
      <c r="B20" s="278" t="s">
        <v>165</v>
      </c>
      <c r="C20" s="279">
        <v>8</v>
      </c>
      <c r="D20" s="280">
        <v>0</v>
      </c>
      <c r="E20" s="281">
        <v>9</v>
      </c>
      <c r="F20" s="279">
        <v>0</v>
      </c>
      <c r="G20" s="281">
        <v>1</v>
      </c>
      <c r="H20" s="279">
        <v>0</v>
      </c>
      <c r="I20" s="280">
        <v>0</v>
      </c>
      <c r="J20" s="281">
        <v>0</v>
      </c>
      <c r="K20" s="279">
        <v>22</v>
      </c>
      <c r="L20" s="280">
        <v>0</v>
      </c>
      <c r="M20" s="281">
        <v>8</v>
      </c>
      <c r="N20" s="279">
        <v>0</v>
      </c>
      <c r="O20" s="281">
        <v>0</v>
      </c>
      <c r="P20" s="279">
        <v>0</v>
      </c>
      <c r="Q20" s="280">
        <v>1</v>
      </c>
      <c r="R20" s="281">
        <v>0</v>
      </c>
    </row>
    <row r="21" spans="1:18" ht="15">
      <c r="A21" s="273" t="s">
        <v>380</v>
      </c>
      <c r="B21" s="273" t="s">
        <v>166</v>
      </c>
      <c r="C21" s="279">
        <v>11</v>
      </c>
      <c r="D21" s="280">
        <v>0</v>
      </c>
      <c r="E21" s="281">
        <v>9</v>
      </c>
      <c r="F21" s="279">
        <v>1</v>
      </c>
      <c r="G21" s="281">
        <v>2</v>
      </c>
      <c r="H21" s="279">
        <v>0</v>
      </c>
      <c r="I21" s="280">
        <v>0</v>
      </c>
      <c r="J21" s="281">
        <v>0</v>
      </c>
      <c r="K21" s="279">
        <v>9</v>
      </c>
      <c r="L21" s="280">
        <v>2</v>
      </c>
      <c r="M21" s="281">
        <v>2</v>
      </c>
      <c r="N21" s="279">
        <v>0</v>
      </c>
      <c r="O21" s="281">
        <v>0</v>
      </c>
      <c r="P21" s="279">
        <v>1</v>
      </c>
      <c r="Q21" s="280">
        <v>1</v>
      </c>
      <c r="R21" s="281">
        <v>0</v>
      </c>
    </row>
    <row r="22" spans="1:18" ht="15">
      <c r="A22" s="278" t="s">
        <v>381</v>
      </c>
      <c r="B22" s="278" t="s">
        <v>167</v>
      </c>
      <c r="C22" s="279">
        <v>15</v>
      </c>
      <c r="D22" s="280">
        <v>0</v>
      </c>
      <c r="E22" s="281">
        <v>12</v>
      </c>
      <c r="F22" s="279">
        <v>0</v>
      </c>
      <c r="G22" s="281">
        <v>0</v>
      </c>
      <c r="H22" s="279">
        <v>0</v>
      </c>
      <c r="I22" s="280">
        <v>0</v>
      </c>
      <c r="J22" s="281">
        <v>0</v>
      </c>
      <c r="K22" s="279">
        <v>17</v>
      </c>
      <c r="L22" s="280">
        <v>0</v>
      </c>
      <c r="M22" s="281">
        <v>18</v>
      </c>
      <c r="N22" s="279">
        <v>2</v>
      </c>
      <c r="O22" s="281">
        <v>0</v>
      </c>
      <c r="P22" s="279">
        <v>2</v>
      </c>
      <c r="Q22" s="280">
        <v>3</v>
      </c>
      <c r="R22" s="281">
        <v>3</v>
      </c>
    </row>
    <row r="23" spans="1:18" ht="15">
      <c r="A23" s="273" t="s">
        <v>382</v>
      </c>
      <c r="B23" s="273" t="s">
        <v>168</v>
      </c>
      <c r="C23" s="279">
        <v>5</v>
      </c>
      <c r="D23" s="280">
        <v>0</v>
      </c>
      <c r="E23" s="281">
        <v>5</v>
      </c>
      <c r="F23" s="279">
        <v>0</v>
      </c>
      <c r="G23" s="281">
        <v>2</v>
      </c>
      <c r="H23" s="279">
        <v>0</v>
      </c>
      <c r="I23" s="280">
        <v>0</v>
      </c>
      <c r="J23" s="281">
        <v>3</v>
      </c>
      <c r="K23" s="279">
        <v>8</v>
      </c>
      <c r="L23" s="280">
        <v>1</v>
      </c>
      <c r="M23" s="281">
        <v>6</v>
      </c>
      <c r="N23" s="279">
        <v>0</v>
      </c>
      <c r="O23" s="281">
        <v>0</v>
      </c>
      <c r="P23" s="279">
        <v>0</v>
      </c>
      <c r="Q23" s="280">
        <v>0</v>
      </c>
      <c r="R23" s="281">
        <v>4</v>
      </c>
    </row>
    <row r="24" spans="1:18" ht="15">
      <c r="A24" s="278" t="s">
        <v>383</v>
      </c>
      <c r="B24" s="278" t="s">
        <v>169</v>
      </c>
      <c r="C24" s="279">
        <v>203</v>
      </c>
      <c r="D24" s="280">
        <v>3</v>
      </c>
      <c r="E24" s="281">
        <v>90</v>
      </c>
      <c r="F24" s="279">
        <v>21</v>
      </c>
      <c r="G24" s="281">
        <v>1</v>
      </c>
      <c r="H24" s="279">
        <v>19</v>
      </c>
      <c r="I24" s="280">
        <v>1</v>
      </c>
      <c r="J24" s="281">
        <v>27</v>
      </c>
      <c r="K24" s="279">
        <v>287</v>
      </c>
      <c r="L24" s="280">
        <v>6</v>
      </c>
      <c r="M24" s="281">
        <v>69</v>
      </c>
      <c r="N24" s="279">
        <v>26</v>
      </c>
      <c r="O24" s="281">
        <v>0</v>
      </c>
      <c r="P24" s="279">
        <v>17</v>
      </c>
      <c r="Q24" s="280">
        <v>2</v>
      </c>
      <c r="R24" s="281">
        <v>40</v>
      </c>
    </row>
    <row r="25" spans="1:18" ht="15">
      <c r="A25" s="273" t="s">
        <v>384</v>
      </c>
      <c r="B25" s="273" t="s">
        <v>170</v>
      </c>
      <c r="C25" s="279">
        <v>24</v>
      </c>
      <c r="D25" s="280">
        <v>4</v>
      </c>
      <c r="E25" s="281">
        <v>13</v>
      </c>
      <c r="F25" s="279">
        <v>2</v>
      </c>
      <c r="G25" s="281">
        <v>0</v>
      </c>
      <c r="H25" s="279">
        <v>4</v>
      </c>
      <c r="I25" s="280">
        <v>0</v>
      </c>
      <c r="J25" s="281">
        <v>8</v>
      </c>
      <c r="K25" s="279">
        <v>26</v>
      </c>
      <c r="L25" s="280">
        <v>4</v>
      </c>
      <c r="M25" s="281">
        <v>25</v>
      </c>
      <c r="N25" s="279">
        <v>6</v>
      </c>
      <c r="O25" s="281">
        <v>0</v>
      </c>
      <c r="P25" s="279">
        <v>3</v>
      </c>
      <c r="Q25" s="280">
        <v>0</v>
      </c>
      <c r="R25" s="281">
        <v>12</v>
      </c>
    </row>
    <row r="26" spans="1:18" ht="15">
      <c r="A26" s="278" t="s">
        <v>385</v>
      </c>
      <c r="B26" s="278" t="s">
        <v>171</v>
      </c>
      <c r="C26" s="279">
        <v>3</v>
      </c>
      <c r="D26" s="280">
        <v>0</v>
      </c>
      <c r="E26" s="281">
        <v>0</v>
      </c>
      <c r="F26" s="279">
        <v>0</v>
      </c>
      <c r="G26" s="281">
        <v>0</v>
      </c>
      <c r="H26" s="279">
        <v>2</v>
      </c>
      <c r="I26" s="280">
        <v>0</v>
      </c>
      <c r="J26" s="281">
        <v>2</v>
      </c>
      <c r="K26" s="279">
        <v>5</v>
      </c>
      <c r="L26" s="280">
        <v>2</v>
      </c>
      <c r="M26" s="281">
        <v>2</v>
      </c>
      <c r="N26" s="279">
        <v>0</v>
      </c>
      <c r="O26" s="281">
        <v>0</v>
      </c>
      <c r="P26" s="279">
        <v>0</v>
      </c>
      <c r="Q26" s="280">
        <v>0</v>
      </c>
      <c r="R26" s="281">
        <v>0</v>
      </c>
    </row>
    <row r="27" spans="1:18" ht="15">
      <c r="A27" s="273" t="s">
        <v>386</v>
      </c>
      <c r="B27" s="273" t="s">
        <v>172</v>
      </c>
      <c r="C27" s="279">
        <v>21</v>
      </c>
      <c r="D27" s="280">
        <v>2</v>
      </c>
      <c r="E27" s="281">
        <v>17</v>
      </c>
      <c r="F27" s="279">
        <v>3</v>
      </c>
      <c r="G27" s="281">
        <v>0</v>
      </c>
      <c r="H27" s="279">
        <v>0</v>
      </c>
      <c r="I27" s="280">
        <v>1</v>
      </c>
      <c r="J27" s="281">
        <v>2</v>
      </c>
      <c r="K27" s="279">
        <v>26</v>
      </c>
      <c r="L27" s="280">
        <v>3</v>
      </c>
      <c r="M27" s="281">
        <v>30</v>
      </c>
      <c r="N27" s="279">
        <v>0</v>
      </c>
      <c r="O27" s="281">
        <v>0</v>
      </c>
      <c r="P27" s="279">
        <v>0</v>
      </c>
      <c r="Q27" s="280">
        <v>0</v>
      </c>
      <c r="R27" s="281">
        <v>10</v>
      </c>
    </row>
    <row r="28" spans="1:18" ht="15">
      <c r="A28" s="278" t="s">
        <v>387</v>
      </c>
      <c r="B28" s="278" t="s">
        <v>173</v>
      </c>
      <c r="C28" s="279">
        <v>62</v>
      </c>
      <c r="D28" s="280">
        <v>1</v>
      </c>
      <c r="E28" s="281">
        <v>88</v>
      </c>
      <c r="F28" s="279">
        <v>5</v>
      </c>
      <c r="G28" s="281">
        <v>1</v>
      </c>
      <c r="H28" s="279">
        <v>4</v>
      </c>
      <c r="I28" s="280">
        <v>0</v>
      </c>
      <c r="J28" s="281">
        <v>26</v>
      </c>
      <c r="K28" s="279">
        <v>68</v>
      </c>
      <c r="L28" s="280">
        <v>1</v>
      </c>
      <c r="M28" s="281">
        <v>75</v>
      </c>
      <c r="N28" s="279">
        <v>5</v>
      </c>
      <c r="O28" s="281">
        <v>5</v>
      </c>
      <c r="P28" s="279">
        <v>4</v>
      </c>
      <c r="Q28" s="280">
        <v>2</v>
      </c>
      <c r="R28" s="281">
        <v>32</v>
      </c>
    </row>
    <row r="29" spans="1:18" ht="15">
      <c r="A29" s="273" t="s">
        <v>388</v>
      </c>
      <c r="B29" s="273" t="s">
        <v>174</v>
      </c>
      <c r="C29" s="279">
        <v>66</v>
      </c>
      <c r="D29" s="280">
        <v>0</v>
      </c>
      <c r="E29" s="281">
        <v>72</v>
      </c>
      <c r="F29" s="279">
        <v>3</v>
      </c>
      <c r="G29" s="281">
        <v>0</v>
      </c>
      <c r="H29" s="279">
        <v>6</v>
      </c>
      <c r="I29" s="280">
        <v>0</v>
      </c>
      <c r="J29" s="281">
        <v>4</v>
      </c>
      <c r="K29" s="279">
        <v>80</v>
      </c>
      <c r="L29" s="280">
        <v>0</v>
      </c>
      <c r="M29" s="281">
        <v>33</v>
      </c>
      <c r="N29" s="279">
        <v>4</v>
      </c>
      <c r="O29" s="281">
        <v>2</v>
      </c>
      <c r="P29" s="279">
        <v>11</v>
      </c>
      <c r="Q29" s="280">
        <v>1</v>
      </c>
      <c r="R29" s="281">
        <v>3</v>
      </c>
    </row>
    <row r="30" spans="1:18" ht="15">
      <c r="A30" s="278" t="s">
        <v>389</v>
      </c>
      <c r="B30" s="278" t="s">
        <v>175</v>
      </c>
      <c r="C30" s="279">
        <v>10</v>
      </c>
      <c r="D30" s="280">
        <v>0</v>
      </c>
      <c r="E30" s="281">
        <v>11</v>
      </c>
      <c r="F30" s="279">
        <v>0</v>
      </c>
      <c r="G30" s="281">
        <v>0</v>
      </c>
      <c r="H30" s="279">
        <v>1</v>
      </c>
      <c r="I30" s="280">
        <v>1</v>
      </c>
      <c r="J30" s="281">
        <v>8</v>
      </c>
      <c r="K30" s="279">
        <v>13</v>
      </c>
      <c r="L30" s="280">
        <v>1</v>
      </c>
      <c r="M30" s="281">
        <v>8</v>
      </c>
      <c r="N30" s="279">
        <v>1</v>
      </c>
      <c r="O30" s="281">
        <v>0</v>
      </c>
      <c r="P30" s="279">
        <v>0</v>
      </c>
      <c r="Q30" s="280">
        <v>0</v>
      </c>
      <c r="R30" s="281">
        <v>8</v>
      </c>
    </row>
    <row r="31" spans="1:18" ht="15">
      <c r="A31" s="273" t="s">
        <v>390</v>
      </c>
      <c r="B31" s="273" t="s">
        <v>176</v>
      </c>
      <c r="C31" s="279">
        <v>11</v>
      </c>
      <c r="D31" s="280">
        <v>1</v>
      </c>
      <c r="E31" s="281">
        <v>16</v>
      </c>
      <c r="F31" s="279">
        <v>6</v>
      </c>
      <c r="G31" s="281">
        <v>0</v>
      </c>
      <c r="H31" s="279">
        <v>5</v>
      </c>
      <c r="I31" s="280">
        <v>0</v>
      </c>
      <c r="J31" s="281">
        <v>2</v>
      </c>
      <c r="K31" s="279">
        <v>29</v>
      </c>
      <c r="L31" s="280">
        <v>0</v>
      </c>
      <c r="M31" s="281">
        <v>13</v>
      </c>
      <c r="N31" s="279">
        <v>2</v>
      </c>
      <c r="O31" s="281">
        <v>1</v>
      </c>
      <c r="P31" s="279">
        <v>4</v>
      </c>
      <c r="Q31" s="280">
        <v>0</v>
      </c>
      <c r="R31" s="281">
        <v>3</v>
      </c>
    </row>
    <row r="32" spans="1:18" ht="15">
      <c r="A32" s="278" t="s">
        <v>391</v>
      </c>
      <c r="B32" s="278" t="s">
        <v>177</v>
      </c>
      <c r="C32" s="279">
        <v>4</v>
      </c>
      <c r="D32" s="280">
        <v>0</v>
      </c>
      <c r="E32" s="281">
        <v>18</v>
      </c>
      <c r="F32" s="279">
        <v>1</v>
      </c>
      <c r="G32" s="281">
        <v>0</v>
      </c>
      <c r="H32" s="279">
        <v>1</v>
      </c>
      <c r="I32" s="280">
        <v>0</v>
      </c>
      <c r="J32" s="281">
        <v>4</v>
      </c>
      <c r="K32" s="279">
        <v>12</v>
      </c>
      <c r="L32" s="280">
        <v>0</v>
      </c>
      <c r="M32" s="281">
        <v>18</v>
      </c>
      <c r="N32" s="279">
        <v>0</v>
      </c>
      <c r="O32" s="281">
        <v>0</v>
      </c>
      <c r="P32" s="279">
        <v>0</v>
      </c>
      <c r="Q32" s="280">
        <v>2</v>
      </c>
      <c r="R32" s="281">
        <v>13</v>
      </c>
    </row>
    <row r="33" spans="1:18" ht="15">
      <c r="A33" s="273" t="s">
        <v>392</v>
      </c>
      <c r="B33" s="273" t="s">
        <v>178</v>
      </c>
      <c r="C33" s="279">
        <v>9</v>
      </c>
      <c r="D33" s="280">
        <v>0</v>
      </c>
      <c r="E33" s="281">
        <v>12</v>
      </c>
      <c r="F33" s="279">
        <v>0</v>
      </c>
      <c r="G33" s="281">
        <v>1</v>
      </c>
      <c r="H33" s="279">
        <v>1</v>
      </c>
      <c r="I33" s="280">
        <v>0</v>
      </c>
      <c r="J33" s="281">
        <v>4</v>
      </c>
      <c r="K33" s="279">
        <v>28</v>
      </c>
      <c r="L33" s="280">
        <v>1</v>
      </c>
      <c r="M33" s="281">
        <v>11</v>
      </c>
      <c r="N33" s="279">
        <v>3</v>
      </c>
      <c r="O33" s="281">
        <v>4</v>
      </c>
      <c r="P33" s="279">
        <v>2</v>
      </c>
      <c r="Q33" s="280">
        <v>3</v>
      </c>
      <c r="R33" s="281">
        <v>9</v>
      </c>
    </row>
    <row r="34" spans="1:18" ht="15">
      <c r="A34" s="278" t="s">
        <v>393</v>
      </c>
      <c r="B34" s="278" t="s">
        <v>179</v>
      </c>
      <c r="C34" s="279">
        <v>51</v>
      </c>
      <c r="D34" s="280">
        <v>1</v>
      </c>
      <c r="E34" s="281">
        <v>88</v>
      </c>
      <c r="F34" s="279">
        <v>5</v>
      </c>
      <c r="G34" s="281">
        <v>1</v>
      </c>
      <c r="H34" s="279">
        <v>6</v>
      </c>
      <c r="I34" s="280">
        <v>2</v>
      </c>
      <c r="J34" s="281">
        <v>29</v>
      </c>
      <c r="K34" s="279">
        <v>62</v>
      </c>
      <c r="L34" s="280">
        <v>1</v>
      </c>
      <c r="M34" s="281">
        <v>100</v>
      </c>
      <c r="N34" s="279">
        <v>9</v>
      </c>
      <c r="O34" s="281">
        <v>2</v>
      </c>
      <c r="P34" s="279">
        <v>4</v>
      </c>
      <c r="Q34" s="280">
        <v>1</v>
      </c>
      <c r="R34" s="281">
        <v>38</v>
      </c>
    </row>
    <row r="35" spans="1:18" ht="15">
      <c r="A35" s="273" t="s">
        <v>394</v>
      </c>
      <c r="B35" s="273" t="s">
        <v>180</v>
      </c>
      <c r="C35" s="279">
        <v>137</v>
      </c>
      <c r="D35" s="280">
        <v>1</v>
      </c>
      <c r="E35" s="281">
        <v>83</v>
      </c>
      <c r="F35" s="279">
        <v>8</v>
      </c>
      <c r="G35" s="281">
        <v>0</v>
      </c>
      <c r="H35" s="279">
        <v>13</v>
      </c>
      <c r="I35" s="280">
        <v>0</v>
      </c>
      <c r="J35" s="281">
        <v>10</v>
      </c>
      <c r="K35" s="279">
        <v>201</v>
      </c>
      <c r="L35" s="280">
        <v>1</v>
      </c>
      <c r="M35" s="281">
        <v>88</v>
      </c>
      <c r="N35" s="279">
        <v>11</v>
      </c>
      <c r="O35" s="281">
        <v>0</v>
      </c>
      <c r="P35" s="279">
        <v>5</v>
      </c>
      <c r="Q35" s="280">
        <v>2</v>
      </c>
      <c r="R35" s="281">
        <v>20</v>
      </c>
    </row>
    <row r="36" spans="1:18" ht="15">
      <c r="A36" s="278" t="s">
        <v>395</v>
      </c>
      <c r="B36" s="278" t="s">
        <v>181</v>
      </c>
      <c r="C36" s="279">
        <v>12</v>
      </c>
      <c r="D36" s="280">
        <v>0</v>
      </c>
      <c r="E36" s="281">
        <v>11</v>
      </c>
      <c r="F36" s="279">
        <v>0</v>
      </c>
      <c r="G36" s="281">
        <v>0</v>
      </c>
      <c r="H36" s="279">
        <v>0</v>
      </c>
      <c r="I36" s="280">
        <v>2</v>
      </c>
      <c r="J36" s="281">
        <v>4</v>
      </c>
      <c r="K36" s="279">
        <v>9</v>
      </c>
      <c r="L36" s="280">
        <v>0</v>
      </c>
      <c r="M36" s="281">
        <v>16</v>
      </c>
      <c r="N36" s="279">
        <v>5</v>
      </c>
      <c r="O36" s="281">
        <v>0</v>
      </c>
      <c r="P36" s="279">
        <v>1</v>
      </c>
      <c r="Q36" s="280">
        <v>0</v>
      </c>
      <c r="R36" s="281">
        <v>7</v>
      </c>
    </row>
    <row r="37" spans="1:18" ht="15">
      <c r="A37" s="273" t="s">
        <v>396</v>
      </c>
      <c r="B37" s="273" t="s">
        <v>182</v>
      </c>
      <c r="C37" s="279">
        <v>2</v>
      </c>
      <c r="D37" s="280">
        <v>1</v>
      </c>
      <c r="E37" s="281">
        <v>6</v>
      </c>
      <c r="F37" s="279">
        <v>0</v>
      </c>
      <c r="G37" s="281">
        <v>0</v>
      </c>
      <c r="H37" s="279">
        <v>0</v>
      </c>
      <c r="I37" s="280">
        <v>0</v>
      </c>
      <c r="J37" s="281">
        <v>1</v>
      </c>
      <c r="K37" s="279">
        <v>3</v>
      </c>
      <c r="L37" s="280">
        <v>0</v>
      </c>
      <c r="M37" s="281">
        <v>6</v>
      </c>
      <c r="N37" s="279">
        <v>0</v>
      </c>
      <c r="O37" s="281">
        <v>0</v>
      </c>
      <c r="P37" s="279">
        <v>0</v>
      </c>
      <c r="Q37" s="280">
        <v>0</v>
      </c>
      <c r="R37" s="281">
        <v>1</v>
      </c>
    </row>
    <row r="38" spans="1:18" ht="15">
      <c r="A38" s="278" t="s">
        <v>397</v>
      </c>
      <c r="B38" s="278" t="s">
        <v>183</v>
      </c>
      <c r="C38" s="279">
        <v>9</v>
      </c>
      <c r="D38" s="280">
        <v>0</v>
      </c>
      <c r="E38" s="281">
        <v>8</v>
      </c>
      <c r="F38" s="279">
        <v>0</v>
      </c>
      <c r="G38" s="281">
        <v>0</v>
      </c>
      <c r="H38" s="279">
        <v>0</v>
      </c>
      <c r="I38" s="280">
        <v>0</v>
      </c>
      <c r="J38" s="281">
        <v>0</v>
      </c>
      <c r="K38" s="279">
        <v>2</v>
      </c>
      <c r="L38" s="280">
        <v>0</v>
      </c>
      <c r="M38" s="281">
        <v>0</v>
      </c>
      <c r="N38" s="279">
        <v>0</v>
      </c>
      <c r="O38" s="281">
        <v>0</v>
      </c>
      <c r="P38" s="279">
        <v>0</v>
      </c>
      <c r="Q38" s="280">
        <v>0</v>
      </c>
      <c r="R38" s="281">
        <v>0</v>
      </c>
    </row>
    <row r="39" spans="1:18" ht="15">
      <c r="A39" s="273" t="s">
        <v>398</v>
      </c>
      <c r="B39" s="273" t="s">
        <v>184</v>
      </c>
      <c r="C39" s="279">
        <v>87</v>
      </c>
      <c r="D39" s="280">
        <v>1</v>
      </c>
      <c r="E39" s="281">
        <v>56</v>
      </c>
      <c r="F39" s="279">
        <v>6</v>
      </c>
      <c r="G39" s="281">
        <v>0</v>
      </c>
      <c r="H39" s="279">
        <v>6</v>
      </c>
      <c r="I39" s="280">
        <v>0</v>
      </c>
      <c r="J39" s="281">
        <v>9</v>
      </c>
      <c r="K39" s="279">
        <v>103</v>
      </c>
      <c r="L39" s="280">
        <v>1</v>
      </c>
      <c r="M39" s="281">
        <v>53</v>
      </c>
      <c r="N39" s="279">
        <v>6</v>
      </c>
      <c r="O39" s="281">
        <v>0</v>
      </c>
      <c r="P39" s="279">
        <v>2</v>
      </c>
      <c r="Q39" s="280">
        <v>1</v>
      </c>
      <c r="R39" s="281">
        <v>14</v>
      </c>
    </row>
    <row r="40" spans="1:18" ht="15">
      <c r="A40" s="278" t="s">
        <v>399</v>
      </c>
      <c r="B40" s="278" t="s">
        <v>185</v>
      </c>
      <c r="C40" s="279">
        <v>16</v>
      </c>
      <c r="D40" s="280">
        <v>0</v>
      </c>
      <c r="E40" s="281">
        <v>11</v>
      </c>
      <c r="F40" s="279">
        <v>1</v>
      </c>
      <c r="G40" s="281">
        <v>0</v>
      </c>
      <c r="H40" s="279">
        <v>1</v>
      </c>
      <c r="I40" s="280">
        <v>0</v>
      </c>
      <c r="J40" s="281">
        <v>16</v>
      </c>
      <c r="K40" s="279">
        <v>21</v>
      </c>
      <c r="L40" s="280">
        <v>0</v>
      </c>
      <c r="M40" s="281">
        <v>19</v>
      </c>
      <c r="N40" s="279">
        <v>2</v>
      </c>
      <c r="O40" s="281">
        <v>1</v>
      </c>
      <c r="P40" s="279">
        <v>0</v>
      </c>
      <c r="Q40" s="280">
        <v>0</v>
      </c>
      <c r="R40" s="281">
        <v>12</v>
      </c>
    </row>
    <row r="41" spans="1:18" ht="15">
      <c r="A41" s="273" t="s">
        <v>400</v>
      </c>
      <c r="B41" s="273" t="s">
        <v>305</v>
      </c>
      <c r="C41" s="279">
        <v>144</v>
      </c>
      <c r="D41" s="280">
        <v>1</v>
      </c>
      <c r="E41" s="281">
        <v>69</v>
      </c>
      <c r="F41" s="279">
        <v>22</v>
      </c>
      <c r="G41" s="281">
        <v>1</v>
      </c>
      <c r="H41" s="279">
        <v>8</v>
      </c>
      <c r="I41" s="280">
        <v>0</v>
      </c>
      <c r="J41" s="281">
        <v>58</v>
      </c>
      <c r="K41" s="279">
        <v>137</v>
      </c>
      <c r="L41" s="280">
        <v>4</v>
      </c>
      <c r="M41" s="281">
        <v>93</v>
      </c>
      <c r="N41" s="279">
        <v>15</v>
      </c>
      <c r="O41" s="281">
        <v>3</v>
      </c>
      <c r="P41" s="279">
        <v>8</v>
      </c>
      <c r="Q41" s="280">
        <v>1</v>
      </c>
      <c r="R41" s="281">
        <v>22</v>
      </c>
    </row>
    <row r="42" spans="1:18" ht="15">
      <c r="A42" s="278" t="s">
        <v>401</v>
      </c>
      <c r="B42" s="278" t="s">
        <v>186</v>
      </c>
      <c r="C42" s="279">
        <v>2282</v>
      </c>
      <c r="D42" s="280">
        <v>1</v>
      </c>
      <c r="E42" s="281">
        <v>2119</v>
      </c>
      <c r="F42" s="279">
        <v>532</v>
      </c>
      <c r="G42" s="281">
        <v>8</v>
      </c>
      <c r="H42" s="279">
        <v>365</v>
      </c>
      <c r="I42" s="280">
        <v>8</v>
      </c>
      <c r="J42" s="281">
        <v>428</v>
      </c>
      <c r="K42" s="279">
        <v>2536</v>
      </c>
      <c r="L42" s="280">
        <v>3</v>
      </c>
      <c r="M42" s="281">
        <v>1551</v>
      </c>
      <c r="N42" s="279">
        <v>556</v>
      </c>
      <c r="O42" s="281">
        <v>12</v>
      </c>
      <c r="P42" s="279">
        <v>376</v>
      </c>
      <c r="Q42" s="280">
        <v>8</v>
      </c>
      <c r="R42" s="281">
        <v>461</v>
      </c>
    </row>
    <row r="43" spans="1:18" ht="15">
      <c r="A43" s="273" t="s">
        <v>402</v>
      </c>
      <c r="B43" s="273" t="s">
        <v>187</v>
      </c>
      <c r="C43" s="279">
        <v>332</v>
      </c>
      <c r="D43" s="280">
        <v>5</v>
      </c>
      <c r="E43" s="281">
        <v>243</v>
      </c>
      <c r="F43" s="279">
        <v>41</v>
      </c>
      <c r="G43" s="281">
        <v>4</v>
      </c>
      <c r="H43" s="279">
        <v>19</v>
      </c>
      <c r="I43" s="280">
        <v>2</v>
      </c>
      <c r="J43" s="281">
        <v>45</v>
      </c>
      <c r="K43" s="279">
        <v>424</v>
      </c>
      <c r="L43" s="280">
        <v>6</v>
      </c>
      <c r="M43" s="281">
        <v>207</v>
      </c>
      <c r="N43" s="279">
        <v>64</v>
      </c>
      <c r="O43" s="281">
        <v>9</v>
      </c>
      <c r="P43" s="279">
        <v>43</v>
      </c>
      <c r="Q43" s="280">
        <v>3</v>
      </c>
      <c r="R43" s="281">
        <v>71</v>
      </c>
    </row>
    <row r="44" spans="1:18" ht="15">
      <c r="A44" s="278" t="s">
        <v>403</v>
      </c>
      <c r="B44" s="278" t="s">
        <v>188</v>
      </c>
      <c r="C44" s="279">
        <v>6</v>
      </c>
      <c r="D44" s="280">
        <v>1</v>
      </c>
      <c r="E44" s="281">
        <v>1</v>
      </c>
      <c r="F44" s="279">
        <v>0</v>
      </c>
      <c r="G44" s="281">
        <v>0</v>
      </c>
      <c r="H44" s="279">
        <v>0</v>
      </c>
      <c r="I44" s="280">
        <v>0</v>
      </c>
      <c r="J44" s="281">
        <v>1</v>
      </c>
      <c r="K44" s="279">
        <v>5</v>
      </c>
      <c r="L44" s="280">
        <v>0</v>
      </c>
      <c r="M44" s="281">
        <v>10</v>
      </c>
      <c r="N44" s="279">
        <v>0</v>
      </c>
      <c r="O44" s="281">
        <v>0</v>
      </c>
      <c r="P44" s="279">
        <v>0</v>
      </c>
      <c r="Q44" s="280">
        <v>0</v>
      </c>
      <c r="R44" s="281">
        <v>0</v>
      </c>
    </row>
    <row r="45" spans="1:18" ht="15">
      <c r="A45" s="273" t="s">
        <v>404</v>
      </c>
      <c r="B45" s="273" t="s">
        <v>189</v>
      </c>
      <c r="C45" s="279">
        <v>10</v>
      </c>
      <c r="D45" s="280">
        <v>2</v>
      </c>
      <c r="E45" s="281">
        <v>9</v>
      </c>
      <c r="F45" s="279">
        <v>1</v>
      </c>
      <c r="G45" s="281">
        <v>0</v>
      </c>
      <c r="H45" s="279">
        <v>0</v>
      </c>
      <c r="I45" s="280">
        <v>0</v>
      </c>
      <c r="J45" s="281">
        <v>1</v>
      </c>
      <c r="K45" s="279">
        <v>12</v>
      </c>
      <c r="L45" s="280">
        <v>0</v>
      </c>
      <c r="M45" s="281">
        <v>8</v>
      </c>
      <c r="N45" s="279">
        <v>3</v>
      </c>
      <c r="O45" s="281">
        <v>3</v>
      </c>
      <c r="P45" s="279">
        <v>1</v>
      </c>
      <c r="Q45" s="280">
        <v>0</v>
      </c>
      <c r="R45" s="281">
        <v>7</v>
      </c>
    </row>
    <row r="46" spans="1:18" ht="15">
      <c r="A46" s="278" t="s">
        <v>405</v>
      </c>
      <c r="B46" s="278" t="s">
        <v>190</v>
      </c>
      <c r="C46" s="279">
        <v>67</v>
      </c>
      <c r="D46" s="280">
        <v>2</v>
      </c>
      <c r="E46" s="281">
        <v>56</v>
      </c>
      <c r="F46" s="279">
        <v>8</v>
      </c>
      <c r="G46" s="281">
        <v>0</v>
      </c>
      <c r="H46" s="279">
        <v>2</v>
      </c>
      <c r="I46" s="280">
        <v>2</v>
      </c>
      <c r="J46" s="281">
        <v>12</v>
      </c>
      <c r="K46" s="279">
        <v>86</v>
      </c>
      <c r="L46" s="280">
        <v>1</v>
      </c>
      <c r="M46" s="281">
        <v>52</v>
      </c>
      <c r="N46" s="279">
        <v>10</v>
      </c>
      <c r="O46" s="281">
        <v>2</v>
      </c>
      <c r="P46" s="279">
        <v>16</v>
      </c>
      <c r="Q46" s="280">
        <v>1</v>
      </c>
      <c r="R46" s="281">
        <v>8</v>
      </c>
    </row>
    <row r="47" spans="1:18" ht="15">
      <c r="A47" s="273" t="s">
        <v>406</v>
      </c>
      <c r="B47" s="273" t="s">
        <v>191</v>
      </c>
      <c r="C47" s="279">
        <v>13</v>
      </c>
      <c r="D47" s="280">
        <v>0</v>
      </c>
      <c r="E47" s="281">
        <v>19</v>
      </c>
      <c r="F47" s="279">
        <v>1</v>
      </c>
      <c r="G47" s="281">
        <v>0</v>
      </c>
      <c r="H47" s="279">
        <v>1</v>
      </c>
      <c r="I47" s="280">
        <v>0</v>
      </c>
      <c r="J47" s="281">
        <v>15</v>
      </c>
      <c r="K47" s="279">
        <v>12</v>
      </c>
      <c r="L47" s="280">
        <v>0</v>
      </c>
      <c r="M47" s="281">
        <v>18</v>
      </c>
      <c r="N47" s="279">
        <v>0</v>
      </c>
      <c r="O47" s="281">
        <v>0</v>
      </c>
      <c r="P47" s="279">
        <v>3</v>
      </c>
      <c r="Q47" s="280">
        <v>0</v>
      </c>
      <c r="R47" s="281">
        <v>18</v>
      </c>
    </row>
    <row r="48" spans="1:18" ht="15">
      <c r="A48" s="278" t="s">
        <v>407</v>
      </c>
      <c r="B48" s="278" t="s">
        <v>192</v>
      </c>
      <c r="C48" s="279">
        <v>3</v>
      </c>
      <c r="D48" s="280">
        <v>1</v>
      </c>
      <c r="E48" s="281">
        <v>5</v>
      </c>
      <c r="F48" s="279">
        <v>1</v>
      </c>
      <c r="G48" s="281">
        <v>0</v>
      </c>
      <c r="H48" s="279">
        <v>1</v>
      </c>
      <c r="I48" s="280">
        <v>0</v>
      </c>
      <c r="J48" s="281">
        <v>6</v>
      </c>
      <c r="K48" s="279">
        <v>7</v>
      </c>
      <c r="L48" s="280">
        <v>0</v>
      </c>
      <c r="M48" s="281">
        <v>8</v>
      </c>
      <c r="N48" s="279">
        <v>1</v>
      </c>
      <c r="O48" s="281">
        <v>0</v>
      </c>
      <c r="P48" s="279">
        <v>1</v>
      </c>
      <c r="Q48" s="280">
        <v>0</v>
      </c>
      <c r="R48" s="281">
        <v>2</v>
      </c>
    </row>
    <row r="49" spans="1:18" ht="15">
      <c r="A49" s="273" t="s">
        <v>408</v>
      </c>
      <c r="B49" s="273" t="s">
        <v>193</v>
      </c>
      <c r="C49" s="279">
        <v>143</v>
      </c>
      <c r="D49" s="280">
        <v>0</v>
      </c>
      <c r="E49" s="281">
        <v>105</v>
      </c>
      <c r="F49" s="279">
        <v>20</v>
      </c>
      <c r="G49" s="281">
        <v>1</v>
      </c>
      <c r="H49" s="279">
        <v>10</v>
      </c>
      <c r="I49" s="280">
        <v>1</v>
      </c>
      <c r="J49" s="281">
        <v>15</v>
      </c>
      <c r="K49" s="279">
        <v>153</v>
      </c>
      <c r="L49" s="280">
        <v>1</v>
      </c>
      <c r="M49" s="281">
        <v>86</v>
      </c>
      <c r="N49" s="279">
        <v>15</v>
      </c>
      <c r="O49" s="281">
        <v>0</v>
      </c>
      <c r="P49" s="279">
        <v>10</v>
      </c>
      <c r="Q49" s="280">
        <v>0</v>
      </c>
      <c r="R49" s="281">
        <v>13</v>
      </c>
    </row>
    <row r="50" spans="1:18" ht="15">
      <c r="A50" s="278" t="s">
        <v>409</v>
      </c>
      <c r="B50" s="278" t="s">
        <v>194</v>
      </c>
      <c r="C50" s="279">
        <v>152</v>
      </c>
      <c r="D50" s="280">
        <v>1</v>
      </c>
      <c r="E50" s="281">
        <v>65</v>
      </c>
      <c r="F50" s="279">
        <v>19</v>
      </c>
      <c r="G50" s="281">
        <v>2</v>
      </c>
      <c r="H50" s="279">
        <v>12</v>
      </c>
      <c r="I50" s="280">
        <v>1</v>
      </c>
      <c r="J50" s="281">
        <v>28</v>
      </c>
      <c r="K50" s="279">
        <v>155</v>
      </c>
      <c r="L50" s="280">
        <v>6</v>
      </c>
      <c r="M50" s="281">
        <v>70</v>
      </c>
      <c r="N50" s="279">
        <v>13</v>
      </c>
      <c r="O50" s="281">
        <v>1</v>
      </c>
      <c r="P50" s="279">
        <v>13</v>
      </c>
      <c r="Q50" s="280">
        <v>5</v>
      </c>
      <c r="R50" s="281">
        <v>38</v>
      </c>
    </row>
    <row r="51" spans="1:18" ht="15">
      <c r="A51" s="273" t="s">
        <v>410</v>
      </c>
      <c r="B51" s="273" t="s">
        <v>195</v>
      </c>
      <c r="C51" s="279">
        <v>17</v>
      </c>
      <c r="D51" s="280">
        <v>0</v>
      </c>
      <c r="E51" s="281">
        <v>30</v>
      </c>
      <c r="F51" s="279">
        <v>3</v>
      </c>
      <c r="G51" s="281">
        <v>1</v>
      </c>
      <c r="H51" s="279">
        <v>1</v>
      </c>
      <c r="I51" s="280">
        <v>2</v>
      </c>
      <c r="J51" s="281">
        <v>4</v>
      </c>
      <c r="K51" s="279">
        <v>20</v>
      </c>
      <c r="L51" s="280">
        <v>0</v>
      </c>
      <c r="M51" s="281">
        <v>23</v>
      </c>
      <c r="N51" s="279">
        <v>1</v>
      </c>
      <c r="O51" s="281">
        <v>1</v>
      </c>
      <c r="P51" s="279">
        <v>2</v>
      </c>
      <c r="Q51" s="280">
        <v>0</v>
      </c>
      <c r="R51" s="281">
        <v>15</v>
      </c>
    </row>
    <row r="52" spans="1:18" ht="15">
      <c r="A52" s="278" t="s">
        <v>411</v>
      </c>
      <c r="B52" s="278" t="s">
        <v>196</v>
      </c>
      <c r="C52" s="279">
        <v>34</v>
      </c>
      <c r="D52" s="280">
        <v>1</v>
      </c>
      <c r="E52" s="281">
        <v>30</v>
      </c>
      <c r="F52" s="279">
        <v>2</v>
      </c>
      <c r="G52" s="281">
        <v>0</v>
      </c>
      <c r="H52" s="279">
        <v>3</v>
      </c>
      <c r="I52" s="280">
        <v>0</v>
      </c>
      <c r="J52" s="281">
        <v>8</v>
      </c>
      <c r="K52" s="279">
        <v>43</v>
      </c>
      <c r="L52" s="280">
        <v>1</v>
      </c>
      <c r="M52" s="281">
        <v>46</v>
      </c>
      <c r="N52" s="279">
        <v>4</v>
      </c>
      <c r="O52" s="281">
        <v>0</v>
      </c>
      <c r="P52" s="279">
        <v>3</v>
      </c>
      <c r="Q52" s="280">
        <v>0</v>
      </c>
      <c r="R52" s="281">
        <v>12</v>
      </c>
    </row>
    <row r="53" spans="1:18" ht="15">
      <c r="A53" s="273" t="s">
        <v>412</v>
      </c>
      <c r="B53" s="273" t="s">
        <v>197</v>
      </c>
      <c r="C53" s="279">
        <v>44</v>
      </c>
      <c r="D53" s="280">
        <v>1</v>
      </c>
      <c r="E53" s="281">
        <v>54</v>
      </c>
      <c r="F53" s="279">
        <v>2</v>
      </c>
      <c r="G53" s="281">
        <v>0</v>
      </c>
      <c r="H53" s="279">
        <v>2</v>
      </c>
      <c r="I53" s="280">
        <v>1</v>
      </c>
      <c r="J53" s="281">
        <v>22</v>
      </c>
      <c r="K53" s="279">
        <v>57</v>
      </c>
      <c r="L53" s="280">
        <v>2</v>
      </c>
      <c r="M53" s="281">
        <v>64</v>
      </c>
      <c r="N53" s="279">
        <v>6</v>
      </c>
      <c r="O53" s="281">
        <v>3</v>
      </c>
      <c r="P53" s="279">
        <v>8</v>
      </c>
      <c r="Q53" s="280">
        <v>0</v>
      </c>
      <c r="R53" s="281">
        <v>21</v>
      </c>
    </row>
    <row r="54" spans="1:18" ht="15">
      <c r="A54" s="278" t="s">
        <v>413</v>
      </c>
      <c r="B54" s="278" t="s">
        <v>198</v>
      </c>
      <c r="C54" s="279">
        <v>38</v>
      </c>
      <c r="D54" s="280">
        <v>2</v>
      </c>
      <c r="E54" s="281">
        <v>44</v>
      </c>
      <c r="F54" s="279">
        <v>6</v>
      </c>
      <c r="G54" s="281">
        <v>0</v>
      </c>
      <c r="H54" s="279">
        <v>3</v>
      </c>
      <c r="I54" s="280">
        <v>1</v>
      </c>
      <c r="J54" s="281">
        <v>11</v>
      </c>
      <c r="K54" s="279">
        <v>52</v>
      </c>
      <c r="L54" s="280">
        <v>0</v>
      </c>
      <c r="M54" s="281">
        <v>36</v>
      </c>
      <c r="N54" s="279">
        <v>4</v>
      </c>
      <c r="O54" s="281">
        <v>1</v>
      </c>
      <c r="P54" s="279">
        <v>0</v>
      </c>
      <c r="Q54" s="280">
        <v>0</v>
      </c>
      <c r="R54" s="281">
        <v>15</v>
      </c>
    </row>
    <row r="55" spans="1:18" ht="15">
      <c r="A55" s="273" t="s">
        <v>414</v>
      </c>
      <c r="B55" s="273" t="s">
        <v>199</v>
      </c>
      <c r="C55" s="279">
        <v>31</v>
      </c>
      <c r="D55" s="280">
        <v>0</v>
      </c>
      <c r="E55" s="281">
        <v>25</v>
      </c>
      <c r="F55" s="279">
        <v>0</v>
      </c>
      <c r="G55" s="281">
        <v>0</v>
      </c>
      <c r="H55" s="279">
        <v>1</v>
      </c>
      <c r="I55" s="280">
        <v>1</v>
      </c>
      <c r="J55" s="281">
        <v>1</v>
      </c>
      <c r="K55" s="279">
        <v>24</v>
      </c>
      <c r="L55" s="280">
        <v>1</v>
      </c>
      <c r="M55" s="281">
        <v>12</v>
      </c>
      <c r="N55" s="279">
        <v>0</v>
      </c>
      <c r="O55" s="281">
        <v>1</v>
      </c>
      <c r="P55" s="279">
        <v>2</v>
      </c>
      <c r="Q55" s="280">
        <v>2</v>
      </c>
      <c r="R55" s="281">
        <v>2</v>
      </c>
    </row>
    <row r="56" spans="1:18" ht="15">
      <c r="A56" s="278" t="s">
        <v>415</v>
      </c>
      <c r="B56" s="278" t="s">
        <v>200</v>
      </c>
      <c r="C56" s="279">
        <v>80</v>
      </c>
      <c r="D56" s="280">
        <v>1</v>
      </c>
      <c r="E56" s="281">
        <v>56</v>
      </c>
      <c r="F56" s="279">
        <v>14</v>
      </c>
      <c r="G56" s="281">
        <v>0</v>
      </c>
      <c r="H56" s="279">
        <v>19</v>
      </c>
      <c r="I56" s="280">
        <v>0</v>
      </c>
      <c r="J56" s="281">
        <v>15</v>
      </c>
      <c r="K56" s="279">
        <v>76</v>
      </c>
      <c r="L56" s="280">
        <v>3</v>
      </c>
      <c r="M56" s="281">
        <v>53</v>
      </c>
      <c r="N56" s="279">
        <v>9</v>
      </c>
      <c r="O56" s="281">
        <v>0</v>
      </c>
      <c r="P56" s="279">
        <v>6</v>
      </c>
      <c r="Q56" s="280">
        <v>3</v>
      </c>
      <c r="R56" s="281">
        <v>21</v>
      </c>
    </row>
    <row r="57" spans="1:18" ht="15">
      <c r="A57" s="273" t="s">
        <v>416</v>
      </c>
      <c r="B57" s="273" t="s">
        <v>201</v>
      </c>
      <c r="C57" s="279">
        <v>9</v>
      </c>
      <c r="D57" s="280">
        <v>0</v>
      </c>
      <c r="E57" s="281">
        <v>4</v>
      </c>
      <c r="F57" s="279">
        <v>0</v>
      </c>
      <c r="G57" s="281">
        <v>0</v>
      </c>
      <c r="H57" s="279">
        <v>0</v>
      </c>
      <c r="I57" s="280">
        <v>1</v>
      </c>
      <c r="J57" s="281">
        <v>0</v>
      </c>
      <c r="K57" s="279">
        <v>11</v>
      </c>
      <c r="L57" s="280">
        <v>1</v>
      </c>
      <c r="M57" s="281">
        <v>4</v>
      </c>
      <c r="N57" s="279">
        <v>0</v>
      </c>
      <c r="O57" s="281">
        <v>0</v>
      </c>
      <c r="P57" s="279">
        <v>0</v>
      </c>
      <c r="Q57" s="280">
        <v>0</v>
      </c>
      <c r="R57" s="281">
        <v>2</v>
      </c>
    </row>
    <row r="58" spans="1:18" ht="15">
      <c r="A58" s="278" t="s">
        <v>417</v>
      </c>
      <c r="B58" s="278" t="s">
        <v>202</v>
      </c>
      <c r="C58" s="279">
        <v>6</v>
      </c>
      <c r="D58" s="280">
        <v>3</v>
      </c>
      <c r="E58" s="281">
        <v>7</v>
      </c>
      <c r="F58" s="279">
        <v>0</v>
      </c>
      <c r="G58" s="281">
        <v>1</v>
      </c>
      <c r="H58" s="279">
        <v>0</v>
      </c>
      <c r="I58" s="280">
        <v>1</v>
      </c>
      <c r="J58" s="281">
        <v>3</v>
      </c>
      <c r="K58" s="279">
        <v>21</v>
      </c>
      <c r="L58" s="280">
        <v>1</v>
      </c>
      <c r="M58" s="281">
        <v>12</v>
      </c>
      <c r="N58" s="279">
        <v>4</v>
      </c>
      <c r="O58" s="281">
        <v>3</v>
      </c>
      <c r="P58" s="279">
        <v>0</v>
      </c>
      <c r="Q58" s="280">
        <v>4</v>
      </c>
      <c r="R58" s="281">
        <v>3</v>
      </c>
    </row>
    <row r="59" spans="1:18" ht="15">
      <c r="A59" s="273" t="s">
        <v>418</v>
      </c>
      <c r="B59" s="273" t="s">
        <v>203</v>
      </c>
      <c r="C59" s="279">
        <v>7</v>
      </c>
      <c r="D59" s="280">
        <v>0</v>
      </c>
      <c r="E59" s="281">
        <v>12</v>
      </c>
      <c r="F59" s="279">
        <v>5</v>
      </c>
      <c r="G59" s="281">
        <v>1</v>
      </c>
      <c r="H59" s="279">
        <v>3</v>
      </c>
      <c r="I59" s="280">
        <v>1</v>
      </c>
      <c r="J59" s="281">
        <v>2</v>
      </c>
      <c r="K59" s="279">
        <v>19</v>
      </c>
      <c r="L59" s="280">
        <v>0</v>
      </c>
      <c r="M59" s="281">
        <v>7</v>
      </c>
      <c r="N59" s="279">
        <v>2</v>
      </c>
      <c r="O59" s="281">
        <v>0</v>
      </c>
      <c r="P59" s="279">
        <v>2</v>
      </c>
      <c r="Q59" s="280">
        <v>0</v>
      </c>
      <c r="R59" s="281">
        <v>4</v>
      </c>
    </row>
    <row r="60" spans="1:18" ht="15">
      <c r="A60" s="278" t="s">
        <v>419</v>
      </c>
      <c r="B60" s="278" t="s">
        <v>204</v>
      </c>
      <c r="C60" s="279">
        <v>25</v>
      </c>
      <c r="D60" s="280">
        <v>0</v>
      </c>
      <c r="E60" s="281">
        <v>29</v>
      </c>
      <c r="F60" s="279">
        <v>5</v>
      </c>
      <c r="G60" s="281">
        <v>0</v>
      </c>
      <c r="H60" s="279">
        <v>1</v>
      </c>
      <c r="I60" s="280">
        <v>0</v>
      </c>
      <c r="J60" s="281">
        <v>9</v>
      </c>
      <c r="K60" s="279">
        <v>32</v>
      </c>
      <c r="L60" s="280">
        <v>0</v>
      </c>
      <c r="M60" s="281">
        <v>18</v>
      </c>
      <c r="N60" s="279">
        <v>2</v>
      </c>
      <c r="O60" s="281">
        <v>0</v>
      </c>
      <c r="P60" s="279">
        <v>1</v>
      </c>
      <c r="Q60" s="280">
        <v>1</v>
      </c>
      <c r="R60" s="281">
        <v>13</v>
      </c>
    </row>
    <row r="61" spans="1:18" ht="15">
      <c r="A61" s="273" t="s">
        <v>420</v>
      </c>
      <c r="B61" s="273" t="s">
        <v>205</v>
      </c>
      <c r="C61" s="279">
        <v>15</v>
      </c>
      <c r="D61" s="280">
        <v>0</v>
      </c>
      <c r="E61" s="281">
        <v>12</v>
      </c>
      <c r="F61" s="279">
        <v>2</v>
      </c>
      <c r="G61" s="281">
        <v>0</v>
      </c>
      <c r="H61" s="279">
        <v>1</v>
      </c>
      <c r="I61" s="280">
        <v>0</v>
      </c>
      <c r="J61" s="281">
        <v>3</v>
      </c>
      <c r="K61" s="279">
        <v>12</v>
      </c>
      <c r="L61" s="280">
        <v>3</v>
      </c>
      <c r="M61" s="281">
        <v>6</v>
      </c>
      <c r="N61" s="279">
        <v>1</v>
      </c>
      <c r="O61" s="281">
        <v>1</v>
      </c>
      <c r="P61" s="279">
        <v>1</v>
      </c>
      <c r="Q61" s="280">
        <v>0</v>
      </c>
      <c r="R61" s="281">
        <v>4</v>
      </c>
    </row>
    <row r="62" spans="1:18" ht="15">
      <c r="A62" s="278" t="s">
        <v>421</v>
      </c>
      <c r="B62" s="278" t="s">
        <v>206</v>
      </c>
      <c r="C62" s="279">
        <v>73</v>
      </c>
      <c r="D62" s="280">
        <v>0</v>
      </c>
      <c r="E62" s="281">
        <v>34</v>
      </c>
      <c r="F62" s="279">
        <v>0</v>
      </c>
      <c r="G62" s="281">
        <v>0</v>
      </c>
      <c r="H62" s="279">
        <v>7</v>
      </c>
      <c r="I62" s="280">
        <v>0</v>
      </c>
      <c r="J62" s="281">
        <v>8</v>
      </c>
      <c r="K62" s="279">
        <v>52</v>
      </c>
      <c r="L62" s="280">
        <v>2</v>
      </c>
      <c r="M62" s="281">
        <v>44</v>
      </c>
      <c r="N62" s="279">
        <v>2</v>
      </c>
      <c r="O62" s="281">
        <v>1</v>
      </c>
      <c r="P62" s="279">
        <v>4</v>
      </c>
      <c r="Q62" s="280">
        <v>0</v>
      </c>
      <c r="R62" s="281">
        <v>11</v>
      </c>
    </row>
    <row r="63" spans="1:18" ht="15">
      <c r="A63" s="273" t="s">
        <v>422</v>
      </c>
      <c r="B63" s="273" t="s">
        <v>207</v>
      </c>
      <c r="C63" s="279">
        <v>50</v>
      </c>
      <c r="D63" s="280">
        <v>0</v>
      </c>
      <c r="E63" s="281">
        <v>44</v>
      </c>
      <c r="F63" s="279">
        <v>6</v>
      </c>
      <c r="G63" s="281">
        <v>0</v>
      </c>
      <c r="H63" s="279">
        <v>5</v>
      </c>
      <c r="I63" s="280">
        <v>1</v>
      </c>
      <c r="J63" s="281">
        <v>11</v>
      </c>
      <c r="K63" s="279">
        <v>57</v>
      </c>
      <c r="L63" s="280">
        <v>1</v>
      </c>
      <c r="M63" s="281">
        <v>38</v>
      </c>
      <c r="N63" s="279">
        <v>13</v>
      </c>
      <c r="O63" s="281">
        <v>0</v>
      </c>
      <c r="P63" s="279">
        <v>2</v>
      </c>
      <c r="Q63" s="280">
        <v>1</v>
      </c>
      <c r="R63" s="281">
        <v>13</v>
      </c>
    </row>
    <row r="64" spans="1:18" ht="15">
      <c r="A64" s="278" t="s">
        <v>423</v>
      </c>
      <c r="B64" s="278" t="s">
        <v>208</v>
      </c>
      <c r="C64" s="279">
        <v>14</v>
      </c>
      <c r="D64" s="280">
        <v>1</v>
      </c>
      <c r="E64" s="281">
        <v>6</v>
      </c>
      <c r="F64" s="279">
        <v>1</v>
      </c>
      <c r="G64" s="281">
        <v>1</v>
      </c>
      <c r="H64" s="279">
        <v>0</v>
      </c>
      <c r="I64" s="280">
        <v>0</v>
      </c>
      <c r="J64" s="281">
        <v>0</v>
      </c>
      <c r="K64" s="279">
        <v>10</v>
      </c>
      <c r="L64" s="280">
        <v>0</v>
      </c>
      <c r="M64" s="281">
        <v>4</v>
      </c>
      <c r="N64" s="279">
        <v>2</v>
      </c>
      <c r="O64" s="281">
        <v>0</v>
      </c>
      <c r="P64" s="279">
        <v>3</v>
      </c>
      <c r="Q64" s="280">
        <v>0</v>
      </c>
      <c r="R64" s="281">
        <v>0</v>
      </c>
    </row>
    <row r="65" spans="1:18" ht="15">
      <c r="A65" s="273" t="s">
        <v>424</v>
      </c>
      <c r="B65" s="273" t="s">
        <v>209</v>
      </c>
      <c r="C65" s="279">
        <v>2</v>
      </c>
      <c r="D65" s="280">
        <v>0</v>
      </c>
      <c r="E65" s="281">
        <v>13</v>
      </c>
      <c r="F65" s="279">
        <v>0</v>
      </c>
      <c r="G65" s="281">
        <v>0</v>
      </c>
      <c r="H65" s="279">
        <v>2</v>
      </c>
      <c r="I65" s="280">
        <v>0</v>
      </c>
      <c r="J65" s="281">
        <v>1</v>
      </c>
      <c r="K65" s="279">
        <v>6</v>
      </c>
      <c r="L65" s="280">
        <v>2</v>
      </c>
      <c r="M65" s="281">
        <v>7</v>
      </c>
      <c r="N65" s="279">
        <v>1</v>
      </c>
      <c r="O65" s="281">
        <v>0</v>
      </c>
      <c r="P65" s="279">
        <v>0</v>
      </c>
      <c r="Q65" s="280">
        <v>0</v>
      </c>
      <c r="R65" s="281">
        <v>0</v>
      </c>
    </row>
    <row r="66" spans="1:18" ht="15">
      <c r="A66" s="278" t="s">
        <v>425</v>
      </c>
      <c r="B66" s="278" t="s">
        <v>210</v>
      </c>
      <c r="C66" s="279">
        <v>29</v>
      </c>
      <c r="D66" s="280">
        <v>2</v>
      </c>
      <c r="E66" s="281">
        <v>21</v>
      </c>
      <c r="F66" s="279">
        <v>2</v>
      </c>
      <c r="G66" s="281">
        <v>0</v>
      </c>
      <c r="H66" s="279">
        <v>0</v>
      </c>
      <c r="I66" s="280">
        <v>0</v>
      </c>
      <c r="J66" s="281">
        <v>6</v>
      </c>
      <c r="K66" s="279">
        <v>27</v>
      </c>
      <c r="L66" s="280">
        <v>1</v>
      </c>
      <c r="M66" s="281">
        <v>25</v>
      </c>
      <c r="N66" s="279">
        <v>0</v>
      </c>
      <c r="O66" s="281">
        <v>1</v>
      </c>
      <c r="P66" s="279">
        <v>1</v>
      </c>
      <c r="Q66" s="280">
        <v>1</v>
      </c>
      <c r="R66" s="281">
        <v>9</v>
      </c>
    </row>
    <row r="67" spans="1:18" ht="15">
      <c r="A67" s="273" t="s">
        <v>426</v>
      </c>
      <c r="B67" s="273" t="s">
        <v>211</v>
      </c>
      <c r="C67" s="279">
        <v>57</v>
      </c>
      <c r="D67" s="280">
        <v>2</v>
      </c>
      <c r="E67" s="281">
        <v>102</v>
      </c>
      <c r="F67" s="279">
        <v>3</v>
      </c>
      <c r="G67" s="281">
        <v>2</v>
      </c>
      <c r="H67" s="279">
        <v>2</v>
      </c>
      <c r="I67" s="280">
        <v>0</v>
      </c>
      <c r="J67" s="281">
        <v>32</v>
      </c>
      <c r="K67" s="279">
        <v>75</v>
      </c>
      <c r="L67" s="280">
        <v>1</v>
      </c>
      <c r="M67" s="281">
        <v>96</v>
      </c>
      <c r="N67" s="279">
        <v>4</v>
      </c>
      <c r="O67" s="281">
        <v>0</v>
      </c>
      <c r="P67" s="279">
        <v>8</v>
      </c>
      <c r="Q67" s="280">
        <v>0</v>
      </c>
      <c r="R67" s="281">
        <v>42</v>
      </c>
    </row>
    <row r="68" spans="1:18" ht="15">
      <c r="A68" s="278" t="s">
        <v>427</v>
      </c>
      <c r="B68" s="278" t="s">
        <v>212</v>
      </c>
      <c r="C68" s="279">
        <v>24</v>
      </c>
      <c r="D68" s="280">
        <v>0</v>
      </c>
      <c r="E68" s="281">
        <v>25</v>
      </c>
      <c r="F68" s="279">
        <v>2</v>
      </c>
      <c r="G68" s="281">
        <v>0</v>
      </c>
      <c r="H68" s="279">
        <v>0</v>
      </c>
      <c r="I68" s="280">
        <v>1</v>
      </c>
      <c r="J68" s="281">
        <v>30</v>
      </c>
      <c r="K68" s="279">
        <v>21</v>
      </c>
      <c r="L68" s="280">
        <v>1</v>
      </c>
      <c r="M68" s="281">
        <v>17</v>
      </c>
      <c r="N68" s="279">
        <v>3</v>
      </c>
      <c r="O68" s="281">
        <v>1</v>
      </c>
      <c r="P68" s="279">
        <v>3</v>
      </c>
      <c r="Q68" s="280">
        <v>0</v>
      </c>
      <c r="R68" s="281">
        <v>10</v>
      </c>
    </row>
    <row r="69" spans="1:18" ht="15">
      <c r="A69" s="273" t="s">
        <v>428</v>
      </c>
      <c r="B69" s="273" t="s">
        <v>213</v>
      </c>
      <c r="C69" s="279">
        <v>33</v>
      </c>
      <c r="D69" s="280">
        <v>0</v>
      </c>
      <c r="E69" s="281">
        <v>9</v>
      </c>
      <c r="F69" s="279">
        <v>2</v>
      </c>
      <c r="G69" s="281">
        <v>0</v>
      </c>
      <c r="H69" s="279">
        <v>1</v>
      </c>
      <c r="I69" s="280">
        <v>0</v>
      </c>
      <c r="J69" s="281">
        <v>2</v>
      </c>
      <c r="K69" s="279">
        <v>39</v>
      </c>
      <c r="L69" s="280">
        <v>0</v>
      </c>
      <c r="M69" s="281">
        <v>16</v>
      </c>
      <c r="N69" s="279">
        <v>3</v>
      </c>
      <c r="O69" s="281">
        <v>0</v>
      </c>
      <c r="P69" s="279">
        <v>1</v>
      </c>
      <c r="Q69" s="280">
        <v>1</v>
      </c>
      <c r="R69" s="281">
        <v>6</v>
      </c>
    </row>
    <row r="70" spans="1:18" ht="15">
      <c r="A70" s="278" t="s">
        <v>429</v>
      </c>
      <c r="B70" s="278" t="s">
        <v>214</v>
      </c>
      <c r="C70" s="279">
        <v>4</v>
      </c>
      <c r="D70" s="280">
        <v>1</v>
      </c>
      <c r="E70" s="281">
        <v>3</v>
      </c>
      <c r="F70" s="279">
        <v>0</v>
      </c>
      <c r="G70" s="281">
        <v>0</v>
      </c>
      <c r="H70" s="279">
        <v>0</v>
      </c>
      <c r="I70" s="280">
        <v>0</v>
      </c>
      <c r="J70" s="281">
        <v>1</v>
      </c>
      <c r="K70" s="279">
        <v>4</v>
      </c>
      <c r="L70" s="280">
        <v>0</v>
      </c>
      <c r="M70" s="281">
        <v>1</v>
      </c>
      <c r="N70" s="279">
        <v>0</v>
      </c>
      <c r="O70" s="281">
        <v>0</v>
      </c>
      <c r="P70" s="279">
        <v>0</v>
      </c>
      <c r="Q70" s="280">
        <v>0</v>
      </c>
      <c r="R70" s="281">
        <v>1</v>
      </c>
    </row>
    <row r="71" spans="1:18" ht="15">
      <c r="A71" s="273" t="s">
        <v>430</v>
      </c>
      <c r="B71" s="273" t="s">
        <v>215</v>
      </c>
      <c r="C71" s="279">
        <v>79</v>
      </c>
      <c r="D71" s="280">
        <v>0</v>
      </c>
      <c r="E71" s="281">
        <v>31</v>
      </c>
      <c r="F71" s="279">
        <v>5</v>
      </c>
      <c r="G71" s="281">
        <v>0</v>
      </c>
      <c r="H71" s="279">
        <v>2</v>
      </c>
      <c r="I71" s="280">
        <v>0</v>
      </c>
      <c r="J71" s="281">
        <v>5</v>
      </c>
      <c r="K71" s="279">
        <v>77</v>
      </c>
      <c r="L71" s="280">
        <v>1</v>
      </c>
      <c r="M71" s="281">
        <v>54</v>
      </c>
      <c r="N71" s="279">
        <v>6</v>
      </c>
      <c r="O71" s="281">
        <v>0</v>
      </c>
      <c r="P71" s="279">
        <v>4</v>
      </c>
      <c r="Q71" s="280">
        <v>0</v>
      </c>
      <c r="R71" s="281">
        <v>9</v>
      </c>
    </row>
    <row r="72" spans="1:18" ht="15">
      <c r="A72" s="278" t="s">
        <v>431</v>
      </c>
      <c r="B72" s="278" t="s">
        <v>216</v>
      </c>
      <c r="C72" s="279">
        <v>11</v>
      </c>
      <c r="D72" s="280">
        <v>0</v>
      </c>
      <c r="E72" s="281">
        <v>16</v>
      </c>
      <c r="F72" s="279">
        <v>0</v>
      </c>
      <c r="G72" s="281">
        <v>0</v>
      </c>
      <c r="H72" s="279">
        <v>1</v>
      </c>
      <c r="I72" s="280">
        <v>0</v>
      </c>
      <c r="J72" s="281">
        <v>2</v>
      </c>
      <c r="K72" s="279">
        <v>12</v>
      </c>
      <c r="L72" s="280">
        <v>1</v>
      </c>
      <c r="M72" s="281">
        <v>28</v>
      </c>
      <c r="N72" s="279">
        <v>3</v>
      </c>
      <c r="O72" s="281">
        <v>0</v>
      </c>
      <c r="P72" s="279">
        <v>3</v>
      </c>
      <c r="Q72" s="280">
        <v>0</v>
      </c>
      <c r="R72" s="281">
        <v>4</v>
      </c>
    </row>
    <row r="73" spans="1:18" ht="15">
      <c r="A73" s="273" t="s">
        <v>432</v>
      </c>
      <c r="B73" s="273" t="s">
        <v>217</v>
      </c>
      <c r="C73" s="279">
        <v>31</v>
      </c>
      <c r="D73" s="280">
        <v>0</v>
      </c>
      <c r="E73" s="281">
        <v>35</v>
      </c>
      <c r="F73" s="279">
        <v>4</v>
      </c>
      <c r="G73" s="281">
        <v>2</v>
      </c>
      <c r="H73" s="279">
        <v>1</v>
      </c>
      <c r="I73" s="280">
        <v>1</v>
      </c>
      <c r="J73" s="281">
        <v>4</v>
      </c>
      <c r="K73" s="279">
        <v>23</v>
      </c>
      <c r="L73" s="280">
        <v>0</v>
      </c>
      <c r="M73" s="281">
        <v>23</v>
      </c>
      <c r="N73" s="279">
        <v>1</v>
      </c>
      <c r="O73" s="281">
        <v>4</v>
      </c>
      <c r="P73" s="279">
        <v>3</v>
      </c>
      <c r="Q73" s="280">
        <v>1</v>
      </c>
      <c r="R73" s="281">
        <v>8</v>
      </c>
    </row>
    <row r="74" spans="1:18" ht="15">
      <c r="A74" s="278" t="s">
        <v>433</v>
      </c>
      <c r="B74" s="278" t="s">
        <v>218</v>
      </c>
      <c r="C74" s="279">
        <v>11</v>
      </c>
      <c r="D74" s="280">
        <v>0</v>
      </c>
      <c r="E74" s="281">
        <v>22</v>
      </c>
      <c r="F74" s="279">
        <v>0</v>
      </c>
      <c r="G74" s="281">
        <v>0</v>
      </c>
      <c r="H74" s="279">
        <v>0</v>
      </c>
      <c r="I74" s="280">
        <v>0</v>
      </c>
      <c r="J74" s="281">
        <v>2</v>
      </c>
      <c r="K74" s="279">
        <v>15</v>
      </c>
      <c r="L74" s="280">
        <v>0</v>
      </c>
      <c r="M74" s="281">
        <v>16</v>
      </c>
      <c r="N74" s="279">
        <v>0</v>
      </c>
      <c r="O74" s="281">
        <v>0</v>
      </c>
      <c r="P74" s="279">
        <v>5</v>
      </c>
      <c r="Q74" s="280">
        <v>0</v>
      </c>
      <c r="R74" s="281">
        <v>10</v>
      </c>
    </row>
    <row r="75" spans="1:18" ht="15">
      <c r="A75" s="273" t="s">
        <v>434</v>
      </c>
      <c r="B75" s="273" t="s">
        <v>219</v>
      </c>
      <c r="C75" s="279">
        <v>26</v>
      </c>
      <c r="D75" s="280">
        <v>1</v>
      </c>
      <c r="E75" s="281">
        <v>19</v>
      </c>
      <c r="F75" s="279">
        <v>0</v>
      </c>
      <c r="G75" s="281">
        <v>1</v>
      </c>
      <c r="H75" s="279">
        <v>0</v>
      </c>
      <c r="I75" s="280">
        <v>0</v>
      </c>
      <c r="J75" s="281">
        <v>8</v>
      </c>
      <c r="K75" s="279">
        <v>14</v>
      </c>
      <c r="L75" s="280">
        <v>0</v>
      </c>
      <c r="M75" s="281">
        <v>6</v>
      </c>
      <c r="N75" s="279">
        <v>4</v>
      </c>
      <c r="O75" s="281">
        <v>0</v>
      </c>
      <c r="P75" s="279">
        <v>0</v>
      </c>
      <c r="Q75" s="280">
        <v>0</v>
      </c>
      <c r="R75" s="281">
        <v>11</v>
      </c>
    </row>
    <row r="76" spans="1:18" ht="15">
      <c r="A76" s="278" t="s">
        <v>435</v>
      </c>
      <c r="B76" s="278" t="s">
        <v>220</v>
      </c>
      <c r="C76" s="279">
        <v>32</v>
      </c>
      <c r="D76" s="280">
        <v>2</v>
      </c>
      <c r="E76" s="281">
        <v>15</v>
      </c>
      <c r="F76" s="279">
        <v>1</v>
      </c>
      <c r="G76" s="281">
        <v>0</v>
      </c>
      <c r="H76" s="279">
        <v>1</v>
      </c>
      <c r="I76" s="280">
        <v>0</v>
      </c>
      <c r="J76" s="281">
        <v>5</v>
      </c>
      <c r="K76" s="279">
        <v>35</v>
      </c>
      <c r="L76" s="280">
        <v>0</v>
      </c>
      <c r="M76" s="281">
        <v>13</v>
      </c>
      <c r="N76" s="279">
        <v>0</v>
      </c>
      <c r="O76" s="281">
        <v>0</v>
      </c>
      <c r="P76" s="279">
        <v>3</v>
      </c>
      <c r="Q76" s="280">
        <v>2</v>
      </c>
      <c r="R76" s="281">
        <v>4</v>
      </c>
    </row>
    <row r="77" spans="1:18" ht="15">
      <c r="A77" s="273" t="s">
        <v>436</v>
      </c>
      <c r="B77" s="273" t="s">
        <v>221</v>
      </c>
      <c r="C77" s="279">
        <v>4</v>
      </c>
      <c r="D77" s="280">
        <v>1</v>
      </c>
      <c r="E77" s="281">
        <v>1</v>
      </c>
      <c r="F77" s="279">
        <v>0</v>
      </c>
      <c r="G77" s="281">
        <v>0</v>
      </c>
      <c r="H77" s="279">
        <v>0</v>
      </c>
      <c r="I77" s="280">
        <v>0</v>
      </c>
      <c r="J77" s="281">
        <v>1</v>
      </c>
      <c r="K77" s="279">
        <v>3</v>
      </c>
      <c r="L77" s="280">
        <v>0</v>
      </c>
      <c r="M77" s="281">
        <v>1</v>
      </c>
      <c r="N77" s="279">
        <v>0</v>
      </c>
      <c r="O77" s="281">
        <v>0</v>
      </c>
      <c r="P77" s="279">
        <v>0</v>
      </c>
      <c r="Q77" s="280">
        <v>0</v>
      </c>
      <c r="R77" s="281">
        <v>1</v>
      </c>
    </row>
    <row r="78" spans="1:18" ht="15">
      <c r="A78" s="278" t="s">
        <v>437</v>
      </c>
      <c r="B78" s="278" t="s">
        <v>222</v>
      </c>
      <c r="C78" s="279">
        <v>15</v>
      </c>
      <c r="D78" s="280">
        <v>3</v>
      </c>
      <c r="E78" s="281">
        <v>17</v>
      </c>
      <c r="F78" s="279">
        <v>0</v>
      </c>
      <c r="G78" s="281">
        <v>0</v>
      </c>
      <c r="H78" s="279">
        <v>1</v>
      </c>
      <c r="I78" s="280">
        <v>0</v>
      </c>
      <c r="J78" s="281">
        <v>2</v>
      </c>
      <c r="K78" s="279">
        <v>14</v>
      </c>
      <c r="L78" s="280">
        <v>0</v>
      </c>
      <c r="M78" s="281">
        <v>14</v>
      </c>
      <c r="N78" s="279">
        <v>2</v>
      </c>
      <c r="O78" s="281">
        <v>1</v>
      </c>
      <c r="P78" s="279">
        <v>0</v>
      </c>
      <c r="Q78" s="280">
        <v>0</v>
      </c>
      <c r="R78" s="281">
        <v>5</v>
      </c>
    </row>
    <row r="79" spans="1:18" ht="15">
      <c r="A79" s="273" t="s">
        <v>438</v>
      </c>
      <c r="B79" s="273" t="s">
        <v>223</v>
      </c>
      <c r="C79" s="279">
        <v>7</v>
      </c>
      <c r="D79" s="280">
        <v>1</v>
      </c>
      <c r="E79" s="281">
        <v>10</v>
      </c>
      <c r="F79" s="279">
        <v>0</v>
      </c>
      <c r="G79" s="281">
        <v>0</v>
      </c>
      <c r="H79" s="279">
        <v>0</v>
      </c>
      <c r="I79" s="280">
        <v>0</v>
      </c>
      <c r="J79" s="281">
        <v>1</v>
      </c>
      <c r="K79" s="279">
        <v>11</v>
      </c>
      <c r="L79" s="280">
        <v>0</v>
      </c>
      <c r="M79" s="281">
        <v>5</v>
      </c>
      <c r="N79" s="279">
        <v>1</v>
      </c>
      <c r="O79" s="281">
        <v>0</v>
      </c>
      <c r="P79" s="279">
        <v>0</v>
      </c>
      <c r="Q79" s="280">
        <v>0</v>
      </c>
      <c r="R79" s="281">
        <v>4</v>
      </c>
    </row>
    <row r="80" spans="1:18" ht="15">
      <c r="A80" s="278" t="s">
        <v>439</v>
      </c>
      <c r="B80" s="278" t="s">
        <v>224</v>
      </c>
      <c r="C80" s="279">
        <v>19</v>
      </c>
      <c r="D80" s="280">
        <v>1</v>
      </c>
      <c r="E80" s="281">
        <v>18</v>
      </c>
      <c r="F80" s="279">
        <v>2</v>
      </c>
      <c r="G80" s="281">
        <v>0</v>
      </c>
      <c r="H80" s="279">
        <v>0</v>
      </c>
      <c r="I80" s="280">
        <v>0</v>
      </c>
      <c r="J80" s="281">
        <v>0</v>
      </c>
      <c r="K80" s="279">
        <v>22</v>
      </c>
      <c r="L80" s="280">
        <v>0</v>
      </c>
      <c r="M80" s="281">
        <v>8</v>
      </c>
      <c r="N80" s="279">
        <v>1</v>
      </c>
      <c r="O80" s="281">
        <v>0</v>
      </c>
      <c r="P80" s="279">
        <v>1</v>
      </c>
      <c r="Q80" s="280">
        <v>0</v>
      </c>
      <c r="R80" s="281">
        <v>2</v>
      </c>
    </row>
    <row r="81" spans="1:18" ht="15">
      <c r="A81" s="273" t="s">
        <v>440</v>
      </c>
      <c r="B81" s="273" t="s">
        <v>225</v>
      </c>
      <c r="C81" s="279">
        <v>17</v>
      </c>
      <c r="D81" s="280">
        <v>0</v>
      </c>
      <c r="E81" s="281">
        <v>6</v>
      </c>
      <c r="F81" s="279">
        <v>0</v>
      </c>
      <c r="G81" s="281">
        <v>0</v>
      </c>
      <c r="H81" s="279">
        <v>0</v>
      </c>
      <c r="I81" s="280">
        <v>0</v>
      </c>
      <c r="J81" s="281">
        <v>0</v>
      </c>
      <c r="K81" s="279">
        <v>8</v>
      </c>
      <c r="L81" s="280">
        <v>0</v>
      </c>
      <c r="M81" s="281">
        <v>2</v>
      </c>
      <c r="N81" s="279">
        <v>2</v>
      </c>
      <c r="O81" s="281">
        <v>0</v>
      </c>
      <c r="P81" s="279">
        <v>2</v>
      </c>
      <c r="Q81" s="280">
        <v>0</v>
      </c>
      <c r="R81" s="281">
        <v>2</v>
      </c>
    </row>
    <row r="82" spans="1:18" ht="15">
      <c r="A82" s="278" t="s">
        <v>441</v>
      </c>
      <c r="B82" s="278" t="s">
        <v>226</v>
      </c>
      <c r="C82" s="279">
        <v>6</v>
      </c>
      <c r="D82" s="280">
        <v>0</v>
      </c>
      <c r="E82" s="281">
        <v>6</v>
      </c>
      <c r="F82" s="279">
        <v>0</v>
      </c>
      <c r="G82" s="281">
        <v>0</v>
      </c>
      <c r="H82" s="279">
        <v>2</v>
      </c>
      <c r="I82" s="280">
        <v>0</v>
      </c>
      <c r="J82" s="281">
        <v>0</v>
      </c>
      <c r="K82" s="279">
        <v>7</v>
      </c>
      <c r="L82" s="280">
        <v>0</v>
      </c>
      <c r="M82" s="281">
        <v>5</v>
      </c>
      <c r="N82" s="279">
        <v>2</v>
      </c>
      <c r="O82" s="281">
        <v>0</v>
      </c>
      <c r="P82" s="279">
        <v>0</v>
      </c>
      <c r="Q82" s="280">
        <v>0</v>
      </c>
      <c r="R82" s="281">
        <v>6</v>
      </c>
    </row>
    <row r="83" spans="1:18" ht="15">
      <c r="A83" s="273" t="s">
        <v>442</v>
      </c>
      <c r="B83" s="273" t="s">
        <v>227</v>
      </c>
      <c r="C83" s="279">
        <v>2</v>
      </c>
      <c r="D83" s="280">
        <v>0</v>
      </c>
      <c r="E83" s="281">
        <v>3</v>
      </c>
      <c r="F83" s="279">
        <v>0</v>
      </c>
      <c r="G83" s="281">
        <v>0</v>
      </c>
      <c r="H83" s="279">
        <v>0</v>
      </c>
      <c r="I83" s="280">
        <v>1</v>
      </c>
      <c r="J83" s="281">
        <v>1</v>
      </c>
      <c r="K83" s="279">
        <v>2</v>
      </c>
      <c r="L83" s="280">
        <v>0</v>
      </c>
      <c r="M83" s="281">
        <v>3</v>
      </c>
      <c r="N83" s="279">
        <v>0</v>
      </c>
      <c r="O83" s="281">
        <v>0</v>
      </c>
      <c r="P83" s="279">
        <v>0</v>
      </c>
      <c r="Q83" s="280">
        <v>0</v>
      </c>
      <c r="R83" s="281">
        <v>1</v>
      </c>
    </row>
    <row r="84" spans="1:18" ht="15">
      <c r="A84" s="278" t="s">
        <v>443</v>
      </c>
      <c r="B84" s="278" t="s">
        <v>228</v>
      </c>
      <c r="C84" s="279">
        <v>5</v>
      </c>
      <c r="D84" s="280">
        <v>0</v>
      </c>
      <c r="E84" s="281">
        <v>3</v>
      </c>
      <c r="F84" s="279">
        <v>0</v>
      </c>
      <c r="G84" s="281">
        <v>0</v>
      </c>
      <c r="H84" s="279">
        <v>0</v>
      </c>
      <c r="I84" s="280">
        <v>0</v>
      </c>
      <c r="J84" s="281">
        <v>3</v>
      </c>
      <c r="K84" s="279">
        <v>5</v>
      </c>
      <c r="L84" s="280">
        <v>0</v>
      </c>
      <c r="M84" s="281">
        <v>9</v>
      </c>
      <c r="N84" s="279">
        <v>0</v>
      </c>
      <c r="O84" s="281">
        <v>2</v>
      </c>
      <c r="P84" s="279">
        <v>1</v>
      </c>
      <c r="Q84" s="280">
        <v>1</v>
      </c>
      <c r="R84" s="281">
        <v>2</v>
      </c>
    </row>
    <row r="85" spans="1:18" ht="15">
      <c r="A85" s="273" t="s">
        <v>444</v>
      </c>
      <c r="B85" s="273" t="s">
        <v>229</v>
      </c>
      <c r="C85" s="279">
        <v>28</v>
      </c>
      <c r="D85" s="280">
        <v>1</v>
      </c>
      <c r="E85" s="281">
        <v>17</v>
      </c>
      <c r="F85" s="279">
        <v>3</v>
      </c>
      <c r="G85" s="281">
        <v>0</v>
      </c>
      <c r="H85" s="279">
        <v>0</v>
      </c>
      <c r="I85" s="280">
        <v>3</v>
      </c>
      <c r="J85" s="281">
        <v>5</v>
      </c>
      <c r="K85" s="279">
        <v>21</v>
      </c>
      <c r="L85" s="280">
        <v>0</v>
      </c>
      <c r="M85" s="281">
        <v>19</v>
      </c>
      <c r="N85" s="279">
        <v>3</v>
      </c>
      <c r="O85" s="281">
        <v>0</v>
      </c>
      <c r="P85" s="279">
        <v>0</v>
      </c>
      <c r="Q85" s="280">
        <v>0</v>
      </c>
      <c r="R85" s="281">
        <v>3</v>
      </c>
    </row>
    <row r="86" spans="1:18" ht="15">
      <c r="A86" s="278" t="s">
        <v>445</v>
      </c>
      <c r="B86" s="278" t="s">
        <v>230</v>
      </c>
      <c r="C86" s="279">
        <v>7</v>
      </c>
      <c r="D86" s="280">
        <v>0</v>
      </c>
      <c r="E86" s="281">
        <v>3</v>
      </c>
      <c r="F86" s="279">
        <v>0</v>
      </c>
      <c r="G86" s="281">
        <v>0</v>
      </c>
      <c r="H86" s="279">
        <v>1</v>
      </c>
      <c r="I86" s="280">
        <v>0</v>
      </c>
      <c r="J86" s="281">
        <v>1</v>
      </c>
      <c r="K86" s="279">
        <v>10</v>
      </c>
      <c r="L86" s="280">
        <v>0</v>
      </c>
      <c r="M86" s="281">
        <v>12</v>
      </c>
      <c r="N86" s="279">
        <v>1</v>
      </c>
      <c r="O86" s="281">
        <v>0</v>
      </c>
      <c r="P86" s="279">
        <v>2</v>
      </c>
      <c r="Q86" s="280">
        <v>1</v>
      </c>
      <c r="R86" s="281">
        <v>6</v>
      </c>
    </row>
    <row r="87" spans="1:18" ht="15">
      <c r="A87" s="273" t="s">
        <v>446</v>
      </c>
      <c r="B87" s="273" t="s">
        <v>231</v>
      </c>
      <c r="C87" s="279">
        <v>5</v>
      </c>
      <c r="D87" s="280">
        <v>0</v>
      </c>
      <c r="E87" s="281">
        <v>5</v>
      </c>
      <c r="F87" s="279">
        <v>0</v>
      </c>
      <c r="G87" s="281">
        <v>0</v>
      </c>
      <c r="H87" s="279">
        <v>0</v>
      </c>
      <c r="I87" s="280">
        <v>0</v>
      </c>
      <c r="J87" s="281">
        <v>1</v>
      </c>
      <c r="K87" s="279">
        <v>3</v>
      </c>
      <c r="L87" s="280">
        <v>0</v>
      </c>
      <c r="M87" s="281">
        <v>5</v>
      </c>
      <c r="N87" s="279">
        <v>0</v>
      </c>
      <c r="O87" s="281">
        <v>0</v>
      </c>
      <c r="P87" s="279">
        <v>0</v>
      </c>
      <c r="Q87" s="280">
        <v>0</v>
      </c>
      <c r="R87" s="281">
        <v>2</v>
      </c>
    </row>
    <row r="88" spans="1:18" ht="15">
      <c r="A88" s="278" t="s">
        <v>447</v>
      </c>
      <c r="B88" s="278" t="s">
        <v>232</v>
      </c>
      <c r="C88" s="279">
        <v>9</v>
      </c>
      <c r="D88" s="280">
        <v>0</v>
      </c>
      <c r="E88" s="281">
        <v>13</v>
      </c>
      <c r="F88" s="279">
        <v>1</v>
      </c>
      <c r="G88" s="281">
        <v>0</v>
      </c>
      <c r="H88" s="279">
        <v>3</v>
      </c>
      <c r="I88" s="280">
        <v>0</v>
      </c>
      <c r="J88" s="281">
        <v>3</v>
      </c>
      <c r="K88" s="279">
        <v>19</v>
      </c>
      <c r="L88" s="280">
        <v>0</v>
      </c>
      <c r="M88" s="281">
        <v>18</v>
      </c>
      <c r="N88" s="279">
        <v>1</v>
      </c>
      <c r="O88" s="281">
        <v>0</v>
      </c>
      <c r="P88" s="279">
        <v>4</v>
      </c>
      <c r="Q88" s="280">
        <v>0</v>
      </c>
      <c r="R88" s="281">
        <v>2</v>
      </c>
    </row>
    <row r="89" spans="1:18" ht="15.75" thickBot="1">
      <c r="A89" s="282" t="s">
        <v>448</v>
      </c>
      <c r="B89" s="283" t="s">
        <v>233</v>
      </c>
      <c r="C89" s="279">
        <v>27</v>
      </c>
      <c r="D89" s="280">
        <v>0</v>
      </c>
      <c r="E89" s="281">
        <v>15</v>
      </c>
      <c r="F89" s="279">
        <v>1</v>
      </c>
      <c r="G89" s="281">
        <v>0</v>
      </c>
      <c r="H89" s="279">
        <v>2</v>
      </c>
      <c r="I89" s="280">
        <v>1</v>
      </c>
      <c r="J89" s="281">
        <v>4</v>
      </c>
      <c r="K89" s="279">
        <v>14</v>
      </c>
      <c r="L89" s="280">
        <v>0</v>
      </c>
      <c r="M89" s="281">
        <v>10</v>
      </c>
      <c r="N89" s="279">
        <v>1</v>
      </c>
      <c r="O89" s="281">
        <v>0</v>
      </c>
      <c r="P89" s="279">
        <v>1</v>
      </c>
      <c r="Q89" s="280">
        <v>0</v>
      </c>
      <c r="R89" s="281">
        <v>4</v>
      </c>
    </row>
    <row r="90" spans="1:18" s="94" customFormat="1" ht="17.25" thickBot="1" thickTop="1">
      <c r="A90" s="312"/>
      <c r="B90" s="284" t="s">
        <v>234</v>
      </c>
      <c r="C90" s="285">
        <f>SUM(C9:C89)</f>
        <v>6075</v>
      </c>
      <c r="D90" s="286">
        <f aca="true" t="shared" si="0" ref="D90:R90">SUM(D9:D89)</f>
        <v>71</v>
      </c>
      <c r="E90" s="287">
        <f t="shared" si="0"/>
        <v>4744</v>
      </c>
      <c r="F90" s="288">
        <f t="shared" si="0"/>
        <v>896</v>
      </c>
      <c r="G90" s="287">
        <f t="shared" si="0"/>
        <v>42</v>
      </c>
      <c r="H90" s="288">
        <f t="shared" si="0"/>
        <v>667</v>
      </c>
      <c r="I90" s="286">
        <f t="shared" si="0"/>
        <v>53</v>
      </c>
      <c r="J90" s="287">
        <f t="shared" si="0"/>
        <v>1225</v>
      </c>
      <c r="K90" s="285">
        <f t="shared" si="0"/>
        <v>7029</v>
      </c>
      <c r="L90" s="286">
        <f>SUM(L9:L89)</f>
        <v>88</v>
      </c>
      <c r="M90" s="287">
        <f t="shared" si="0"/>
        <v>4141</v>
      </c>
      <c r="N90" s="285">
        <f t="shared" si="0"/>
        <v>1003</v>
      </c>
      <c r="O90" s="287">
        <f>SUM(O9:O89)</f>
        <v>93</v>
      </c>
      <c r="P90" s="285">
        <f t="shared" si="0"/>
        <v>708</v>
      </c>
      <c r="Q90" s="286">
        <f t="shared" si="0"/>
        <v>72</v>
      </c>
      <c r="R90" s="287">
        <f t="shared" si="0"/>
        <v>1655</v>
      </c>
    </row>
    <row r="91" spans="1:18" s="100" customFormat="1" ht="16.5" customHeight="1" thickTop="1">
      <c r="A91" s="95" t="s">
        <v>18</v>
      </c>
      <c r="B91" s="95"/>
      <c r="C91" s="96"/>
      <c r="D91" s="97"/>
      <c r="E91" s="97"/>
      <c r="F91" s="98"/>
      <c r="G91" s="98"/>
      <c r="H91" s="98"/>
      <c r="I91" s="98"/>
      <c r="J91" s="98"/>
      <c r="K91" s="99"/>
      <c r="L91" s="99"/>
      <c r="M91" s="99"/>
      <c r="N91" s="99"/>
      <c r="O91" s="99"/>
      <c r="P91" s="99"/>
      <c r="Q91" s="99"/>
      <c r="R91" s="99"/>
    </row>
    <row r="92" spans="1:11" s="104" customFormat="1" ht="20.25">
      <c r="A92" s="101"/>
      <c r="B92" s="101"/>
      <c r="C92" s="102"/>
      <c r="D92" s="102"/>
      <c r="E92" s="102"/>
      <c r="F92" s="102"/>
      <c r="G92" s="102"/>
      <c r="H92" s="102"/>
      <c r="I92" s="102"/>
      <c r="J92" s="102"/>
      <c r="K92" s="103"/>
    </row>
    <row r="93" spans="1:11" s="106" customFormat="1" ht="20.25">
      <c r="A93" s="105"/>
      <c r="B93" s="105"/>
      <c r="K93" s="107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&amp;L21.04.2017
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5.57421875" style="92" customWidth="1"/>
    <col min="2" max="2" width="9.140625" style="92" customWidth="1"/>
    <col min="3" max="3" width="5.7109375" style="91" customWidth="1"/>
    <col min="4" max="4" width="4.00390625" style="91" customWidth="1"/>
    <col min="5" max="5" width="5.7109375" style="91" customWidth="1"/>
    <col min="6" max="6" width="6.00390625" style="91" customWidth="1"/>
    <col min="7" max="7" width="5.00390625" style="91" customWidth="1"/>
    <col min="8" max="8" width="5.8515625" style="91" customWidth="1"/>
    <col min="9" max="9" width="5.140625" style="91" customWidth="1"/>
    <col min="10" max="10" width="5.8515625" style="91" customWidth="1"/>
    <col min="11" max="11" width="5.7109375" style="108" customWidth="1"/>
    <col min="12" max="12" width="4.00390625" style="91" customWidth="1"/>
    <col min="13" max="13" width="6.00390625" style="91" customWidth="1"/>
    <col min="14" max="14" width="5.7109375" style="91" customWidth="1"/>
    <col min="15" max="15" width="4.7109375" style="91" customWidth="1"/>
    <col min="16" max="16" width="5.8515625" style="91" customWidth="1"/>
    <col min="17" max="17" width="4.57421875" style="91" customWidth="1"/>
    <col min="18" max="18" width="5.57421875" style="91" customWidth="1"/>
    <col min="19" max="16384" width="9.140625" style="91" customWidth="1"/>
  </cols>
  <sheetData>
    <row r="1" spans="1:18" ht="16.5" thickBot="1">
      <c r="A1" s="549" t="s">
        <v>535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300"/>
      <c r="R1" s="300"/>
    </row>
    <row r="2" spans="1:18" ht="16.5" thickBot="1">
      <c r="A2" s="501" t="s">
        <v>235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</row>
    <row r="3" spans="1:18" s="93" customFormat="1" ht="17.25" customHeight="1" thickBot="1" thickTop="1">
      <c r="A3" s="289"/>
      <c r="B3" s="532" t="s">
        <v>147</v>
      </c>
      <c r="C3" s="535" t="s">
        <v>540</v>
      </c>
      <c r="D3" s="536"/>
      <c r="E3" s="536"/>
      <c r="F3" s="536"/>
      <c r="G3" s="536"/>
      <c r="H3" s="536"/>
      <c r="I3" s="536"/>
      <c r="J3" s="537"/>
      <c r="K3" s="535" t="s">
        <v>501</v>
      </c>
      <c r="L3" s="536"/>
      <c r="M3" s="536"/>
      <c r="N3" s="536"/>
      <c r="O3" s="536"/>
      <c r="P3" s="536"/>
      <c r="Q3" s="536"/>
      <c r="R3" s="537"/>
    </row>
    <row r="4" spans="1:18" ht="15.75" customHeight="1" thickTop="1">
      <c r="A4" s="290" t="s">
        <v>457</v>
      </c>
      <c r="B4" s="533"/>
      <c r="C4" s="538" t="s">
        <v>148</v>
      </c>
      <c r="D4" s="539"/>
      <c r="E4" s="527"/>
      <c r="F4" s="526" t="s">
        <v>149</v>
      </c>
      <c r="G4" s="540"/>
      <c r="H4" s="539" t="s">
        <v>150</v>
      </c>
      <c r="I4" s="539"/>
      <c r="J4" s="540"/>
      <c r="K4" s="539" t="s">
        <v>148</v>
      </c>
      <c r="L4" s="539"/>
      <c r="M4" s="539"/>
      <c r="N4" s="526" t="s">
        <v>149</v>
      </c>
      <c r="O4" s="527"/>
      <c r="P4" s="526" t="s">
        <v>150</v>
      </c>
      <c r="Q4" s="557"/>
      <c r="R4" s="540"/>
    </row>
    <row r="5" spans="1:18" ht="15" customHeight="1">
      <c r="A5" s="290" t="s">
        <v>455</v>
      </c>
      <c r="B5" s="533"/>
      <c r="C5" s="531" t="s">
        <v>151</v>
      </c>
      <c r="D5" s="541" t="s">
        <v>152</v>
      </c>
      <c r="E5" s="543" t="s">
        <v>153</v>
      </c>
      <c r="F5" s="530" t="s">
        <v>151</v>
      </c>
      <c r="G5" s="545" t="s">
        <v>152</v>
      </c>
      <c r="H5" s="547" t="s">
        <v>151</v>
      </c>
      <c r="I5" s="541" t="s">
        <v>152</v>
      </c>
      <c r="J5" s="528" t="s">
        <v>153</v>
      </c>
      <c r="K5" s="530" t="s">
        <v>151</v>
      </c>
      <c r="L5" s="552" t="s">
        <v>152</v>
      </c>
      <c r="M5" s="550" t="s">
        <v>153</v>
      </c>
      <c r="N5" s="553" t="s">
        <v>151</v>
      </c>
      <c r="O5" s="555" t="s">
        <v>152</v>
      </c>
      <c r="P5" s="530" t="s">
        <v>151</v>
      </c>
      <c r="Q5" s="552" t="s">
        <v>152</v>
      </c>
      <c r="R5" s="550" t="s">
        <v>153</v>
      </c>
    </row>
    <row r="6" spans="1:18" ht="20.25" customHeight="1" thickBot="1">
      <c r="A6" s="291"/>
      <c r="B6" s="534"/>
      <c r="C6" s="558"/>
      <c r="D6" s="542"/>
      <c r="E6" s="544"/>
      <c r="F6" s="531"/>
      <c r="G6" s="546"/>
      <c r="H6" s="548"/>
      <c r="I6" s="542"/>
      <c r="J6" s="529"/>
      <c r="K6" s="531"/>
      <c r="L6" s="541"/>
      <c r="M6" s="551"/>
      <c r="N6" s="554"/>
      <c r="O6" s="556"/>
      <c r="P6" s="531"/>
      <c r="Q6" s="541"/>
      <c r="R6" s="551"/>
    </row>
    <row r="7" spans="1:18" ht="15.75" thickTop="1">
      <c r="A7" s="292" t="s">
        <v>368</v>
      </c>
      <c r="B7" s="293" t="s">
        <v>154</v>
      </c>
      <c r="C7" s="301">
        <v>421</v>
      </c>
      <c r="D7" s="302">
        <v>2</v>
      </c>
      <c r="E7" s="303">
        <v>190</v>
      </c>
      <c r="F7" s="301">
        <v>67</v>
      </c>
      <c r="G7" s="303">
        <v>0</v>
      </c>
      <c r="H7" s="301">
        <v>74</v>
      </c>
      <c r="I7" s="302">
        <v>3</v>
      </c>
      <c r="J7" s="303">
        <v>84</v>
      </c>
      <c r="K7" s="301">
        <v>471</v>
      </c>
      <c r="L7" s="302">
        <v>4</v>
      </c>
      <c r="M7" s="303">
        <v>164</v>
      </c>
      <c r="N7" s="301">
        <v>58</v>
      </c>
      <c r="O7" s="303">
        <v>4</v>
      </c>
      <c r="P7" s="301">
        <v>67</v>
      </c>
      <c r="Q7" s="302">
        <v>6</v>
      </c>
      <c r="R7" s="303">
        <v>98</v>
      </c>
    </row>
    <row r="8" spans="1:18" ht="15">
      <c r="A8" s="294" t="s">
        <v>369</v>
      </c>
      <c r="B8" s="294" t="s">
        <v>155</v>
      </c>
      <c r="C8" s="304">
        <v>44</v>
      </c>
      <c r="D8" s="305">
        <v>1</v>
      </c>
      <c r="E8" s="306">
        <v>32</v>
      </c>
      <c r="F8" s="304">
        <v>9</v>
      </c>
      <c r="G8" s="306">
        <v>0</v>
      </c>
      <c r="H8" s="304">
        <v>7</v>
      </c>
      <c r="I8" s="305">
        <v>0</v>
      </c>
      <c r="J8" s="306">
        <v>16</v>
      </c>
      <c r="K8" s="304">
        <v>42</v>
      </c>
      <c r="L8" s="305">
        <v>0</v>
      </c>
      <c r="M8" s="306">
        <v>36</v>
      </c>
      <c r="N8" s="304">
        <v>15</v>
      </c>
      <c r="O8" s="306">
        <v>0</v>
      </c>
      <c r="P8" s="304">
        <v>15</v>
      </c>
      <c r="Q8" s="305">
        <v>1</v>
      </c>
      <c r="R8" s="306">
        <v>7</v>
      </c>
    </row>
    <row r="9" spans="1:18" ht="15">
      <c r="A9" s="292" t="s">
        <v>370</v>
      </c>
      <c r="B9" s="292" t="s">
        <v>236</v>
      </c>
      <c r="C9" s="304">
        <v>77</v>
      </c>
      <c r="D9" s="305">
        <v>1</v>
      </c>
      <c r="E9" s="306">
        <v>85</v>
      </c>
      <c r="F9" s="304">
        <v>17</v>
      </c>
      <c r="G9" s="306">
        <v>1</v>
      </c>
      <c r="H9" s="304">
        <v>23</v>
      </c>
      <c r="I9" s="305">
        <v>2</v>
      </c>
      <c r="J9" s="306">
        <v>25</v>
      </c>
      <c r="K9" s="304">
        <v>92</v>
      </c>
      <c r="L9" s="305">
        <v>6</v>
      </c>
      <c r="M9" s="306">
        <v>68</v>
      </c>
      <c r="N9" s="304">
        <v>17</v>
      </c>
      <c r="O9" s="306">
        <v>3</v>
      </c>
      <c r="P9" s="304">
        <v>15</v>
      </c>
      <c r="Q9" s="305">
        <v>1</v>
      </c>
      <c r="R9" s="306">
        <v>46</v>
      </c>
    </row>
    <row r="10" spans="1:18" ht="15">
      <c r="A10" s="294" t="s">
        <v>371</v>
      </c>
      <c r="B10" s="294" t="s">
        <v>157</v>
      </c>
      <c r="C10" s="304">
        <v>21</v>
      </c>
      <c r="D10" s="305">
        <v>0</v>
      </c>
      <c r="E10" s="306">
        <v>36</v>
      </c>
      <c r="F10" s="304">
        <v>1</v>
      </c>
      <c r="G10" s="306">
        <v>1</v>
      </c>
      <c r="H10" s="304">
        <v>1</v>
      </c>
      <c r="I10" s="305">
        <v>1</v>
      </c>
      <c r="J10" s="306">
        <v>6</v>
      </c>
      <c r="K10" s="304">
        <v>26</v>
      </c>
      <c r="L10" s="305">
        <v>0</v>
      </c>
      <c r="M10" s="306">
        <v>39</v>
      </c>
      <c r="N10" s="304">
        <v>1</v>
      </c>
      <c r="O10" s="306">
        <v>0</v>
      </c>
      <c r="P10" s="304">
        <v>3</v>
      </c>
      <c r="Q10" s="305">
        <v>0</v>
      </c>
      <c r="R10" s="306">
        <v>13</v>
      </c>
    </row>
    <row r="11" spans="1:18" ht="15">
      <c r="A11" s="292" t="s">
        <v>372</v>
      </c>
      <c r="B11" s="292" t="s">
        <v>158</v>
      </c>
      <c r="C11" s="304">
        <v>30</v>
      </c>
      <c r="D11" s="305">
        <v>0</v>
      </c>
      <c r="E11" s="306">
        <v>24</v>
      </c>
      <c r="F11" s="304">
        <v>8</v>
      </c>
      <c r="G11" s="306">
        <v>1</v>
      </c>
      <c r="H11" s="304">
        <v>7</v>
      </c>
      <c r="I11" s="305">
        <v>1</v>
      </c>
      <c r="J11" s="306">
        <v>9</v>
      </c>
      <c r="K11" s="304">
        <v>31</v>
      </c>
      <c r="L11" s="305">
        <v>2</v>
      </c>
      <c r="M11" s="306">
        <v>13</v>
      </c>
      <c r="N11" s="304">
        <v>7</v>
      </c>
      <c r="O11" s="306">
        <v>0</v>
      </c>
      <c r="P11" s="304">
        <v>2</v>
      </c>
      <c r="Q11" s="305">
        <v>1</v>
      </c>
      <c r="R11" s="306">
        <v>10</v>
      </c>
    </row>
    <row r="12" spans="1:18" ht="15">
      <c r="A12" s="294" t="s">
        <v>373</v>
      </c>
      <c r="B12" s="294" t="s">
        <v>159</v>
      </c>
      <c r="C12" s="304">
        <v>1897</v>
      </c>
      <c r="D12" s="305">
        <v>37</v>
      </c>
      <c r="E12" s="306">
        <v>642</v>
      </c>
      <c r="F12" s="304">
        <v>270</v>
      </c>
      <c r="G12" s="306">
        <v>23</v>
      </c>
      <c r="H12" s="304">
        <v>268</v>
      </c>
      <c r="I12" s="305">
        <v>33</v>
      </c>
      <c r="J12" s="306">
        <v>585</v>
      </c>
      <c r="K12" s="304">
        <v>2331</v>
      </c>
      <c r="L12" s="305">
        <v>36</v>
      </c>
      <c r="M12" s="306">
        <v>619</v>
      </c>
      <c r="N12" s="304">
        <v>288</v>
      </c>
      <c r="O12" s="306">
        <v>42</v>
      </c>
      <c r="P12" s="304">
        <v>330</v>
      </c>
      <c r="Q12" s="305">
        <v>43</v>
      </c>
      <c r="R12" s="306">
        <v>805</v>
      </c>
    </row>
    <row r="13" spans="1:18" ht="15">
      <c r="A13" s="292" t="s">
        <v>374</v>
      </c>
      <c r="B13" s="292" t="s">
        <v>160</v>
      </c>
      <c r="C13" s="304">
        <v>746</v>
      </c>
      <c r="D13" s="305">
        <v>9</v>
      </c>
      <c r="E13" s="306">
        <v>340</v>
      </c>
      <c r="F13" s="304">
        <v>67</v>
      </c>
      <c r="G13" s="306">
        <v>6</v>
      </c>
      <c r="H13" s="304">
        <v>92</v>
      </c>
      <c r="I13" s="305">
        <v>11</v>
      </c>
      <c r="J13" s="306">
        <v>245</v>
      </c>
      <c r="K13" s="304">
        <v>820</v>
      </c>
      <c r="L13" s="305">
        <v>6</v>
      </c>
      <c r="M13" s="306">
        <v>557</v>
      </c>
      <c r="N13" s="304">
        <v>88</v>
      </c>
      <c r="O13" s="306">
        <v>12</v>
      </c>
      <c r="P13" s="304">
        <v>88</v>
      </c>
      <c r="Q13" s="305">
        <v>10</v>
      </c>
      <c r="R13" s="306">
        <v>274</v>
      </c>
    </row>
    <row r="14" spans="1:18" ht="15">
      <c r="A14" s="294" t="s">
        <v>375</v>
      </c>
      <c r="B14" s="294" t="s">
        <v>161</v>
      </c>
      <c r="C14" s="304">
        <v>19</v>
      </c>
      <c r="D14" s="305">
        <v>1</v>
      </c>
      <c r="E14" s="306">
        <v>19</v>
      </c>
      <c r="F14" s="304">
        <v>3</v>
      </c>
      <c r="G14" s="306">
        <v>0</v>
      </c>
      <c r="H14" s="304">
        <v>3</v>
      </c>
      <c r="I14" s="305">
        <v>0</v>
      </c>
      <c r="J14" s="306">
        <v>11</v>
      </c>
      <c r="K14" s="304">
        <v>14</v>
      </c>
      <c r="L14" s="305">
        <v>4</v>
      </c>
      <c r="M14" s="306">
        <v>18</v>
      </c>
      <c r="N14" s="304">
        <v>1</v>
      </c>
      <c r="O14" s="306">
        <v>0</v>
      </c>
      <c r="P14" s="304">
        <v>1</v>
      </c>
      <c r="Q14" s="305">
        <v>0</v>
      </c>
      <c r="R14" s="306">
        <v>15</v>
      </c>
    </row>
    <row r="15" spans="1:18" ht="15">
      <c r="A15" s="292" t="s">
        <v>376</v>
      </c>
      <c r="B15" s="292" t="s">
        <v>162</v>
      </c>
      <c r="C15" s="304">
        <v>164</v>
      </c>
      <c r="D15" s="305">
        <v>2</v>
      </c>
      <c r="E15" s="306">
        <v>293</v>
      </c>
      <c r="F15" s="304">
        <v>16</v>
      </c>
      <c r="G15" s="306">
        <v>4</v>
      </c>
      <c r="H15" s="304">
        <v>31</v>
      </c>
      <c r="I15" s="305">
        <v>10</v>
      </c>
      <c r="J15" s="306">
        <v>150</v>
      </c>
      <c r="K15" s="304">
        <v>171</v>
      </c>
      <c r="L15" s="305">
        <v>4</v>
      </c>
      <c r="M15" s="306">
        <v>308</v>
      </c>
      <c r="N15" s="304">
        <v>36</v>
      </c>
      <c r="O15" s="306">
        <v>2</v>
      </c>
      <c r="P15" s="304">
        <v>32</v>
      </c>
      <c r="Q15" s="305">
        <v>13</v>
      </c>
      <c r="R15" s="306">
        <v>123</v>
      </c>
    </row>
    <row r="16" spans="1:18" ht="15">
      <c r="A16" s="294" t="s">
        <v>377</v>
      </c>
      <c r="B16" s="294" t="s">
        <v>163</v>
      </c>
      <c r="C16" s="304">
        <v>123</v>
      </c>
      <c r="D16" s="305">
        <v>4</v>
      </c>
      <c r="E16" s="306">
        <v>138</v>
      </c>
      <c r="F16" s="304">
        <v>4</v>
      </c>
      <c r="G16" s="306">
        <v>2</v>
      </c>
      <c r="H16" s="304">
        <v>13</v>
      </c>
      <c r="I16" s="305">
        <v>4</v>
      </c>
      <c r="J16" s="306">
        <v>84</v>
      </c>
      <c r="K16" s="304">
        <v>158</v>
      </c>
      <c r="L16" s="305">
        <v>1</v>
      </c>
      <c r="M16" s="306">
        <v>125</v>
      </c>
      <c r="N16" s="304">
        <v>16</v>
      </c>
      <c r="O16" s="306">
        <v>6</v>
      </c>
      <c r="P16" s="304">
        <v>27</v>
      </c>
      <c r="Q16" s="305">
        <v>14</v>
      </c>
      <c r="R16" s="306">
        <v>130</v>
      </c>
    </row>
    <row r="17" spans="1:18" ht="15">
      <c r="A17" s="292" t="s">
        <v>378</v>
      </c>
      <c r="B17" s="292" t="s">
        <v>164</v>
      </c>
      <c r="C17" s="304">
        <v>16</v>
      </c>
      <c r="D17" s="305">
        <v>0</v>
      </c>
      <c r="E17" s="306">
        <v>23</v>
      </c>
      <c r="F17" s="304">
        <v>1</v>
      </c>
      <c r="G17" s="306">
        <v>1</v>
      </c>
      <c r="H17" s="304">
        <v>8</v>
      </c>
      <c r="I17" s="305">
        <v>0</v>
      </c>
      <c r="J17" s="306">
        <v>14</v>
      </c>
      <c r="K17" s="304">
        <v>22</v>
      </c>
      <c r="L17" s="305">
        <v>0</v>
      </c>
      <c r="M17" s="306">
        <v>24</v>
      </c>
      <c r="N17" s="304">
        <v>4</v>
      </c>
      <c r="O17" s="306">
        <v>0</v>
      </c>
      <c r="P17" s="304">
        <v>1</v>
      </c>
      <c r="Q17" s="305">
        <v>1</v>
      </c>
      <c r="R17" s="306">
        <v>14</v>
      </c>
    </row>
    <row r="18" spans="1:18" ht="15">
      <c r="A18" s="294" t="s">
        <v>379</v>
      </c>
      <c r="B18" s="294" t="s">
        <v>165</v>
      </c>
      <c r="C18" s="304">
        <v>35</v>
      </c>
      <c r="D18" s="305">
        <v>0</v>
      </c>
      <c r="E18" s="306">
        <v>30</v>
      </c>
      <c r="F18" s="304">
        <v>0</v>
      </c>
      <c r="G18" s="306">
        <v>2</v>
      </c>
      <c r="H18" s="304">
        <v>0</v>
      </c>
      <c r="I18" s="305">
        <v>1</v>
      </c>
      <c r="J18" s="306">
        <v>5</v>
      </c>
      <c r="K18" s="304">
        <v>45</v>
      </c>
      <c r="L18" s="305">
        <v>0</v>
      </c>
      <c r="M18" s="306">
        <v>17</v>
      </c>
      <c r="N18" s="304">
        <v>2</v>
      </c>
      <c r="O18" s="306">
        <v>2</v>
      </c>
      <c r="P18" s="304">
        <v>3</v>
      </c>
      <c r="Q18" s="305">
        <v>3</v>
      </c>
      <c r="R18" s="306">
        <v>5</v>
      </c>
    </row>
    <row r="19" spans="1:18" ht="15">
      <c r="A19" s="292" t="s">
        <v>380</v>
      </c>
      <c r="B19" s="292" t="s">
        <v>166</v>
      </c>
      <c r="C19" s="304">
        <v>26</v>
      </c>
      <c r="D19" s="305">
        <v>0</v>
      </c>
      <c r="E19" s="306">
        <v>23</v>
      </c>
      <c r="F19" s="304">
        <v>2</v>
      </c>
      <c r="G19" s="306">
        <v>2</v>
      </c>
      <c r="H19" s="304">
        <v>4</v>
      </c>
      <c r="I19" s="305">
        <v>1</v>
      </c>
      <c r="J19" s="306">
        <v>11</v>
      </c>
      <c r="K19" s="304">
        <v>20</v>
      </c>
      <c r="L19" s="305">
        <v>2</v>
      </c>
      <c r="M19" s="306">
        <v>7</v>
      </c>
      <c r="N19" s="304">
        <v>1</v>
      </c>
      <c r="O19" s="306">
        <v>1</v>
      </c>
      <c r="P19" s="304">
        <v>4</v>
      </c>
      <c r="Q19" s="305">
        <v>1</v>
      </c>
      <c r="R19" s="306">
        <v>6</v>
      </c>
    </row>
    <row r="20" spans="1:18" ht="15">
      <c r="A20" s="294" t="s">
        <v>381</v>
      </c>
      <c r="B20" s="294" t="s">
        <v>167</v>
      </c>
      <c r="C20" s="304">
        <v>30</v>
      </c>
      <c r="D20" s="305">
        <v>0</v>
      </c>
      <c r="E20" s="306">
        <v>28</v>
      </c>
      <c r="F20" s="304">
        <v>4</v>
      </c>
      <c r="G20" s="306">
        <v>0</v>
      </c>
      <c r="H20" s="304">
        <v>2</v>
      </c>
      <c r="I20" s="305">
        <v>1</v>
      </c>
      <c r="J20" s="306">
        <v>9</v>
      </c>
      <c r="K20" s="304">
        <v>39</v>
      </c>
      <c r="L20" s="305">
        <v>0</v>
      </c>
      <c r="M20" s="306">
        <v>58</v>
      </c>
      <c r="N20" s="304">
        <v>4</v>
      </c>
      <c r="O20" s="306">
        <v>0</v>
      </c>
      <c r="P20" s="304">
        <v>10</v>
      </c>
      <c r="Q20" s="305">
        <v>5</v>
      </c>
      <c r="R20" s="306">
        <v>23</v>
      </c>
    </row>
    <row r="21" spans="1:18" ht="15">
      <c r="A21" s="292" t="s">
        <v>382</v>
      </c>
      <c r="B21" s="292" t="s">
        <v>168</v>
      </c>
      <c r="C21" s="304">
        <v>27</v>
      </c>
      <c r="D21" s="305">
        <v>0</v>
      </c>
      <c r="E21" s="306">
        <v>26</v>
      </c>
      <c r="F21" s="304">
        <v>3</v>
      </c>
      <c r="G21" s="306">
        <v>2</v>
      </c>
      <c r="H21" s="304">
        <v>0</v>
      </c>
      <c r="I21" s="305">
        <v>0</v>
      </c>
      <c r="J21" s="306">
        <v>17</v>
      </c>
      <c r="K21" s="304">
        <v>30</v>
      </c>
      <c r="L21" s="305">
        <v>1</v>
      </c>
      <c r="M21" s="306">
        <v>27</v>
      </c>
      <c r="N21" s="304">
        <v>2</v>
      </c>
      <c r="O21" s="306">
        <v>1</v>
      </c>
      <c r="P21" s="304">
        <v>4</v>
      </c>
      <c r="Q21" s="305">
        <v>3</v>
      </c>
      <c r="R21" s="306">
        <v>12</v>
      </c>
    </row>
    <row r="22" spans="1:18" ht="15">
      <c r="A22" s="294" t="s">
        <v>383</v>
      </c>
      <c r="B22" s="294" t="s">
        <v>169</v>
      </c>
      <c r="C22" s="304">
        <v>670</v>
      </c>
      <c r="D22" s="305">
        <v>11</v>
      </c>
      <c r="E22" s="306">
        <v>315</v>
      </c>
      <c r="F22" s="304">
        <v>79</v>
      </c>
      <c r="G22" s="306">
        <v>4</v>
      </c>
      <c r="H22" s="304">
        <v>87</v>
      </c>
      <c r="I22" s="305">
        <v>24</v>
      </c>
      <c r="J22" s="306">
        <v>157</v>
      </c>
      <c r="K22" s="304">
        <v>842</v>
      </c>
      <c r="L22" s="305">
        <v>11</v>
      </c>
      <c r="M22" s="306">
        <v>232</v>
      </c>
      <c r="N22" s="304">
        <v>76</v>
      </c>
      <c r="O22" s="306">
        <v>4</v>
      </c>
      <c r="P22" s="304">
        <v>92</v>
      </c>
      <c r="Q22" s="305">
        <v>24</v>
      </c>
      <c r="R22" s="306">
        <v>134</v>
      </c>
    </row>
    <row r="23" spans="1:18" ht="15">
      <c r="A23" s="292" t="s">
        <v>384</v>
      </c>
      <c r="B23" s="292" t="s">
        <v>170</v>
      </c>
      <c r="C23" s="304">
        <v>75</v>
      </c>
      <c r="D23" s="305">
        <v>9</v>
      </c>
      <c r="E23" s="306">
        <v>45</v>
      </c>
      <c r="F23" s="304">
        <v>5</v>
      </c>
      <c r="G23" s="306">
        <v>1</v>
      </c>
      <c r="H23" s="304">
        <v>11</v>
      </c>
      <c r="I23" s="305">
        <v>2</v>
      </c>
      <c r="J23" s="306">
        <v>32</v>
      </c>
      <c r="K23" s="304">
        <v>80</v>
      </c>
      <c r="L23" s="305">
        <v>10</v>
      </c>
      <c r="M23" s="306">
        <v>57</v>
      </c>
      <c r="N23" s="304">
        <v>10</v>
      </c>
      <c r="O23" s="306">
        <v>3</v>
      </c>
      <c r="P23" s="304">
        <v>10</v>
      </c>
      <c r="Q23" s="305">
        <v>2</v>
      </c>
      <c r="R23" s="306">
        <v>37</v>
      </c>
    </row>
    <row r="24" spans="1:18" ht="15">
      <c r="A24" s="294" t="s">
        <v>385</v>
      </c>
      <c r="B24" s="294" t="s">
        <v>171</v>
      </c>
      <c r="C24" s="304">
        <v>12</v>
      </c>
      <c r="D24" s="305">
        <v>1</v>
      </c>
      <c r="E24" s="306">
        <v>7</v>
      </c>
      <c r="F24" s="304">
        <v>0</v>
      </c>
      <c r="G24" s="306">
        <v>1</v>
      </c>
      <c r="H24" s="304">
        <v>3</v>
      </c>
      <c r="I24" s="305">
        <v>2</v>
      </c>
      <c r="J24" s="306">
        <v>5</v>
      </c>
      <c r="K24" s="304">
        <v>29</v>
      </c>
      <c r="L24" s="305">
        <v>2</v>
      </c>
      <c r="M24" s="306">
        <v>19</v>
      </c>
      <c r="N24" s="304">
        <v>0</v>
      </c>
      <c r="O24" s="306">
        <v>1</v>
      </c>
      <c r="P24" s="304">
        <v>1</v>
      </c>
      <c r="Q24" s="305">
        <v>3</v>
      </c>
      <c r="R24" s="306">
        <v>2</v>
      </c>
    </row>
    <row r="25" spans="1:18" ht="15">
      <c r="A25" s="292" t="s">
        <v>386</v>
      </c>
      <c r="B25" s="292" t="s">
        <v>172</v>
      </c>
      <c r="C25" s="304">
        <v>61</v>
      </c>
      <c r="D25" s="305">
        <v>7</v>
      </c>
      <c r="E25" s="306">
        <v>55</v>
      </c>
      <c r="F25" s="304">
        <v>6</v>
      </c>
      <c r="G25" s="306">
        <v>0</v>
      </c>
      <c r="H25" s="304">
        <v>4</v>
      </c>
      <c r="I25" s="305">
        <v>2</v>
      </c>
      <c r="J25" s="306">
        <v>40</v>
      </c>
      <c r="K25" s="304">
        <v>63</v>
      </c>
      <c r="L25" s="305">
        <v>7</v>
      </c>
      <c r="M25" s="306">
        <v>79</v>
      </c>
      <c r="N25" s="304">
        <v>4</v>
      </c>
      <c r="O25" s="306">
        <v>3</v>
      </c>
      <c r="P25" s="304">
        <v>5</v>
      </c>
      <c r="Q25" s="305">
        <v>3</v>
      </c>
      <c r="R25" s="306">
        <v>55</v>
      </c>
    </row>
    <row r="26" spans="1:18" ht="15">
      <c r="A26" s="294" t="s">
        <v>387</v>
      </c>
      <c r="B26" s="294" t="s">
        <v>173</v>
      </c>
      <c r="C26" s="304">
        <v>185</v>
      </c>
      <c r="D26" s="305">
        <v>1</v>
      </c>
      <c r="E26" s="306">
        <v>201</v>
      </c>
      <c r="F26" s="304">
        <v>21</v>
      </c>
      <c r="G26" s="306">
        <v>3</v>
      </c>
      <c r="H26" s="304">
        <v>15</v>
      </c>
      <c r="I26" s="305">
        <v>4</v>
      </c>
      <c r="J26" s="306">
        <v>72</v>
      </c>
      <c r="K26" s="304">
        <v>191</v>
      </c>
      <c r="L26" s="305">
        <v>3</v>
      </c>
      <c r="M26" s="306">
        <v>212</v>
      </c>
      <c r="N26" s="304">
        <v>18</v>
      </c>
      <c r="O26" s="306">
        <v>8</v>
      </c>
      <c r="P26" s="304">
        <v>21</v>
      </c>
      <c r="Q26" s="305">
        <v>6</v>
      </c>
      <c r="R26" s="306">
        <v>130</v>
      </c>
    </row>
    <row r="27" spans="1:18" ht="15">
      <c r="A27" s="292" t="s">
        <v>388</v>
      </c>
      <c r="B27" s="292" t="s">
        <v>174</v>
      </c>
      <c r="C27" s="304">
        <v>220</v>
      </c>
      <c r="D27" s="305">
        <v>0</v>
      </c>
      <c r="E27" s="306">
        <v>197</v>
      </c>
      <c r="F27" s="304">
        <v>19</v>
      </c>
      <c r="G27" s="306">
        <v>0</v>
      </c>
      <c r="H27" s="304">
        <v>25</v>
      </c>
      <c r="I27" s="305">
        <v>2</v>
      </c>
      <c r="J27" s="306">
        <v>24</v>
      </c>
      <c r="K27" s="304">
        <v>229</v>
      </c>
      <c r="L27" s="305">
        <v>1</v>
      </c>
      <c r="M27" s="306">
        <v>103</v>
      </c>
      <c r="N27" s="304">
        <v>35</v>
      </c>
      <c r="O27" s="306">
        <v>2</v>
      </c>
      <c r="P27" s="304">
        <v>43</v>
      </c>
      <c r="Q27" s="305">
        <v>1</v>
      </c>
      <c r="R27" s="306">
        <v>17</v>
      </c>
    </row>
    <row r="28" spans="1:18" ht="15">
      <c r="A28" s="294" t="s">
        <v>389</v>
      </c>
      <c r="B28" s="294" t="s">
        <v>175</v>
      </c>
      <c r="C28" s="304">
        <v>43</v>
      </c>
      <c r="D28" s="305">
        <v>2</v>
      </c>
      <c r="E28" s="306">
        <v>37</v>
      </c>
      <c r="F28" s="304">
        <v>6</v>
      </c>
      <c r="G28" s="306">
        <v>2</v>
      </c>
      <c r="H28" s="304">
        <v>6</v>
      </c>
      <c r="I28" s="305">
        <v>5</v>
      </c>
      <c r="J28" s="306">
        <v>34</v>
      </c>
      <c r="K28" s="304">
        <v>39</v>
      </c>
      <c r="L28" s="305">
        <v>2</v>
      </c>
      <c r="M28" s="306">
        <v>35</v>
      </c>
      <c r="N28" s="304">
        <v>7</v>
      </c>
      <c r="O28" s="306">
        <v>4</v>
      </c>
      <c r="P28" s="304">
        <v>10</v>
      </c>
      <c r="Q28" s="305">
        <v>6</v>
      </c>
      <c r="R28" s="306">
        <v>41</v>
      </c>
    </row>
    <row r="29" spans="1:18" ht="15">
      <c r="A29" s="292" t="s">
        <v>390</v>
      </c>
      <c r="B29" s="292" t="s">
        <v>176</v>
      </c>
      <c r="C29" s="304">
        <v>40</v>
      </c>
      <c r="D29" s="305">
        <v>2</v>
      </c>
      <c r="E29" s="306">
        <v>36</v>
      </c>
      <c r="F29" s="304">
        <v>20</v>
      </c>
      <c r="G29" s="306">
        <v>2</v>
      </c>
      <c r="H29" s="304">
        <v>18</v>
      </c>
      <c r="I29" s="305">
        <v>0</v>
      </c>
      <c r="J29" s="306">
        <v>24</v>
      </c>
      <c r="K29" s="304">
        <v>103</v>
      </c>
      <c r="L29" s="305">
        <v>0</v>
      </c>
      <c r="M29" s="306">
        <v>51</v>
      </c>
      <c r="N29" s="304">
        <v>19</v>
      </c>
      <c r="O29" s="306">
        <v>5</v>
      </c>
      <c r="P29" s="304">
        <v>21</v>
      </c>
      <c r="Q29" s="305">
        <v>3</v>
      </c>
      <c r="R29" s="306">
        <v>28</v>
      </c>
    </row>
    <row r="30" spans="1:18" ht="15">
      <c r="A30" s="294" t="s">
        <v>391</v>
      </c>
      <c r="B30" s="294" t="s">
        <v>177</v>
      </c>
      <c r="C30" s="304">
        <v>17</v>
      </c>
      <c r="D30" s="305">
        <v>0</v>
      </c>
      <c r="E30" s="306">
        <v>41</v>
      </c>
      <c r="F30" s="304">
        <v>4</v>
      </c>
      <c r="G30" s="306">
        <v>0</v>
      </c>
      <c r="H30" s="304">
        <v>3</v>
      </c>
      <c r="I30" s="305">
        <v>3</v>
      </c>
      <c r="J30" s="306">
        <v>23</v>
      </c>
      <c r="K30" s="304">
        <v>44</v>
      </c>
      <c r="L30" s="305">
        <v>0</v>
      </c>
      <c r="M30" s="306">
        <v>47</v>
      </c>
      <c r="N30" s="304">
        <v>5</v>
      </c>
      <c r="O30" s="306">
        <v>0</v>
      </c>
      <c r="P30" s="304">
        <v>8</v>
      </c>
      <c r="Q30" s="305">
        <v>2</v>
      </c>
      <c r="R30" s="306">
        <v>32</v>
      </c>
    </row>
    <row r="31" spans="1:18" ht="15">
      <c r="A31" s="292" t="s">
        <v>392</v>
      </c>
      <c r="B31" s="292" t="s">
        <v>178</v>
      </c>
      <c r="C31" s="304">
        <v>46</v>
      </c>
      <c r="D31" s="305">
        <v>2</v>
      </c>
      <c r="E31" s="306">
        <v>25</v>
      </c>
      <c r="F31" s="304">
        <v>10</v>
      </c>
      <c r="G31" s="306">
        <v>2</v>
      </c>
      <c r="H31" s="304">
        <v>7</v>
      </c>
      <c r="I31" s="305">
        <v>5</v>
      </c>
      <c r="J31" s="306">
        <v>16</v>
      </c>
      <c r="K31" s="304">
        <v>77</v>
      </c>
      <c r="L31" s="305">
        <v>1</v>
      </c>
      <c r="M31" s="306">
        <v>37</v>
      </c>
      <c r="N31" s="304">
        <v>10</v>
      </c>
      <c r="O31" s="306">
        <v>8</v>
      </c>
      <c r="P31" s="304">
        <v>8</v>
      </c>
      <c r="Q31" s="305">
        <v>8</v>
      </c>
      <c r="R31" s="306">
        <v>24</v>
      </c>
    </row>
    <row r="32" spans="1:18" ht="15">
      <c r="A32" s="294" t="s">
        <v>393</v>
      </c>
      <c r="B32" s="294" t="s">
        <v>179</v>
      </c>
      <c r="C32" s="304">
        <v>156</v>
      </c>
      <c r="D32" s="305">
        <v>1</v>
      </c>
      <c r="E32" s="306">
        <v>274</v>
      </c>
      <c r="F32" s="304">
        <v>29</v>
      </c>
      <c r="G32" s="306">
        <v>2</v>
      </c>
      <c r="H32" s="304">
        <v>27</v>
      </c>
      <c r="I32" s="305">
        <v>4</v>
      </c>
      <c r="J32" s="306">
        <v>123</v>
      </c>
      <c r="K32" s="304">
        <v>166</v>
      </c>
      <c r="L32" s="305">
        <v>2</v>
      </c>
      <c r="M32" s="306">
        <v>295</v>
      </c>
      <c r="N32" s="304">
        <v>29</v>
      </c>
      <c r="O32" s="306">
        <v>5</v>
      </c>
      <c r="P32" s="304">
        <v>23</v>
      </c>
      <c r="Q32" s="305">
        <v>6</v>
      </c>
      <c r="R32" s="306">
        <v>130</v>
      </c>
    </row>
    <row r="33" spans="1:18" ht="15">
      <c r="A33" s="292" t="s">
        <v>394</v>
      </c>
      <c r="B33" s="292" t="s">
        <v>180</v>
      </c>
      <c r="C33" s="304">
        <v>474</v>
      </c>
      <c r="D33" s="305">
        <v>2</v>
      </c>
      <c r="E33" s="306">
        <v>301</v>
      </c>
      <c r="F33" s="304">
        <v>48</v>
      </c>
      <c r="G33" s="306">
        <v>2</v>
      </c>
      <c r="H33" s="304">
        <v>53</v>
      </c>
      <c r="I33" s="305">
        <v>4</v>
      </c>
      <c r="J33" s="306">
        <v>57</v>
      </c>
      <c r="K33" s="304">
        <v>446</v>
      </c>
      <c r="L33" s="305">
        <v>2</v>
      </c>
      <c r="M33" s="306">
        <v>276</v>
      </c>
      <c r="N33" s="304">
        <v>55</v>
      </c>
      <c r="O33" s="306">
        <v>0</v>
      </c>
      <c r="P33" s="304">
        <v>19</v>
      </c>
      <c r="Q33" s="305">
        <v>4</v>
      </c>
      <c r="R33" s="306">
        <v>54</v>
      </c>
    </row>
    <row r="34" spans="1:18" ht="15">
      <c r="A34" s="294" t="s">
        <v>395</v>
      </c>
      <c r="B34" s="294" t="s">
        <v>181</v>
      </c>
      <c r="C34" s="304">
        <v>24</v>
      </c>
      <c r="D34" s="305">
        <v>0</v>
      </c>
      <c r="E34" s="306">
        <v>38</v>
      </c>
      <c r="F34" s="304">
        <v>3</v>
      </c>
      <c r="G34" s="306">
        <v>3</v>
      </c>
      <c r="H34" s="304">
        <v>8</v>
      </c>
      <c r="I34" s="305">
        <v>6</v>
      </c>
      <c r="J34" s="306">
        <v>14</v>
      </c>
      <c r="K34" s="304">
        <v>27</v>
      </c>
      <c r="L34" s="305">
        <v>0</v>
      </c>
      <c r="M34" s="306">
        <v>40</v>
      </c>
      <c r="N34" s="304">
        <v>11</v>
      </c>
      <c r="O34" s="306">
        <v>1</v>
      </c>
      <c r="P34" s="304">
        <v>8</v>
      </c>
      <c r="Q34" s="305">
        <v>2</v>
      </c>
      <c r="R34" s="306">
        <v>31</v>
      </c>
    </row>
    <row r="35" spans="1:18" ht="15">
      <c r="A35" s="292" t="s">
        <v>396</v>
      </c>
      <c r="B35" s="292" t="s">
        <v>182</v>
      </c>
      <c r="C35" s="304">
        <v>4</v>
      </c>
      <c r="D35" s="305">
        <v>3</v>
      </c>
      <c r="E35" s="306">
        <v>16</v>
      </c>
      <c r="F35" s="304">
        <v>1</v>
      </c>
      <c r="G35" s="306">
        <v>1</v>
      </c>
      <c r="H35" s="304">
        <v>1</v>
      </c>
      <c r="I35" s="305">
        <v>1</v>
      </c>
      <c r="J35" s="306">
        <v>8</v>
      </c>
      <c r="K35" s="304">
        <v>15</v>
      </c>
      <c r="L35" s="305">
        <v>2</v>
      </c>
      <c r="M35" s="306">
        <v>14</v>
      </c>
      <c r="N35" s="304">
        <v>3</v>
      </c>
      <c r="O35" s="306">
        <v>0</v>
      </c>
      <c r="P35" s="304">
        <v>0</v>
      </c>
      <c r="Q35" s="305">
        <v>1</v>
      </c>
      <c r="R35" s="306">
        <v>11</v>
      </c>
    </row>
    <row r="36" spans="1:18" ht="15">
      <c r="A36" s="294" t="s">
        <v>397</v>
      </c>
      <c r="B36" s="294" t="s">
        <v>183</v>
      </c>
      <c r="C36" s="304">
        <v>26</v>
      </c>
      <c r="D36" s="305">
        <v>0</v>
      </c>
      <c r="E36" s="306">
        <v>21</v>
      </c>
      <c r="F36" s="304">
        <v>0</v>
      </c>
      <c r="G36" s="306">
        <v>0</v>
      </c>
      <c r="H36" s="304">
        <v>0</v>
      </c>
      <c r="I36" s="305">
        <v>0</v>
      </c>
      <c r="J36" s="306">
        <v>9</v>
      </c>
      <c r="K36" s="304">
        <v>4</v>
      </c>
      <c r="L36" s="305">
        <v>0</v>
      </c>
      <c r="M36" s="306">
        <v>7</v>
      </c>
      <c r="N36" s="304">
        <v>0</v>
      </c>
      <c r="O36" s="306">
        <v>0</v>
      </c>
      <c r="P36" s="304">
        <v>0</v>
      </c>
      <c r="Q36" s="305">
        <v>0</v>
      </c>
      <c r="R36" s="306">
        <v>4</v>
      </c>
    </row>
    <row r="37" spans="1:18" ht="15">
      <c r="A37" s="292" t="s">
        <v>398</v>
      </c>
      <c r="B37" s="292" t="s">
        <v>184</v>
      </c>
      <c r="C37" s="304">
        <v>233</v>
      </c>
      <c r="D37" s="305">
        <v>2</v>
      </c>
      <c r="E37" s="306">
        <v>152</v>
      </c>
      <c r="F37" s="304">
        <v>26</v>
      </c>
      <c r="G37" s="306">
        <v>1</v>
      </c>
      <c r="H37" s="304">
        <v>28</v>
      </c>
      <c r="I37" s="305">
        <v>1</v>
      </c>
      <c r="J37" s="306">
        <v>37</v>
      </c>
      <c r="K37" s="304">
        <v>248</v>
      </c>
      <c r="L37" s="305">
        <v>3</v>
      </c>
      <c r="M37" s="306">
        <v>162</v>
      </c>
      <c r="N37" s="304">
        <v>36</v>
      </c>
      <c r="O37" s="306">
        <v>4</v>
      </c>
      <c r="P37" s="304">
        <v>27</v>
      </c>
      <c r="Q37" s="305">
        <v>3</v>
      </c>
      <c r="R37" s="306">
        <v>109</v>
      </c>
    </row>
    <row r="38" spans="1:18" ht="15">
      <c r="A38" s="294" t="s">
        <v>399</v>
      </c>
      <c r="B38" s="294" t="s">
        <v>185</v>
      </c>
      <c r="C38" s="304">
        <v>59</v>
      </c>
      <c r="D38" s="305">
        <v>1</v>
      </c>
      <c r="E38" s="306">
        <v>42</v>
      </c>
      <c r="F38" s="304">
        <v>9</v>
      </c>
      <c r="G38" s="306">
        <v>1</v>
      </c>
      <c r="H38" s="304">
        <v>7</v>
      </c>
      <c r="I38" s="305">
        <v>9</v>
      </c>
      <c r="J38" s="306">
        <v>34</v>
      </c>
      <c r="K38" s="304">
        <v>73</v>
      </c>
      <c r="L38" s="305">
        <v>2</v>
      </c>
      <c r="M38" s="306">
        <v>49</v>
      </c>
      <c r="N38" s="304">
        <v>8</v>
      </c>
      <c r="O38" s="306">
        <v>6</v>
      </c>
      <c r="P38" s="304">
        <v>13</v>
      </c>
      <c r="Q38" s="305">
        <v>7</v>
      </c>
      <c r="R38" s="306">
        <v>32</v>
      </c>
    </row>
    <row r="39" spans="1:18" ht="15">
      <c r="A39" s="292" t="s">
        <v>400</v>
      </c>
      <c r="B39" s="292" t="s">
        <v>305</v>
      </c>
      <c r="C39" s="304">
        <v>390</v>
      </c>
      <c r="D39" s="305">
        <v>5</v>
      </c>
      <c r="E39" s="306">
        <v>254</v>
      </c>
      <c r="F39" s="304">
        <v>65</v>
      </c>
      <c r="G39" s="306">
        <v>1</v>
      </c>
      <c r="H39" s="304">
        <v>63</v>
      </c>
      <c r="I39" s="305">
        <v>7</v>
      </c>
      <c r="J39" s="306">
        <v>137</v>
      </c>
      <c r="K39" s="304">
        <v>406</v>
      </c>
      <c r="L39" s="305">
        <v>8</v>
      </c>
      <c r="M39" s="306">
        <v>286</v>
      </c>
      <c r="N39" s="304">
        <v>62</v>
      </c>
      <c r="O39" s="306">
        <v>3</v>
      </c>
      <c r="P39" s="304">
        <v>52</v>
      </c>
      <c r="Q39" s="305">
        <v>7</v>
      </c>
      <c r="R39" s="306">
        <v>91</v>
      </c>
    </row>
    <row r="40" spans="1:18" ht="15">
      <c r="A40" s="294" t="s">
        <v>401</v>
      </c>
      <c r="B40" s="294" t="s">
        <v>186</v>
      </c>
      <c r="C40" s="304">
        <v>6678</v>
      </c>
      <c r="D40" s="305">
        <v>11</v>
      </c>
      <c r="E40" s="306">
        <v>5857</v>
      </c>
      <c r="F40" s="304">
        <v>1626</v>
      </c>
      <c r="G40" s="306">
        <v>22</v>
      </c>
      <c r="H40" s="304">
        <v>1778</v>
      </c>
      <c r="I40" s="305">
        <v>25</v>
      </c>
      <c r="J40" s="306">
        <v>2056</v>
      </c>
      <c r="K40" s="304">
        <v>7444</v>
      </c>
      <c r="L40" s="305">
        <v>10</v>
      </c>
      <c r="M40" s="306">
        <v>4968</v>
      </c>
      <c r="N40" s="304">
        <v>1919</v>
      </c>
      <c r="O40" s="306">
        <v>24</v>
      </c>
      <c r="P40" s="304">
        <v>1679</v>
      </c>
      <c r="Q40" s="305">
        <v>41</v>
      </c>
      <c r="R40" s="306">
        <v>1958</v>
      </c>
    </row>
    <row r="41" spans="1:18" ht="15">
      <c r="A41" s="292" t="s">
        <v>402</v>
      </c>
      <c r="B41" s="292" t="s">
        <v>187</v>
      </c>
      <c r="C41" s="304">
        <v>1080</v>
      </c>
      <c r="D41" s="305">
        <v>9</v>
      </c>
      <c r="E41" s="306">
        <v>702</v>
      </c>
      <c r="F41" s="304">
        <v>152</v>
      </c>
      <c r="G41" s="306">
        <v>10</v>
      </c>
      <c r="H41" s="304">
        <v>172</v>
      </c>
      <c r="I41" s="305">
        <v>18</v>
      </c>
      <c r="J41" s="306">
        <v>232</v>
      </c>
      <c r="K41" s="304">
        <v>1233</v>
      </c>
      <c r="L41" s="305">
        <v>12</v>
      </c>
      <c r="M41" s="306">
        <v>608</v>
      </c>
      <c r="N41" s="304">
        <v>202</v>
      </c>
      <c r="O41" s="306">
        <v>14</v>
      </c>
      <c r="P41" s="304">
        <v>204</v>
      </c>
      <c r="Q41" s="305">
        <v>30</v>
      </c>
      <c r="R41" s="306">
        <v>221</v>
      </c>
    </row>
    <row r="42" spans="1:18" ht="15">
      <c r="A42" s="294" t="s">
        <v>403</v>
      </c>
      <c r="B42" s="294" t="s">
        <v>188</v>
      </c>
      <c r="C42" s="304">
        <v>16</v>
      </c>
      <c r="D42" s="305">
        <v>1</v>
      </c>
      <c r="E42" s="306">
        <v>15</v>
      </c>
      <c r="F42" s="304">
        <v>2</v>
      </c>
      <c r="G42" s="306">
        <v>0</v>
      </c>
      <c r="H42" s="304">
        <v>2</v>
      </c>
      <c r="I42" s="305">
        <v>0</v>
      </c>
      <c r="J42" s="306">
        <v>6</v>
      </c>
      <c r="K42" s="304">
        <v>13</v>
      </c>
      <c r="L42" s="305">
        <v>0</v>
      </c>
      <c r="M42" s="306">
        <v>35</v>
      </c>
      <c r="N42" s="304">
        <v>0</v>
      </c>
      <c r="O42" s="306">
        <v>0</v>
      </c>
      <c r="P42" s="304">
        <v>2</v>
      </c>
      <c r="Q42" s="305">
        <v>0</v>
      </c>
      <c r="R42" s="306">
        <v>8</v>
      </c>
    </row>
    <row r="43" spans="1:18" ht="15">
      <c r="A43" s="292" t="s">
        <v>404</v>
      </c>
      <c r="B43" s="292" t="s">
        <v>189</v>
      </c>
      <c r="C43" s="304">
        <v>33</v>
      </c>
      <c r="D43" s="305">
        <v>2</v>
      </c>
      <c r="E43" s="306">
        <v>22</v>
      </c>
      <c r="F43" s="304">
        <v>8</v>
      </c>
      <c r="G43" s="306">
        <v>1</v>
      </c>
      <c r="H43" s="304">
        <v>4</v>
      </c>
      <c r="I43" s="305">
        <v>0</v>
      </c>
      <c r="J43" s="306">
        <v>12</v>
      </c>
      <c r="K43" s="304">
        <v>35</v>
      </c>
      <c r="L43" s="305">
        <v>0</v>
      </c>
      <c r="M43" s="306">
        <v>28</v>
      </c>
      <c r="N43" s="304">
        <v>9</v>
      </c>
      <c r="O43" s="306">
        <v>3</v>
      </c>
      <c r="P43" s="304">
        <v>6</v>
      </c>
      <c r="Q43" s="305">
        <v>3</v>
      </c>
      <c r="R43" s="306">
        <v>28</v>
      </c>
    </row>
    <row r="44" spans="1:18" ht="15">
      <c r="A44" s="294" t="s">
        <v>405</v>
      </c>
      <c r="B44" s="294" t="s">
        <v>190</v>
      </c>
      <c r="C44" s="304">
        <v>249</v>
      </c>
      <c r="D44" s="305">
        <v>3</v>
      </c>
      <c r="E44" s="306">
        <v>147</v>
      </c>
      <c r="F44" s="304">
        <v>23</v>
      </c>
      <c r="G44" s="306">
        <v>0</v>
      </c>
      <c r="H44" s="304">
        <v>62</v>
      </c>
      <c r="I44" s="305">
        <v>7</v>
      </c>
      <c r="J44" s="306">
        <v>70</v>
      </c>
      <c r="K44" s="304">
        <v>287</v>
      </c>
      <c r="L44" s="305">
        <v>2</v>
      </c>
      <c r="M44" s="306">
        <v>217</v>
      </c>
      <c r="N44" s="304">
        <v>32</v>
      </c>
      <c r="O44" s="306">
        <v>5</v>
      </c>
      <c r="P44" s="304">
        <v>57</v>
      </c>
      <c r="Q44" s="305">
        <v>9</v>
      </c>
      <c r="R44" s="306">
        <v>74</v>
      </c>
    </row>
    <row r="45" spans="1:18" ht="15">
      <c r="A45" s="292" t="s">
        <v>406</v>
      </c>
      <c r="B45" s="292" t="s">
        <v>191</v>
      </c>
      <c r="C45" s="304">
        <v>40</v>
      </c>
      <c r="D45" s="305">
        <v>1</v>
      </c>
      <c r="E45" s="306">
        <v>54</v>
      </c>
      <c r="F45" s="304">
        <v>1</v>
      </c>
      <c r="G45" s="306">
        <v>0</v>
      </c>
      <c r="H45" s="304">
        <v>7</v>
      </c>
      <c r="I45" s="305">
        <v>1</v>
      </c>
      <c r="J45" s="306">
        <v>42</v>
      </c>
      <c r="K45" s="304">
        <v>47</v>
      </c>
      <c r="L45" s="305">
        <v>0</v>
      </c>
      <c r="M45" s="306">
        <v>47</v>
      </c>
      <c r="N45" s="304">
        <v>6</v>
      </c>
      <c r="O45" s="306">
        <v>1</v>
      </c>
      <c r="P45" s="304">
        <v>12</v>
      </c>
      <c r="Q45" s="305">
        <v>1</v>
      </c>
      <c r="R45" s="306">
        <v>80</v>
      </c>
    </row>
    <row r="46" spans="1:18" ht="15">
      <c r="A46" s="294" t="s">
        <v>407</v>
      </c>
      <c r="B46" s="294" t="s">
        <v>192</v>
      </c>
      <c r="C46" s="304">
        <v>14</v>
      </c>
      <c r="D46" s="305">
        <v>3</v>
      </c>
      <c r="E46" s="306">
        <v>26</v>
      </c>
      <c r="F46" s="304">
        <v>5</v>
      </c>
      <c r="G46" s="306">
        <v>0</v>
      </c>
      <c r="H46" s="304">
        <v>2</v>
      </c>
      <c r="I46" s="305">
        <v>1</v>
      </c>
      <c r="J46" s="306">
        <v>38</v>
      </c>
      <c r="K46" s="304">
        <v>23</v>
      </c>
      <c r="L46" s="305">
        <v>1</v>
      </c>
      <c r="M46" s="306">
        <v>26</v>
      </c>
      <c r="N46" s="304">
        <v>1</v>
      </c>
      <c r="O46" s="306">
        <v>2</v>
      </c>
      <c r="P46" s="304">
        <v>5</v>
      </c>
      <c r="Q46" s="305">
        <v>1</v>
      </c>
      <c r="R46" s="306">
        <v>15</v>
      </c>
    </row>
    <row r="47" spans="1:18" ht="15">
      <c r="A47" s="292" t="s">
        <v>408</v>
      </c>
      <c r="B47" s="292" t="s">
        <v>193</v>
      </c>
      <c r="C47" s="304">
        <v>422</v>
      </c>
      <c r="D47" s="305">
        <v>1</v>
      </c>
      <c r="E47" s="306">
        <v>305</v>
      </c>
      <c r="F47" s="304">
        <v>59</v>
      </c>
      <c r="G47" s="306">
        <v>2</v>
      </c>
      <c r="H47" s="304">
        <v>62</v>
      </c>
      <c r="I47" s="305">
        <v>11</v>
      </c>
      <c r="J47" s="306">
        <v>57</v>
      </c>
      <c r="K47" s="304">
        <v>432</v>
      </c>
      <c r="L47" s="305">
        <v>3</v>
      </c>
      <c r="M47" s="306">
        <v>274</v>
      </c>
      <c r="N47" s="304">
        <v>61</v>
      </c>
      <c r="O47" s="306">
        <v>2</v>
      </c>
      <c r="P47" s="304">
        <v>70</v>
      </c>
      <c r="Q47" s="305">
        <v>5</v>
      </c>
      <c r="R47" s="306">
        <v>55</v>
      </c>
    </row>
    <row r="48" spans="1:18" ht="15">
      <c r="A48" s="294" t="s">
        <v>409</v>
      </c>
      <c r="B48" s="294" t="s">
        <v>194</v>
      </c>
      <c r="C48" s="304">
        <v>392</v>
      </c>
      <c r="D48" s="305">
        <v>6</v>
      </c>
      <c r="E48" s="306">
        <v>229</v>
      </c>
      <c r="F48" s="304">
        <v>56</v>
      </c>
      <c r="G48" s="306">
        <v>6</v>
      </c>
      <c r="H48" s="304">
        <v>45</v>
      </c>
      <c r="I48" s="305">
        <v>12</v>
      </c>
      <c r="J48" s="306">
        <v>125</v>
      </c>
      <c r="K48" s="304">
        <v>467</v>
      </c>
      <c r="L48" s="305">
        <v>10</v>
      </c>
      <c r="M48" s="306">
        <v>226</v>
      </c>
      <c r="N48" s="304">
        <v>38</v>
      </c>
      <c r="O48" s="306">
        <v>12</v>
      </c>
      <c r="P48" s="304">
        <v>48</v>
      </c>
      <c r="Q48" s="305">
        <v>18</v>
      </c>
      <c r="R48" s="306">
        <v>129</v>
      </c>
    </row>
    <row r="49" spans="1:18" ht="15">
      <c r="A49" s="292" t="s">
        <v>410</v>
      </c>
      <c r="B49" s="292" t="s">
        <v>195</v>
      </c>
      <c r="C49" s="304">
        <v>46</v>
      </c>
      <c r="D49" s="305">
        <v>3</v>
      </c>
      <c r="E49" s="306">
        <v>67</v>
      </c>
      <c r="F49" s="304">
        <v>6</v>
      </c>
      <c r="G49" s="306">
        <v>1</v>
      </c>
      <c r="H49" s="304">
        <v>5</v>
      </c>
      <c r="I49" s="305">
        <v>4</v>
      </c>
      <c r="J49" s="306">
        <v>46</v>
      </c>
      <c r="K49" s="304">
        <v>48</v>
      </c>
      <c r="L49" s="305">
        <v>2</v>
      </c>
      <c r="M49" s="306">
        <v>65</v>
      </c>
      <c r="N49" s="304">
        <v>3</v>
      </c>
      <c r="O49" s="306">
        <v>3</v>
      </c>
      <c r="P49" s="304">
        <v>6</v>
      </c>
      <c r="Q49" s="305">
        <v>4</v>
      </c>
      <c r="R49" s="306">
        <v>75</v>
      </c>
    </row>
    <row r="50" spans="1:18" ht="15">
      <c r="A50" s="294" t="s">
        <v>411</v>
      </c>
      <c r="B50" s="294" t="s">
        <v>196</v>
      </c>
      <c r="C50" s="304">
        <v>91</v>
      </c>
      <c r="D50" s="305">
        <v>2</v>
      </c>
      <c r="E50" s="306">
        <v>68</v>
      </c>
      <c r="F50" s="304">
        <v>11</v>
      </c>
      <c r="G50" s="306">
        <v>1</v>
      </c>
      <c r="H50" s="304">
        <v>14</v>
      </c>
      <c r="I50" s="305">
        <v>0</v>
      </c>
      <c r="J50" s="306">
        <v>28</v>
      </c>
      <c r="K50" s="304">
        <v>138</v>
      </c>
      <c r="L50" s="305">
        <v>1</v>
      </c>
      <c r="M50" s="306">
        <v>92</v>
      </c>
      <c r="N50" s="304">
        <v>12</v>
      </c>
      <c r="O50" s="306">
        <v>0</v>
      </c>
      <c r="P50" s="304">
        <v>8</v>
      </c>
      <c r="Q50" s="305">
        <v>0</v>
      </c>
      <c r="R50" s="306">
        <v>43</v>
      </c>
    </row>
    <row r="51" spans="1:18" ht="15">
      <c r="A51" s="292" t="s">
        <v>412</v>
      </c>
      <c r="B51" s="292" t="s">
        <v>197</v>
      </c>
      <c r="C51" s="304">
        <v>124</v>
      </c>
      <c r="D51" s="305">
        <v>1</v>
      </c>
      <c r="E51" s="306">
        <v>198</v>
      </c>
      <c r="F51" s="304">
        <v>11</v>
      </c>
      <c r="G51" s="306">
        <v>2</v>
      </c>
      <c r="H51" s="304">
        <v>12</v>
      </c>
      <c r="I51" s="305">
        <v>5</v>
      </c>
      <c r="J51" s="306">
        <v>90</v>
      </c>
      <c r="K51" s="304">
        <v>201</v>
      </c>
      <c r="L51" s="305">
        <v>2</v>
      </c>
      <c r="M51" s="306">
        <v>190</v>
      </c>
      <c r="N51" s="304">
        <v>13</v>
      </c>
      <c r="O51" s="306">
        <v>11</v>
      </c>
      <c r="P51" s="304">
        <v>24</v>
      </c>
      <c r="Q51" s="305">
        <v>8</v>
      </c>
      <c r="R51" s="306">
        <v>69</v>
      </c>
    </row>
    <row r="52" spans="1:18" ht="15">
      <c r="A52" s="294" t="s">
        <v>413</v>
      </c>
      <c r="B52" s="294" t="s">
        <v>198</v>
      </c>
      <c r="C52" s="304">
        <v>101</v>
      </c>
      <c r="D52" s="305">
        <v>2</v>
      </c>
      <c r="E52" s="306">
        <v>156</v>
      </c>
      <c r="F52" s="304">
        <v>17</v>
      </c>
      <c r="G52" s="306">
        <v>0</v>
      </c>
      <c r="H52" s="304">
        <v>9</v>
      </c>
      <c r="I52" s="305">
        <v>9</v>
      </c>
      <c r="J52" s="306">
        <v>58</v>
      </c>
      <c r="K52" s="304">
        <v>175</v>
      </c>
      <c r="L52" s="305">
        <v>0</v>
      </c>
      <c r="M52" s="306">
        <v>142</v>
      </c>
      <c r="N52" s="304">
        <v>19</v>
      </c>
      <c r="O52" s="306">
        <v>5</v>
      </c>
      <c r="P52" s="304">
        <v>8</v>
      </c>
      <c r="Q52" s="305">
        <v>7</v>
      </c>
      <c r="R52" s="306">
        <v>57</v>
      </c>
    </row>
    <row r="53" spans="1:18" ht="15">
      <c r="A53" s="292" t="s">
        <v>414</v>
      </c>
      <c r="B53" s="292" t="s">
        <v>199</v>
      </c>
      <c r="C53" s="304">
        <v>89</v>
      </c>
      <c r="D53" s="305">
        <v>2</v>
      </c>
      <c r="E53" s="306">
        <v>54</v>
      </c>
      <c r="F53" s="304">
        <v>3</v>
      </c>
      <c r="G53" s="306">
        <v>3</v>
      </c>
      <c r="H53" s="304">
        <v>4</v>
      </c>
      <c r="I53" s="305">
        <v>6</v>
      </c>
      <c r="J53" s="306">
        <v>9</v>
      </c>
      <c r="K53" s="304">
        <v>66</v>
      </c>
      <c r="L53" s="305">
        <v>1</v>
      </c>
      <c r="M53" s="306">
        <v>34</v>
      </c>
      <c r="N53" s="304">
        <v>5</v>
      </c>
      <c r="O53" s="306">
        <v>5</v>
      </c>
      <c r="P53" s="304">
        <v>6</v>
      </c>
      <c r="Q53" s="305">
        <v>3</v>
      </c>
      <c r="R53" s="306">
        <v>8</v>
      </c>
    </row>
    <row r="54" spans="1:18" ht="15">
      <c r="A54" s="294" t="s">
        <v>415</v>
      </c>
      <c r="B54" s="294" t="s">
        <v>200</v>
      </c>
      <c r="C54" s="304">
        <v>204</v>
      </c>
      <c r="D54" s="305">
        <v>5</v>
      </c>
      <c r="E54" s="306">
        <v>214</v>
      </c>
      <c r="F54" s="304">
        <v>39</v>
      </c>
      <c r="G54" s="306">
        <v>2</v>
      </c>
      <c r="H54" s="304">
        <v>50</v>
      </c>
      <c r="I54" s="305">
        <v>8</v>
      </c>
      <c r="J54" s="306">
        <v>148</v>
      </c>
      <c r="K54" s="304">
        <v>264</v>
      </c>
      <c r="L54" s="305">
        <v>5</v>
      </c>
      <c r="M54" s="306">
        <v>181</v>
      </c>
      <c r="N54" s="304">
        <v>34</v>
      </c>
      <c r="O54" s="306">
        <v>3</v>
      </c>
      <c r="P54" s="304">
        <v>41</v>
      </c>
      <c r="Q54" s="305">
        <v>11</v>
      </c>
      <c r="R54" s="306">
        <v>119</v>
      </c>
    </row>
    <row r="55" spans="1:18" ht="15">
      <c r="A55" s="292" t="s">
        <v>416</v>
      </c>
      <c r="B55" s="292" t="s">
        <v>201</v>
      </c>
      <c r="C55" s="304">
        <v>22</v>
      </c>
      <c r="D55" s="305">
        <v>3</v>
      </c>
      <c r="E55" s="306">
        <v>13</v>
      </c>
      <c r="F55" s="304">
        <v>0</v>
      </c>
      <c r="G55" s="306">
        <v>1</v>
      </c>
      <c r="H55" s="304">
        <v>6</v>
      </c>
      <c r="I55" s="305">
        <v>3</v>
      </c>
      <c r="J55" s="306">
        <v>6</v>
      </c>
      <c r="K55" s="304">
        <v>27</v>
      </c>
      <c r="L55" s="305">
        <v>2</v>
      </c>
      <c r="M55" s="306">
        <v>15</v>
      </c>
      <c r="N55" s="304">
        <v>5</v>
      </c>
      <c r="O55" s="306">
        <v>4</v>
      </c>
      <c r="P55" s="304">
        <v>2</v>
      </c>
      <c r="Q55" s="305">
        <v>4</v>
      </c>
      <c r="R55" s="306">
        <v>6</v>
      </c>
    </row>
    <row r="56" spans="1:18" ht="15">
      <c r="A56" s="294" t="s">
        <v>417</v>
      </c>
      <c r="B56" s="294" t="s">
        <v>202</v>
      </c>
      <c r="C56" s="304">
        <v>24</v>
      </c>
      <c r="D56" s="305">
        <v>8</v>
      </c>
      <c r="E56" s="306">
        <v>44</v>
      </c>
      <c r="F56" s="304">
        <v>2</v>
      </c>
      <c r="G56" s="306">
        <v>3</v>
      </c>
      <c r="H56" s="304">
        <v>1</v>
      </c>
      <c r="I56" s="305">
        <v>12</v>
      </c>
      <c r="J56" s="306">
        <v>26</v>
      </c>
      <c r="K56" s="304">
        <v>55</v>
      </c>
      <c r="L56" s="305">
        <v>2</v>
      </c>
      <c r="M56" s="306">
        <v>42</v>
      </c>
      <c r="N56" s="304">
        <v>7</v>
      </c>
      <c r="O56" s="306">
        <v>8</v>
      </c>
      <c r="P56" s="304">
        <v>6</v>
      </c>
      <c r="Q56" s="305">
        <v>20</v>
      </c>
      <c r="R56" s="306">
        <v>15</v>
      </c>
    </row>
    <row r="57" spans="1:18" ht="15">
      <c r="A57" s="292" t="s">
        <v>418</v>
      </c>
      <c r="B57" s="292" t="s">
        <v>203</v>
      </c>
      <c r="C57" s="304">
        <v>22</v>
      </c>
      <c r="D57" s="305">
        <v>0</v>
      </c>
      <c r="E57" s="306">
        <v>33</v>
      </c>
      <c r="F57" s="304">
        <v>8</v>
      </c>
      <c r="G57" s="306">
        <v>2</v>
      </c>
      <c r="H57" s="304">
        <v>9</v>
      </c>
      <c r="I57" s="305">
        <v>1</v>
      </c>
      <c r="J57" s="306">
        <v>5</v>
      </c>
      <c r="K57" s="304">
        <v>44</v>
      </c>
      <c r="L57" s="305">
        <v>2</v>
      </c>
      <c r="M57" s="306">
        <v>39</v>
      </c>
      <c r="N57" s="304">
        <v>7</v>
      </c>
      <c r="O57" s="306">
        <v>0</v>
      </c>
      <c r="P57" s="304">
        <v>9</v>
      </c>
      <c r="Q57" s="305">
        <v>2</v>
      </c>
      <c r="R57" s="306">
        <v>6</v>
      </c>
    </row>
    <row r="58" spans="1:18" ht="15">
      <c r="A58" s="294" t="s">
        <v>419</v>
      </c>
      <c r="B58" s="294" t="s">
        <v>204</v>
      </c>
      <c r="C58" s="304">
        <v>57</v>
      </c>
      <c r="D58" s="305">
        <v>0</v>
      </c>
      <c r="E58" s="306">
        <v>72</v>
      </c>
      <c r="F58" s="304">
        <v>8</v>
      </c>
      <c r="G58" s="306">
        <v>0</v>
      </c>
      <c r="H58" s="304">
        <v>9</v>
      </c>
      <c r="I58" s="305">
        <v>1</v>
      </c>
      <c r="J58" s="306">
        <v>40</v>
      </c>
      <c r="K58" s="304">
        <v>58</v>
      </c>
      <c r="L58" s="305">
        <v>2</v>
      </c>
      <c r="M58" s="306">
        <v>83</v>
      </c>
      <c r="N58" s="304">
        <v>6</v>
      </c>
      <c r="O58" s="306">
        <v>0</v>
      </c>
      <c r="P58" s="304">
        <v>9</v>
      </c>
      <c r="Q58" s="305">
        <v>2</v>
      </c>
      <c r="R58" s="306">
        <v>45</v>
      </c>
    </row>
    <row r="59" spans="1:18" ht="15">
      <c r="A59" s="292" t="s">
        <v>420</v>
      </c>
      <c r="B59" s="292" t="s">
        <v>205</v>
      </c>
      <c r="C59" s="304">
        <v>29</v>
      </c>
      <c r="D59" s="305">
        <v>0</v>
      </c>
      <c r="E59" s="306">
        <v>32</v>
      </c>
      <c r="F59" s="304">
        <v>5</v>
      </c>
      <c r="G59" s="306">
        <v>1</v>
      </c>
      <c r="H59" s="304">
        <v>9</v>
      </c>
      <c r="I59" s="305">
        <v>3</v>
      </c>
      <c r="J59" s="306">
        <v>25</v>
      </c>
      <c r="K59" s="304">
        <v>29</v>
      </c>
      <c r="L59" s="305">
        <v>3</v>
      </c>
      <c r="M59" s="306">
        <v>15</v>
      </c>
      <c r="N59" s="304">
        <v>9</v>
      </c>
      <c r="O59" s="306">
        <v>2</v>
      </c>
      <c r="P59" s="304">
        <v>10</v>
      </c>
      <c r="Q59" s="305">
        <v>1</v>
      </c>
      <c r="R59" s="306">
        <v>25</v>
      </c>
    </row>
    <row r="60" spans="1:18" ht="15">
      <c r="A60" s="294" t="s">
        <v>421</v>
      </c>
      <c r="B60" s="294" t="s">
        <v>206</v>
      </c>
      <c r="C60" s="304">
        <v>174</v>
      </c>
      <c r="D60" s="305">
        <v>1</v>
      </c>
      <c r="E60" s="306">
        <v>119</v>
      </c>
      <c r="F60" s="304">
        <v>11</v>
      </c>
      <c r="G60" s="306">
        <v>1</v>
      </c>
      <c r="H60" s="304">
        <v>29</v>
      </c>
      <c r="I60" s="305">
        <v>3</v>
      </c>
      <c r="J60" s="306">
        <v>39</v>
      </c>
      <c r="K60" s="304">
        <v>153</v>
      </c>
      <c r="L60" s="305">
        <v>3</v>
      </c>
      <c r="M60" s="306">
        <v>129</v>
      </c>
      <c r="N60" s="304">
        <v>15</v>
      </c>
      <c r="O60" s="306">
        <v>1</v>
      </c>
      <c r="P60" s="304">
        <v>15</v>
      </c>
      <c r="Q60" s="305">
        <v>3</v>
      </c>
      <c r="R60" s="306">
        <v>36</v>
      </c>
    </row>
    <row r="61" spans="1:18" ht="15">
      <c r="A61" s="292" t="s">
        <v>422</v>
      </c>
      <c r="B61" s="292" t="s">
        <v>207</v>
      </c>
      <c r="C61" s="304">
        <v>154</v>
      </c>
      <c r="D61" s="305">
        <v>2</v>
      </c>
      <c r="E61" s="306">
        <v>139</v>
      </c>
      <c r="F61" s="304">
        <v>16</v>
      </c>
      <c r="G61" s="306">
        <v>1</v>
      </c>
      <c r="H61" s="304">
        <v>15</v>
      </c>
      <c r="I61" s="305">
        <v>3</v>
      </c>
      <c r="J61" s="306">
        <v>71</v>
      </c>
      <c r="K61" s="304">
        <v>169</v>
      </c>
      <c r="L61" s="305">
        <v>4</v>
      </c>
      <c r="M61" s="306">
        <v>124</v>
      </c>
      <c r="N61" s="304">
        <v>29</v>
      </c>
      <c r="O61" s="306">
        <v>1</v>
      </c>
      <c r="P61" s="304">
        <v>27</v>
      </c>
      <c r="Q61" s="305">
        <v>5</v>
      </c>
      <c r="R61" s="306">
        <v>86</v>
      </c>
    </row>
    <row r="62" spans="1:18" ht="15">
      <c r="A62" s="294" t="s">
        <v>423</v>
      </c>
      <c r="B62" s="294" t="s">
        <v>208</v>
      </c>
      <c r="C62" s="304">
        <v>36</v>
      </c>
      <c r="D62" s="305">
        <v>1</v>
      </c>
      <c r="E62" s="306">
        <v>13</v>
      </c>
      <c r="F62" s="304">
        <v>2</v>
      </c>
      <c r="G62" s="306">
        <v>1</v>
      </c>
      <c r="H62" s="304">
        <v>1</v>
      </c>
      <c r="I62" s="305">
        <v>0</v>
      </c>
      <c r="J62" s="306">
        <v>1</v>
      </c>
      <c r="K62" s="304">
        <v>18</v>
      </c>
      <c r="L62" s="305">
        <v>0</v>
      </c>
      <c r="M62" s="306">
        <v>9</v>
      </c>
      <c r="N62" s="304">
        <v>2</v>
      </c>
      <c r="O62" s="306">
        <v>0</v>
      </c>
      <c r="P62" s="304">
        <v>6</v>
      </c>
      <c r="Q62" s="305">
        <v>0</v>
      </c>
      <c r="R62" s="306">
        <v>3</v>
      </c>
    </row>
    <row r="63" spans="1:18" ht="15">
      <c r="A63" s="292" t="s">
        <v>424</v>
      </c>
      <c r="B63" s="292" t="s">
        <v>209</v>
      </c>
      <c r="C63" s="304">
        <v>7</v>
      </c>
      <c r="D63" s="305">
        <v>0</v>
      </c>
      <c r="E63" s="306">
        <v>18</v>
      </c>
      <c r="F63" s="304">
        <v>2</v>
      </c>
      <c r="G63" s="306">
        <v>0</v>
      </c>
      <c r="H63" s="304">
        <v>4</v>
      </c>
      <c r="I63" s="305">
        <v>1</v>
      </c>
      <c r="J63" s="306">
        <v>7</v>
      </c>
      <c r="K63" s="304">
        <v>16</v>
      </c>
      <c r="L63" s="305">
        <v>3</v>
      </c>
      <c r="M63" s="306">
        <v>18</v>
      </c>
      <c r="N63" s="304">
        <v>5</v>
      </c>
      <c r="O63" s="306">
        <v>1</v>
      </c>
      <c r="P63" s="304">
        <v>2</v>
      </c>
      <c r="Q63" s="305">
        <v>5</v>
      </c>
      <c r="R63" s="306">
        <v>11</v>
      </c>
    </row>
    <row r="64" spans="1:18" ht="15">
      <c r="A64" s="294" t="s">
        <v>425</v>
      </c>
      <c r="B64" s="294" t="s">
        <v>210</v>
      </c>
      <c r="C64" s="304">
        <v>80</v>
      </c>
      <c r="D64" s="305">
        <v>3</v>
      </c>
      <c r="E64" s="306">
        <v>62</v>
      </c>
      <c r="F64" s="304">
        <v>7</v>
      </c>
      <c r="G64" s="306">
        <v>0</v>
      </c>
      <c r="H64" s="304">
        <v>7</v>
      </c>
      <c r="I64" s="305">
        <v>2</v>
      </c>
      <c r="J64" s="306">
        <v>25</v>
      </c>
      <c r="K64" s="304">
        <v>87</v>
      </c>
      <c r="L64" s="305">
        <v>1</v>
      </c>
      <c r="M64" s="306">
        <v>70</v>
      </c>
      <c r="N64" s="304">
        <v>11</v>
      </c>
      <c r="O64" s="306">
        <v>2</v>
      </c>
      <c r="P64" s="304">
        <v>11</v>
      </c>
      <c r="Q64" s="305">
        <v>2</v>
      </c>
      <c r="R64" s="306">
        <v>40</v>
      </c>
    </row>
    <row r="65" spans="1:18" ht="15">
      <c r="A65" s="292" t="s">
        <v>426</v>
      </c>
      <c r="B65" s="292" t="s">
        <v>211</v>
      </c>
      <c r="C65" s="304">
        <v>160</v>
      </c>
      <c r="D65" s="305">
        <v>3</v>
      </c>
      <c r="E65" s="306">
        <v>232</v>
      </c>
      <c r="F65" s="304">
        <v>17</v>
      </c>
      <c r="G65" s="306">
        <v>5</v>
      </c>
      <c r="H65" s="304">
        <v>17</v>
      </c>
      <c r="I65" s="305">
        <v>4</v>
      </c>
      <c r="J65" s="306">
        <v>150</v>
      </c>
      <c r="K65" s="304">
        <v>181</v>
      </c>
      <c r="L65" s="305">
        <v>3</v>
      </c>
      <c r="M65" s="306">
        <v>288</v>
      </c>
      <c r="N65" s="304">
        <v>20</v>
      </c>
      <c r="O65" s="306">
        <v>0</v>
      </c>
      <c r="P65" s="304">
        <v>28</v>
      </c>
      <c r="Q65" s="305">
        <v>5</v>
      </c>
      <c r="R65" s="306">
        <v>155</v>
      </c>
    </row>
    <row r="66" spans="1:18" ht="15">
      <c r="A66" s="294" t="s">
        <v>427</v>
      </c>
      <c r="B66" s="294" t="s">
        <v>212</v>
      </c>
      <c r="C66" s="304">
        <v>43</v>
      </c>
      <c r="D66" s="305">
        <v>1</v>
      </c>
      <c r="E66" s="306">
        <v>73</v>
      </c>
      <c r="F66" s="304">
        <v>6</v>
      </c>
      <c r="G66" s="306">
        <v>0</v>
      </c>
      <c r="H66" s="304">
        <v>7</v>
      </c>
      <c r="I66" s="305">
        <v>2</v>
      </c>
      <c r="J66" s="306">
        <v>64</v>
      </c>
      <c r="K66" s="304">
        <v>45</v>
      </c>
      <c r="L66" s="305">
        <v>2</v>
      </c>
      <c r="M66" s="306">
        <v>61</v>
      </c>
      <c r="N66" s="304">
        <v>7</v>
      </c>
      <c r="O66" s="306">
        <v>1</v>
      </c>
      <c r="P66" s="304">
        <v>7</v>
      </c>
      <c r="Q66" s="305">
        <v>0</v>
      </c>
      <c r="R66" s="306">
        <v>53</v>
      </c>
    </row>
    <row r="67" spans="1:18" ht="15">
      <c r="A67" s="292" t="s">
        <v>428</v>
      </c>
      <c r="B67" s="292" t="s">
        <v>213</v>
      </c>
      <c r="C67" s="304">
        <v>108</v>
      </c>
      <c r="D67" s="305">
        <v>0</v>
      </c>
      <c r="E67" s="306">
        <v>42</v>
      </c>
      <c r="F67" s="304">
        <v>3</v>
      </c>
      <c r="G67" s="306">
        <v>1</v>
      </c>
      <c r="H67" s="304">
        <v>5</v>
      </c>
      <c r="I67" s="305">
        <v>2</v>
      </c>
      <c r="J67" s="306">
        <v>22</v>
      </c>
      <c r="K67" s="304">
        <v>131</v>
      </c>
      <c r="L67" s="305">
        <v>1</v>
      </c>
      <c r="M67" s="306">
        <v>59</v>
      </c>
      <c r="N67" s="304">
        <v>8</v>
      </c>
      <c r="O67" s="306">
        <v>1</v>
      </c>
      <c r="P67" s="304">
        <v>13</v>
      </c>
      <c r="Q67" s="305">
        <v>3</v>
      </c>
      <c r="R67" s="306">
        <v>45</v>
      </c>
    </row>
    <row r="68" spans="1:18" ht="15">
      <c r="A68" s="294" t="s">
        <v>429</v>
      </c>
      <c r="B68" s="294" t="s">
        <v>214</v>
      </c>
      <c r="C68" s="304">
        <v>10</v>
      </c>
      <c r="D68" s="305">
        <v>1</v>
      </c>
      <c r="E68" s="306">
        <v>8</v>
      </c>
      <c r="F68" s="304">
        <v>0</v>
      </c>
      <c r="G68" s="306">
        <v>0</v>
      </c>
      <c r="H68" s="304">
        <v>1</v>
      </c>
      <c r="I68" s="305">
        <v>0</v>
      </c>
      <c r="J68" s="306">
        <v>3</v>
      </c>
      <c r="K68" s="304">
        <v>6</v>
      </c>
      <c r="L68" s="305">
        <v>0</v>
      </c>
      <c r="M68" s="306">
        <v>3</v>
      </c>
      <c r="N68" s="304">
        <v>0</v>
      </c>
      <c r="O68" s="306">
        <v>0</v>
      </c>
      <c r="P68" s="304">
        <v>0</v>
      </c>
      <c r="Q68" s="305">
        <v>0</v>
      </c>
      <c r="R68" s="306">
        <v>14</v>
      </c>
    </row>
    <row r="69" spans="1:18" ht="15">
      <c r="A69" s="292" t="s">
        <v>430</v>
      </c>
      <c r="B69" s="292" t="s">
        <v>215</v>
      </c>
      <c r="C69" s="304">
        <v>208</v>
      </c>
      <c r="D69" s="305">
        <v>1</v>
      </c>
      <c r="E69" s="306">
        <v>122</v>
      </c>
      <c r="F69" s="304">
        <v>23</v>
      </c>
      <c r="G69" s="306">
        <v>0</v>
      </c>
      <c r="H69" s="304">
        <v>28</v>
      </c>
      <c r="I69" s="305">
        <v>0</v>
      </c>
      <c r="J69" s="306">
        <v>21</v>
      </c>
      <c r="K69" s="304">
        <v>216</v>
      </c>
      <c r="L69" s="305">
        <v>2</v>
      </c>
      <c r="M69" s="306">
        <v>113</v>
      </c>
      <c r="N69" s="304">
        <v>17</v>
      </c>
      <c r="O69" s="306">
        <v>0</v>
      </c>
      <c r="P69" s="304">
        <v>11</v>
      </c>
      <c r="Q69" s="305">
        <v>0</v>
      </c>
      <c r="R69" s="306">
        <v>23</v>
      </c>
    </row>
    <row r="70" spans="1:18" ht="15">
      <c r="A70" s="294" t="s">
        <v>431</v>
      </c>
      <c r="B70" s="294" t="s">
        <v>216</v>
      </c>
      <c r="C70" s="304">
        <v>49</v>
      </c>
      <c r="D70" s="305">
        <v>0</v>
      </c>
      <c r="E70" s="306">
        <v>63</v>
      </c>
      <c r="F70" s="304">
        <v>5</v>
      </c>
      <c r="G70" s="306">
        <v>0</v>
      </c>
      <c r="H70" s="304">
        <v>4</v>
      </c>
      <c r="I70" s="305">
        <v>3</v>
      </c>
      <c r="J70" s="306">
        <v>19</v>
      </c>
      <c r="K70" s="304">
        <v>61</v>
      </c>
      <c r="L70" s="305">
        <v>2</v>
      </c>
      <c r="M70" s="306">
        <v>59</v>
      </c>
      <c r="N70" s="304">
        <v>10</v>
      </c>
      <c r="O70" s="306">
        <v>0</v>
      </c>
      <c r="P70" s="304">
        <v>5</v>
      </c>
      <c r="Q70" s="305">
        <v>2</v>
      </c>
      <c r="R70" s="306">
        <v>20</v>
      </c>
    </row>
    <row r="71" spans="1:18" ht="15">
      <c r="A71" s="292" t="s">
        <v>432</v>
      </c>
      <c r="B71" s="292" t="s">
        <v>217</v>
      </c>
      <c r="C71" s="304">
        <v>97</v>
      </c>
      <c r="D71" s="305">
        <v>2</v>
      </c>
      <c r="E71" s="306">
        <v>97</v>
      </c>
      <c r="F71" s="304">
        <v>11</v>
      </c>
      <c r="G71" s="306">
        <v>4</v>
      </c>
      <c r="H71" s="304">
        <v>22</v>
      </c>
      <c r="I71" s="305">
        <v>5</v>
      </c>
      <c r="J71" s="306">
        <v>25</v>
      </c>
      <c r="K71" s="304">
        <v>74</v>
      </c>
      <c r="L71" s="305">
        <v>2</v>
      </c>
      <c r="M71" s="306">
        <v>81</v>
      </c>
      <c r="N71" s="304">
        <v>22</v>
      </c>
      <c r="O71" s="306">
        <v>8</v>
      </c>
      <c r="P71" s="304">
        <v>20</v>
      </c>
      <c r="Q71" s="305">
        <v>5</v>
      </c>
      <c r="R71" s="306">
        <v>38</v>
      </c>
    </row>
    <row r="72" spans="1:18" ht="15">
      <c r="A72" s="294" t="s">
        <v>433</v>
      </c>
      <c r="B72" s="294" t="s">
        <v>218</v>
      </c>
      <c r="C72" s="304">
        <v>30</v>
      </c>
      <c r="D72" s="305">
        <v>1</v>
      </c>
      <c r="E72" s="306">
        <v>45</v>
      </c>
      <c r="F72" s="304">
        <v>2</v>
      </c>
      <c r="G72" s="306">
        <v>2</v>
      </c>
      <c r="H72" s="304">
        <v>2</v>
      </c>
      <c r="I72" s="305">
        <v>0</v>
      </c>
      <c r="J72" s="306">
        <v>25</v>
      </c>
      <c r="K72" s="304">
        <v>64</v>
      </c>
      <c r="L72" s="305">
        <v>0</v>
      </c>
      <c r="M72" s="306">
        <v>46</v>
      </c>
      <c r="N72" s="304">
        <v>0</v>
      </c>
      <c r="O72" s="306">
        <v>0</v>
      </c>
      <c r="P72" s="304">
        <v>8</v>
      </c>
      <c r="Q72" s="305">
        <v>2</v>
      </c>
      <c r="R72" s="306">
        <v>29</v>
      </c>
    </row>
    <row r="73" spans="1:18" ht="15">
      <c r="A73" s="292" t="s">
        <v>434</v>
      </c>
      <c r="B73" s="292" t="s">
        <v>219</v>
      </c>
      <c r="C73" s="304">
        <v>53</v>
      </c>
      <c r="D73" s="305">
        <v>2</v>
      </c>
      <c r="E73" s="306">
        <v>49</v>
      </c>
      <c r="F73" s="304">
        <v>5</v>
      </c>
      <c r="G73" s="306">
        <v>1</v>
      </c>
      <c r="H73" s="304">
        <v>5</v>
      </c>
      <c r="I73" s="305">
        <v>1</v>
      </c>
      <c r="J73" s="306">
        <v>56</v>
      </c>
      <c r="K73" s="304">
        <v>30</v>
      </c>
      <c r="L73" s="305">
        <v>1</v>
      </c>
      <c r="M73" s="306">
        <v>43</v>
      </c>
      <c r="N73" s="304">
        <v>11</v>
      </c>
      <c r="O73" s="306">
        <v>2</v>
      </c>
      <c r="P73" s="304">
        <v>11</v>
      </c>
      <c r="Q73" s="305">
        <v>3</v>
      </c>
      <c r="R73" s="306">
        <v>72</v>
      </c>
    </row>
    <row r="74" spans="1:18" ht="15">
      <c r="A74" s="294" t="s">
        <v>435</v>
      </c>
      <c r="B74" s="294" t="s">
        <v>220</v>
      </c>
      <c r="C74" s="304">
        <v>81</v>
      </c>
      <c r="D74" s="305">
        <v>4</v>
      </c>
      <c r="E74" s="306">
        <v>36</v>
      </c>
      <c r="F74" s="304">
        <v>4</v>
      </c>
      <c r="G74" s="306">
        <v>0</v>
      </c>
      <c r="H74" s="304">
        <v>5</v>
      </c>
      <c r="I74" s="305">
        <v>0</v>
      </c>
      <c r="J74" s="306">
        <v>11</v>
      </c>
      <c r="K74" s="304">
        <v>83</v>
      </c>
      <c r="L74" s="305">
        <v>1</v>
      </c>
      <c r="M74" s="306">
        <v>40</v>
      </c>
      <c r="N74" s="304">
        <v>6</v>
      </c>
      <c r="O74" s="306">
        <v>3</v>
      </c>
      <c r="P74" s="304">
        <v>13</v>
      </c>
      <c r="Q74" s="305">
        <v>3</v>
      </c>
      <c r="R74" s="306">
        <v>10</v>
      </c>
    </row>
    <row r="75" spans="1:18" ht="15">
      <c r="A75" s="292" t="s">
        <v>436</v>
      </c>
      <c r="B75" s="292" t="s">
        <v>221</v>
      </c>
      <c r="C75" s="304">
        <v>6</v>
      </c>
      <c r="D75" s="305">
        <v>1</v>
      </c>
      <c r="E75" s="306">
        <v>6</v>
      </c>
      <c r="F75" s="304">
        <v>0</v>
      </c>
      <c r="G75" s="306">
        <v>0</v>
      </c>
      <c r="H75" s="304">
        <v>0</v>
      </c>
      <c r="I75" s="305">
        <v>2</v>
      </c>
      <c r="J75" s="306">
        <v>6</v>
      </c>
      <c r="K75" s="304">
        <v>8</v>
      </c>
      <c r="L75" s="305">
        <v>1</v>
      </c>
      <c r="M75" s="306">
        <v>2</v>
      </c>
      <c r="N75" s="304">
        <v>2</v>
      </c>
      <c r="O75" s="306">
        <v>0</v>
      </c>
      <c r="P75" s="304">
        <v>0</v>
      </c>
      <c r="Q75" s="305">
        <v>0</v>
      </c>
      <c r="R75" s="306">
        <v>6</v>
      </c>
    </row>
    <row r="76" spans="1:18" ht="15">
      <c r="A76" s="294" t="s">
        <v>437</v>
      </c>
      <c r="B76" s="294" t="s">
        <v>222</v>
      </c>
      <c r="C76" s="304">
        <v>32</v>
      </c>
      <c r="D76" s="305">
        <v>5</v>
      </c>
      <c r="E76" s="306">
        <v>53</v>
      </c>
      <c r="F76" s="304">
        <v>1</v>
      </c>
      <c r="G76" s="306">
        <v>0</v>
      </c>
      <c r="H76" s="304">
        <v>5</v>
      </c>
      <c r="I76" s="305">
        <v>0</v>
      </c>
      <c r="J76" s="306">
        <v>14</v>
      </c>
      <c r="K76" s="304">
        <v>35</v>
      </c>
      <c r="L76" s="305">
        <v>1</v>
      </c>
      <c r="M76" s="306">
        <v>40</v>
      </c>
      <c r="N76" s="304">
        <v>3</v>
      </c>
      <c r="O76" s="306">
        <v>1</v>
      </c>
      <c r="P76" s="304">
        <v>3</v>
      </c>
      <c r="Q76" s="305">
        <v>1</v>
      </c>
      <c r="R76" s="306">
        <v>15</v>
      </c>
    </row>
    <row r="77" spans="1:18" ht="15">
      <c r="A77" s="292" t="s">
        <v>438</v>
      </c>
      <c r="B77" s="292" t="s">
        <v>223</v>
      </c>
      <c r="C77" s="304">
        <v>17</v>
      </c>
      <c r="D77" s="305">
        <v>1</v>
      </c>
      <c r="E77" s="306">
        <v>23</v>
      </c>
      <c r="F77" s="304">
        <v>2</v>
      </c>
      <c r="G77" s="306">
        <v>0</v>
      </c>
      <c r="H77" s="304">
        <v>1</v>
      </c>
      <c r="I77" s="305">
        <v>0</v>
      </c>
      <c r="J77" s="306">
        <v>4</v>
      </c>
      <c r="K77" s="304">
        <v>25</v>
      </c>
      <c r="L77" s="305">
        <v>0</v>
      </c>
      <c r="M77" s="306">
        <v>21</v>
      </c>
      <c r="N77" s="304">
        <v>1</v>
      </c>
      <c r="O77" s="306">
        <v>0</v>
      </c>
      <c r="P77" s="304">
        <v>1</v>
      </c>
      <c r="Q77" s="305">
        <v>2</v>
      </c>
      <c r="R77" s="306">
        <v>13</v>
      </c>
    </row>
    <row r="78" spans="1:18" ht="15">
      <c r="A78" s="294" t="s">
        <v>439</v>
      </c>
      <c r="B78" s="294" t="s">
        <v>224</v>
      </c>
      <c r="C78" s="304">
        <v>58</v>
      </c>
      <c r="D78" s="305">
        <v>2</v>
      </c>
      <c r="E78" s="306">
        <v>43</v>
      </c>
      <c r="F78" s="304">
        <v>7</v>
      </c>
      <c r="G78" s="306">
        <v>1</v>
      </c>
      <c r="H78" s="304">
        <v>8</v>
      </c>
      <c r="I78" s="305">
        <v>0</v>
      </c>
      <c r="J78" s="306">
        <v>11</v>
      </c>
      <c r="K78" s="304">
        <v>56</v>
      </c>
      <c r="L78" s="305">
        <v>1</v>
      </c>
      <c r="M78" s="306">
        <v>28</v>
      </c>
      <c r="N78" s="304">
        <v>6</v>
      </c>
      <c r="O78" s="306">
        <v>0</v>
      </c>
      <c r="P78" s="304">
        <v>2</v>
      </c>
      <c r="Q78" s="305">
        <v>0</v>
      </c>
      <c r="R78" s="306">
        <v>5</v>
      </c>
    </row>
    <row r="79" spans="1:18" ht="15">
      <c r="A79" s="292" t="s">
        <v>440</v>
      </c>
      <c r="B79" s="292" t="s">
        <v>225</v>
      </c>
      <c r="C79" s="304">
        <v>67</v>
      </c>
      <c r="D79" s="305">
        <v>0</v>
      </c>
      <c r="E79" s="306">
        <v>22</v>
      </c>
      <c r="F79" s="304">
        <v>3</v>
      </c>
      <c r="G79" s="306">
        <v>0</v>
      </c>
      <c r="H79" s="304">
        <v>3</v>
      </c>
      <c r="I79" s="305">
        <v>1</v>
      </c>
      <c r="J79" s="306">
        <v>0</v>
      </c>
      <c r="K79" s="304">
        <v>17</v>
      </c>
      <c r="L79" s="305">
        <v>0</v>
      </c>
      <c r="M79" s="306">
        <v>7</v>
      </c>
      <c r="N79" s="304">
        <v>2</v>
      </c>
      <c r="O79" s="306">
        <v>0</v>
      </c>
      <c r="P79" s="304">
        <v>3</v>
      </c>
      <c r="Q79" s="305">
        <v>2</v>
      </c>
      <c r="R79" s="306">
        <v>4</v>
      </c>
    </row>
    <row r="80" spans="1:18" ht="15">
      <c r="A80" s="294" t="s">
        <v>441</v>
      </c>
      <c r="B80" s="294" t="s">
        <v>226</v>
      </c>
      <c r="C80" s="304">
        <v>13</v>
      </c>
      <c r="D80" s="305">
        <v>0</v>
      </c>
      <c r="E80" s="306">
        <v>25</v>
      </c>
      <c r="F80" s="304">
        <v>3</v>
      </c>
      <c r="G80" s="306">
        <v>1</v>
      </c>
      <c r="H80" s="304">
        <v>3</v>
      </c>
      <c r="I80" s="305">
        <v>1</v>
      </c>
      <c r="J80" s="306">
        <v>10</v>
      </c>
      <c r="K80" s="304">
        <v>11</v>
      </c>
      <c r="L80" s="305">
        <v>0</v>
      </c>
      <c r="M80" s="306">
        <v>19</v>
      </c>
      <c r="N80" s="304">
        <v>4</v>
      </c>
      <c r="O80" s="306">
        <v>0</v>
      </c>
      <c r="P80" s="304">
        <v>1</v>
      </c>
      <c r="Q80" s="305">
        <v>0</v>
      </c>
      <c r="R80" s="306">
        <v>16</v>
      </c>
    </row>
    <row r="81" spans="1:18" ht="15">
      <c r="A81" s="292" t="s">
        <v>442</v>
      </c>
      <c r="B81" s="292" t="s">
        <v>227</v>
      </c>
      <c r="C81" s="304">
        <v>11</v>
      </c>
      <c r="D81" s="305">
        <v>1</v>
      </c>
      <c r="E81" s="306">
        <v>10</v>
      </c>
      <c r="F81" s="304">
        <v>1</v>
      </c>
      <c r="G81" s="306">
        <v>0</v>
      </c>
      <c r="H81" s="304">
        <v>0</v>
      </c>
      <c r="I81" s="305">
        <v>1</v>
      </c>
      <c r="J81" s="306">
        <v>6</v>
      </c>
      <c r="K81" s="304">
        <v>4</v>
      </c>
      <c r="L81" s="305">
        <v>0</v>
      </c>
      <c r="M81" s="306">
        <v>8</v>
      </c>
      <c r="N81" s="304">
        <v>0</v>
      </c>
      <c r="O81" s="306">
        <v>0</v>
      </c>
      <c r="P81" s="304">
        <v>0</v>
      </c>
      <c r="Q81" s="305">
        <v>0</v>
      </c>
      <c r="R81" s="306">
        <v>4</v>
      </c>
    </row>
    <row r="82" spans="1:18" ht="15">
      <c r="A82" s="294" t="s">
        <v>443</v>
      </c>
      <c r="B82" s="294" t="s">
        <v>228</v>
      </c>
      <c r="C82" s="304">
        <v>15</v>
      </c>
      <c r="D82" s="305">
        <v>0</v>
      </c>
      <c r="E82" s="306">
        <v>16</v>
      </c>
      <c r="F82" s="304">
        <v>1</v>
      </c>
      <c r="G82" s="306">
        <v>0</v>
      </c>
      <c r="H82" s="304">
        <v>2</v>
      </c>
      <c r="I82" s="305">
        <v>1</v>
      </c>
      <c r="J82" s="306">
        <v>9</v>
      </c>
      <c r="K82" s="304">
        <v>10</v>
      </c>
      <c r="L82" s="305">
        <v>1</v>
      </c>
      <c r="M82" s="306">
        <v>25</v>
      </c>
      <c r="N82" s="304">
        <v>1</v>
      </c>
      <c r="O82" s="306">
        <v>2</v>
      </c>
      <c r="P82" s="304">
        <v>2</v>
      </c>
      <c r="Q82" s="305">
        <v>2</v>
      </c>
      <c r="R82" s="306">
        <v>8</v>
      </c>
    </row>
    <row r="83" spans="1:18" ht="15">
      <c r="A83" s="292" t="s">
        <v>444</v>
      </c>
      <c r="B83" s="292" t="s">
        <v>229</v>
      </c>
      <c r="C83" s="304">
        <v>48</v>
      </c>
      <c r="D83" s="305">
        <v>1</v>
      </c>
      <c r="E83" s="306">
        <v>50</v>
      </c>
      <c r="F83" s="304">
        <v>3</v>
      </c>
      <c r="G83" s="306">
        <v>0</v>
      </c>
      <c r="H83" s="304">
        <v>7</v>
      </c>
      <c r="I83" s="305">
        <v>3</v>
      </c>
      <c r="J83" s="306">
        <v>10</v>
      </c>
      <c r="K83" s="304">
        <v>51</v>
      </c>
      <c r="L83" s="305">
        <v>0</v>
      </c>
      <c r="M83" s="306">
        <v>45</v>
      </c>
      <c r="N83" s="304">
        <v>4</v>
      </c>
      <c r="O83" s="306">
        <v>0</v>
      </c>
      <c r="P83" s="304">
        <v>4</v>
      </c>
      <c r="Q83" s="305">
        <v>0</v>
      </c>
      <c r="R83" s="306">
        <v>17</v>
      </c>
    </row>
    <row r="84" spans="1:18" ht="15">
      <c r="A84" s="294" t="s">
        <v>445</v>
      </c>
      <c r="B84" s="294" t="s">
        <v>230</v>
      </c>
      <c r="C84" s="304">
        <v>33</v>
      </c>
      <c r="D84" s="305">
        <v>0</v>
      </c>
      <c r="E84" s="306">
        <v>25</v>
      </c>
      <c r="F84" s="304">
        <v>3</v>
      </c>
      <c r="G84" s="306">
        <v>1</v>
      </c>
      <c r="H84" s="304">
        <v>4</v>
      </c>
      <c r="I84" s="305">
        <v>4</v>
      </c>
      <c r="J84" s="306">
        <v>18</v>
      </c>
      <c r="K84" s="304">
        <v>24</v>
      </c>
      <c r="L84" s="305">
        <v>0</v>
      </c>
      <c r="M84" s="306">
        <v>30</v>
      </c>
      <c r="N84" s="304">
        <v>1</v>
      </c>
      <c r="O84" s="306">
        <v>3</v>
      </c>
      <c r="P84" s="304">
        <v>8</v>
      </c>
      <c r="Q84" s="305">
        <v>11</v>
      </c>
      <c r="R84" s="306">
        <v>27</v>
      </c>
    </row>
    <row r="85" spans="1:18" ht="15">
      <c r="A85" s="292" t="s">
        <v>446</v>
      </c>
      <c r="B85" s="292" t="s">
        <v>231</v>
      </c>
      <c r="C85" s="304">
        <v>15</v>
      </c>
      <c r="D85" s="305">
        <v>0</v>
      </c>
      <c r="E85" s="306">
        <v>27</v>
      </c>
      <c r="F85" s="304">
        <v>0</v>
      </c>
      <c r="G85" s="306">
        <v>0</v>
      </c>
      <c r="H85" s="304">
        <v>0</v>
      </c>
      <c r="I85" s="305">
        <v>0</v>
      </c>
      <c r="J85" s="306">
        <v>11</v>
      </c>
      <c r="K85" s="304">
        <v>15</v>
      </c>
      <c r="L85" s="305">
        <v>0</v>
      </c>
      <c r="M85" s="306">
        <v>17</v>
      </c>
      <c r="N85" s="304">
        <v>0</v>
      </c>
      <c r="O85" s="306">
        <v>2</v>
      </c>
      <c r="P85" s="304">
        <v>0</v>
      </c>
      <c r="Q85" s="305">
        <v>0</v>
      </c>
      <c r="R85" s="306">
        <v>4</v>
      </c>
    </row>
    <row r="86" spans="1:18" ht="15">
      <c r="A86" s="294" t="s">
        <v>447</v>
      </c>
      <c r="B86" s="294" t="s">
        <v>232</v>
      </c>
      <c r="C86" s="304">
        <v>32</v>
      </c>
      <c r="D86" s="305">
        <v>0</v>
      </c>
      <c r="E86" s="306">
        <v>29</v>
      </c>
      <c r="F86" s="304">
        <v>8</v>
      </c>
      <c r="G86" s="306">
        <v>0</v>
      </c>
      <c r="H86" s="304">
        <v>7</v>
      </c>
      <c r="I86" s="305">
        <v>2</v>
      </c>
      <c r="J86" s="306">
        <v>11</v>
      </c>
      <c r="K86" s="304">
        <v>54</v>
      </c>
      <c r="L86" s="305">
        <v>0</v>
      </c>
      <c r="M86" s="306">
        <v>42</v>
      </c>
      <c r="N86" s="304">
        <v>9</v>
      </c>
      <c r="O86" s="306">
        <v>0</v>
      </c>
      <c r="P86" s="304">
        <v>18</v>
      </c>
      <c r="Q86" s="305">
        <v>3</v>
      </c>
      <c r="R86" s="306">
        <v>24</v>
      </c>
    </row>
    <row r="87" spans="1:18" ht="15.75" thickBot="1">
      <c r="A87" s="295" t="s">
        <v>448</v>
      </c>
      <c r="B87" s="307" t="s">
        <v>233</v>
      </c>
      <c r="C87" s="304">
        <v>55</v>
      </c>
      <c r="D87" s="305">
        <v>0</v>
      </c>
      <c r="E87" s="306">
        <v>40</v>
      </c>
      <c r="F87" s="304">
        <v>6</v>
      </c>
      <c r="G87" s="306">
        <v>1</v>
      </c>
      <c r="H87" s="304">
        <v>5</v>
      </c>
      <c r="I87" s="305">
        <v>2</v>
      </c>
      <c r="J87" s="306">
        <v>13</v>
      </c>
      <c r="K87" s="304">
        <v>39</v>
      </c>
      <c r="L87" s="305">
        <v>0</v>
      </c>
      <c r="M87" s="306">
        <v>42</v>
      </c>
      <c r="N87" s="304">
        <v>5</v>
      </c>
      <c r="O87" s="306">
        <v>1</v>
      </c>
      <c r="P87" s="304">
        <v>10</v>
      </c>
      <c r="Q87" s="305">
        <v>2</v>
      </c>
      <c r="R87" s="306">
        <v>20</v>
      </c>
    </row>
    <row r="88" spans="1:18" s="94" customFormat="1" ht="17.25" customHeight="1" thickBot="1" thickTop="1">
      <c r="A88" s="296"/>
      <c r="B88" s="296" t="s">
        <v>234</v>
      </c>
      <c r="C88" s="297">
        <f>SUM(C7:C87)</f>
        <v>17836</v>
      </c>
      <c r="D88" s="298">
        <f aca="true" t="shared" si="0" ref="D88:J88">SUM(D7:D87)</f>
        <v>202</v>
      </c>
      <c r="E88" s="308">
        <f t="shared" si="0"/>
        <v>13781</v>
      </c>
      <c r="F88" s="297">
        <f t="shared" si="0"/>
        <v>3017</v>
      </c>
      <c r="G88" s="308">
        <f t="shared" si="0"/>
        <v>148</v>
      </c>
      <c r="H88" s="297">
        <f t="shared" si="0"/>
        <v>3358</v>
      </c>
      <c r="I88" s="298">
        <f t="shared" si="0"/>
        <v>319</v>
      </c>
      <c r="J88" s="308">
        <f t="shared" si="0"/>
        <v>5898</v>
      </c>
      <c r="K88" s="297">
        <f>SUM(K7:K87)</f>
        <v>20163</v>
      </c>
      <c r="L88" s="298">
        <f aca="true" t="shared" si="1" ref="L88:Q88">SUM(L7:L87)</f>
        <v>211</v>
      </c>
      <c r="M88" s="308">
        <f t="shared" si="1"/>
        <v>12877</v>
      </c>
      <c r="N88" s="297">
        <f t="shared" si="1"/>
        <v>3517</v>
      </c>
      <c r="O88" s="308">
        <f t="shared" si="1"/>
        <v>263</v>
      </c>
      <c r="P88" s="297">
        <f t="shared" si="1"/>
        <v>3404</v>
      </c>
      <c r="Q88" s="298">
        <f t="shared" si="1"/>
        <v>421</v>
      </c>
      <c r="R88" s="299">
        <f>SUM(R7:R87)</f>
        <v>6377</v>
      </c>
    </row>
    <row r="89" spans="1:18" s="100" customFormat="1" ht="16.5" thickTop="1">
      <c r="A89" s="95" t="s">
        <v>18</v>
      </c>
      <c r="B89" s="95"/>
      <c r="C89" s="96"/>
      <c r="D89" s="97"/>
      <c r="E89" s="97"/>
      <c r="F89" s="98"/>
      <c r="G89" s="98"/>
      <c r="H89" s="98"/>
      <c r="I89" s="98"/>
      <c r="J89" s="98"/>
      <c r="K89" s="99"/>
      <c r="L89" s="99"/>
      <c r="M89" s="99"/>
      <c r="N89" s="99"/>
      <c r="O89" s="99"/>
      <c r="P89" s="99"/>
      <c r="Q89" s="99"/>
      <c r="R89" s="99"/>
    </row>
    <row r="90" spans="1:11" s="104" customFormat="1" ht="20.25">
      <c r="A90" s="101"/>
      <c r="B90" s="101"/>
      <c r="C90" s="102"/>
      <c r="D90" s="102"/>
      <c r="E90" s="102"/>
      <c r="F90" s="102"/>
      <c r="G90" s="102"/>
      <c r="H90" s="102"/>
      <c r="I90" s="102"/>
      <c r="J90" s="102"/>
      <c r="K90" s="103"/>
    </row>
    <row r="91" spans="1:11" s="106" customFormat="1" ht="20.25" customHeight="1">
      <c r="A91" s="105"/>
      <c r="B91" s="105"/>
      <c r="K91" s="107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&amp;L21.04.2017
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M92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4.8515625" style="0" customWidth="1"/>
    <col min="5" max="5" width="11.00390625" style="0" customWidth="1"/>
    <col min="6" max="6" width="5.7109375" style="0" customWidth="1"/>
    <col min="7" max="7" width="4.140625" style="0" customWidth="1"/>
    <col min="8" max="8" width="7.140625" style="0" customWidth="1"/>
    <col min="9" max="9" width="5.7109375" style="0" customWidth="1"/>
    <col min="10" max="10" width="10.7109375" style="0" customWidth="1"/>
    <col min="11" max="11" width="5.57421875" style="0" customWidth="1"/>
    <col min="12" max="12" width="4.421875" style="0" customWidth="1"/>
    <col min="13" max="13" width="7.8515625" style="0" bestFit="1" customWidth="1"/>
  </cols>
  <sheetData>
    <row r="1" spans="2:13" ht="15.75">
      <c r="B1" s="562" t="s">
        <v>535</v>
      </c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</row>
    <row r="2" spans="2:13" ht="15">
      <c r="B2" s="92"/>
      <c r="C2" s="92"/>
      <c r="D2" s="91"/>
      <c r="E2" s="91"/>
      <c r="F2" s="91"/>
      <c r="G2" s="91"/>
      <c r="H2" s="91"/>
      <c r="I2" s="91"/>
      <c r="J2" s="91"/>
      <c r="K2" s="91"/>
      <c r="L2" s="108"/>
      <c r="M2" s="91"/>
    </row>
    <row r="3" spans="2:13" ht="15">
      <c r="B3" s="563" t="s">
        <v>521</v>
      </c>
      <c r="C3" s="563"/>
      <c r="D3" s="563"/>
      <c r="E3" s="563"/>
      <c r="F3" s="563"/>
      <c r="G3" s="563"/>
      <c r="H3" s="563"/>
      <c r="I3" s="563"/>
      <c r="J3" s="563"/>
      <c r="K3" s="563"/>
      <c r="L3" s="321"/>
      <c r="M3" s="321"/>
    </row>
    <row r="4" spans="2:13" ht="15.75" thickBot="1"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2:13" ht="16.5" thickBot="1" thickTop="1">
      <c r="B5" s="564" t="s">
        <v>367</v>
      </c>
      <c r="C5" s="567" t="s">
        <v>508</v>
      </c>
      <c r="D5" s="570" t="s">
        <v>541</v>
      </c>
      <c r="E5" s="571"/>
      <c r="F5" s="571"/>
      <c r="G5" s="571"/>
      <c r="H5" s="571"/>
      <c r="I5" s="570" t="s">
        <v>542</v>
      </c>
      <c r="J5" s="571"/>
      <c r="K5" s="571"/>
      <c r="L5" s="571"/>
      <c r="M5" s="572"/>
    </row>
    <row r="6" spans="2:13" ht="20.25" customHeight="1" thickTop="1">
      <c r="B6" s="565"/>
      <c r="C6" s="568"/>
      <c r="D6" s="559" t="s">
        <v>238</v>
      </c>
      <c r="E6" s="560"/>
      <c r="F6" s="322" t="s">
        <v>503</v>
      </c>
      <c r="G6" s="559" t="s">
        <v>7</v>
      </c>
      <c r="H6" s="560"/>
      <c r="I6" s="559" t="s">
        <v>238</v>
      </c>
      <c r="J6" s="560"/>
      <c r="K6" s="323" t="s">
        <v>503</v>
      </c>
      <c r="L6" s="559" t="s">
        <v>7</v>
      </c>
      <c r="M6" s="560"/>
    </row>
    <row r="7" spans="2:13" ht="18" customHeight="1" thickBot="1">
      <c r="B7" s="566"/>
      <c r="C7" s="569"/>
      <c r="D7" s="324" t="s">
        <v>9</v>
      </c>
      <c r="E7" s="325" t="s">
        <v>522</v>
      </c>
      <c r="F7" s="324" t="s">
        <v>9</v>
      </c>
      <c r="G7" s="324" t="s">
        <v>9</v>
      </c>
      <c r="H7" s="325" t="s">
        <v>522</v>
      </c>
      <c r="I7" s="324" t="s">
        <v>9</v>
      </c>
      <c r="J7" s="325" t="s">
        <v>522</v>
      </c>
      <c r="K7" s="324" t="s">
        <v>9</v>
      </c>
      <c r="L7" s="324" t="s">
        <v>9</v>
      </c>
      <c r="M7" s="347" t="s">
        <v>522</v>
      </c>
    </row>
    <row r="8" spans="2:13" ht="15.75" thickTop="1">
      <c r="B8" s="326" t="s">
        <v>368</v>
      </c>
      <c r="C8" s="326" t="s">
        <v>154</v>
      </c>
      <c r="D8" s="327">
        <v>150</v>
      </c>
      <c r="E8" s="328">
        <v>18917000</v>
      </c>
      <c r="F8" s="329">
        <v>69</v>
      </c>
      <c r="G8" s="327">
        <v>0</v>
      </c>
      <c r="H8" s="328">
        <v>0</v>
      </c>
      <c r="I8" s="327">
        <v>421</v>
      </c>
      <c r="J8" s="328">
        <v>83317000</v>
      </c>
      <c r="K8" s="329">
        <v>190</v>
      </c>
      <c r="L8" s="329">
        <v>2</v>
      </c>
      <c r="M8" s="348">
        <v>4900</v>
      </c>
    </row>
    <row r="9" spans="2:13" ht="15">
      <c r="B9" s="330" t="s">
        <v>369</v>
      </c>
      <c r="C9" s="330" t="s">
        <v>155</v>
      </c>
      <c r="D9" s="331">
        <v>16</v>
      </c>
      <c r="E9" s="332">
        <v>6730000</v>
      </c>
      <c r="F9" s="333">
        <v>11</v>
      </c>
      <c r="G9" s="331">
        <v>0</v>
      </c>
      <c r="H9" s="334">
        <v>0</v>
      </c>
      <c r="I9" s="331">
        <v>44</v>
      </c>
      <c r="J9" s="332">
        <v>10800000</v>
      </c>
      <c r="K9" s="333">
        <v>32</v>
      </c>
      <c r="L9" s="333">
        <v>1</v>
      </c>
      <c r="M9" s="349">
        <v>700</v>
      </c>
    </row>
    <row r="10" spans="2:13" ht="15">
      <c r="B10" s="335" t="s">
        <v>370</v>
      </c>
      <c r="C10" s="335" t="s">
        <v>156</v>
      </c>
      <c r="D10" s="331">
        <v>32</v>
      </c>
      <c r="E10" s="332">
        <v>5930000</v>
      </c>
      <c r="F10" s="333">
        <v>26</v>
      </c>
      <c r="G10" s="331">
        <v>0</v>
      </c>
      <c r="H10" s="334">
        <v>0</v>
      </c>
      <c r="I10" s="331">
        <v>77</v>
      </c>
      <c r="J10" s="332">
        <v>12651000</v>
      </c>
      <c r="K10" s="333">
        <v>85</v>
      </c>
      <c r="L10" s="333">
        <v>1</v>
      </c>
      <c r="M10" s="349">
        <v>700</v>
      </c>
    </row>
    <row r="11" spans="2:13" ht="15">
      <c r="B11" s="330" t="s">
        <v>371</v>
      </c>
      <c r="C11" s="330" t="s">
        <v>157</v>
      </c>
      <c r="D11" s="331">
        <v>5</v>
      </c>
      <c r="E11" s="332">
        <v>1300000</v>
      </c>
      <c r="F11" s="333">
        <v>15</v>
      </c>
      <c r="G11" s="331">
        <v>0</v>
      </c>
      <c r="H11" s="334">
        <v>0</v>
      </c>
      <c r="I11" s="331">
        <v>21</v>
      </c>
      <c r="J11" s="332">
        <v>6170000</v>
      </c>
      <c r="K11" s="333">
        <v>36</v>
      </c>
      <c r="L11" s="333">
        <v>0</v>
      </c>
      <c r="M11" s="350">
        <v>0</v>
      </c>
    </row>
    <row r="12" spans="2:13" ht="15">
      <c r="B12" s="335" t="s">
        <v>372</v>
      </c>
      <c r="C12" s="335" t="s">
        <v>158</v>
      </c>
      <c r="D12" s="331">
        <v>12</v>
      </c>
      <c r="E12" s="332">
        <v>2240000</v>
      </c>
      <c r="F12" s="333">
        <v>6</v>
      </c>
      <c r="G12" s="331">
        <v>0</v>
      </c>
      <c r="H12" s="334">
        <v>0</v>
      </c>
      <c r="I12" s="331">
        <v>30</v>
      </c>
      <c r="J12" s="332">
        <v>7710000</v>
      </c>
      <c r="K12" s="333">
        <v>24</v>
      </c>
      <c r="L12" s="333">
        <v>0</v>
      </c>
      <c r="M12" s="350">
        <v>0</v>
      </c>
    </row>
    <row r="13" spans="2:13" ht="15">
      <c r="B13" s="330" t="s">
        <v>373</v>
      </c>
      <c r="C13" s="330" t="s">
        <v>159</v>
      </c>
      <c r="D13" s="331">
        <v>617</v>
      </c>
      <c r="E13" s="332">
        <v>127943000</v>
      </c>
      <c r="F13" s="333">
        <v>211</v>
      </c>
      <c r="G13" s="331">
        <v>13</v>
      </c>
      <c r="H13" s="332">
        <v>9700</v>
      </c>
      <c r="I13" s="336">
        <v>1897</v>
      </c>
      <c r="J13" s="332">
        <v>428245037</v>
      </c>
      <c r="K13" s="333">
        <v>642</v>
      </c>
      <c r="L13" s="333">
        <v>37</v>
      </c>
      <c r="M13" s="349">
        <v>78500</v>
      </c>
    </row>
    <row r="14" spans="2:13" ht="15">
      <c r="B14" s="335" t="s">
        <v>374</v>
      </c>
      <c r="C14" s="335" t="s">
        <v>160</v>
      </c>
      <c r="D14" s="331">
        <v>276</v>
      </c>
      <c r="E14" s="332">
        <v>33260000</v>
      </c>
      <c r="F14" s="333">
        <v>118</v>
      </c>
      <c r="G14" s="331">
        <v>3</v>
      </c>
      <c r="H14" s="332">
        <v>2100</v>
      </c>
      <c r="I14" s="336">
        <v>746</v>
      </c>
      <c r="J14" s="332">
        <v>109528500</v>
      </c>
      <c r="K14" s="333">
        <v>340</v>
      </c>
      <c r="L14" s="333">
        <v>9</v>
      </c>
      <c r="M14" s="349">
        <v>24700</v>
      </c>
    </row>
    <row r="15" spans="2:13" ht="15">
      <c r="B15" s="330" t="s">
        <v>375</v>
      </c>
      <c r="C15" s="330" t="s">
        <v>161</v>
      </c>
      <c r="D15" s="331">
        <v>6</v>
      </c>
      <c r="E15" s="332">
        <v>570000</v>
      </c>
      <c r="F15" s="333">
        <v>6</v>
      </c>
      <c r="G15" s="331">
        <v>1</v>
      </c>
      <c r="H15" s="334">
        <v>700</v>
      </c>
      <c r="I15" s="331">
        <v>19</v>
      </c>
      <c r="J15" s="332">
        <v>3045000</v>
      </c>
      <c r="K15" s="333">
        <v>19</v>
      </c>
      <c r="L15" s="333">
        <v>1</v>
      </c>
      <c r="M15" s="349">
        <v>700</v>
      </c>
    </row>
    <row r="16" spans="2:13" ht="15">
      <c r="B16" s="335" t="s">
        <v>376</v>
      </c>
      <c r="C16" s="335" t="s">
        <v>162</v>
      </c>
      <c r="D16" s="331">
        <v>54</v>
      </c>
      <c r="E16" s="332">
        <v>6512000</v>
      </c>
      <c r="F16" s="333">
        <v>92</v>
      </c>
      <c r="G16" s="331">
        <v>1</v>
      </c>
      <c r="H16" s="334">
        <v>700</v>
      </c>
      <c r="I16" s="331">
        <v>164</v>
      </c>
      <c r="J16" s="332">
        <v>17239000</v>
      </c>
      <c r="K16" s="333">
        <v>293</v>
      </c>
      <c r="L16" s="333">
        <v>2</v>
      </c>
      <c r="M16" s="350">
        <v>1400</v>
      </c>
    </row>
    <row r="17" spans="2:13" ht="15">
      <c r="B17" s="330" t="s">
        <v>377</v>
      </c>
      <c r="C17" s="330" t="s">
        <v>163</v>
      </c>
      <c r="D17" s="331">
        <v>52</v>
      </c>
      <c r="E17" s="332">
        <v>8320000</v>
      </c>
      <c r="F17" s="333">
        <v>38</v>
      </c>
      <c r="G17" s="331">
        <v>0</v>
      </c>
      <c r="H17" s="334">
        <v>0</v>
      </c>
      <c r="I17" s="331">
        <v>123</v>
      </c>
      <c r="J17" s="332">
        <v>18612000</v>
      </c>
      <c r="K17" s="333">
        <v>138</v>
      </c>
      <c r="L17" s="333">
        <v>4</v>
      </c>
      <c r="M17" s="349">
        <v>3500</v>
      </c>
    </row>
    <row r="18" spans="2:13" ht="15">
      <c r="B18" s="335" t="s">
        <v>378</v>
      </c>
      <c r="C18" s="335" t="s">
        <v>164</v>
      </c>
      <c r="D18" s="331">
        <v>4</v>
      </c>
      <c r="E18" s="332">
        <v>390000</v>
      </c>
      <c r="F18" s="333">
        <v>11</v>
      </c>
      <c r="G18" s="331">
        <v>0</v>
      </c>
      <c r="H18" s="334">
        <v>0</v>
      </c>
      <c r="I18" s="331">
        <v>16</v>
      </c>
      <c r="J18" s="332">
        <v>2456000</v>
      </c>
      <c r="K18" s="333">
        <v>23</v>
      </c>
      <c r="L18" s="333">
        <v>0</v>
      </c>
      <c r="M18" s="350">
        <v>0</v>
      </c>
    </row>
    <row r="19" spans="2:13" ht="15">
      <c r="B19" s="330" t="s">
        <v>379</v>
      </c>
      <c r="C19" s="330" t="s">
        <v>165</v>
      </c>
      <c r="D19" s="331">
        <v>8</v>
      </c>
      <c r="E19" s="332">
        <v>1600000</v>
      </c>
      <c r="F19" s="333">
        <v>9</v>
      </c>
      <c r="G19" s="331">
        <v>0</v>
      </c>
      <c r="H19" s="334">
        <v>0</v>
      </c>
      <c r="I19" s="331">
        <v>35</v>
      </c>
      <c r="J19" s="332">
        <v>6260000</v>
      </c>
      <c r="K19" s="333">
        <v>30</v>
      </c>
      <c r="L19" s="333">
        <v>0</v>
      </c>
      <c r="M19" s="349">
        <v>0</v>
      </c>
    </row>
    <row r="20" spans="2:13" ht="15">
      <c r="B20" s="335" t="s">
        <v>380</v>
      </c>
      <c r="C20" s="335" t="s">
        <v>166</v>
      </c>
      <c r="D20" s="331">
        <v>11</v>
      </c>
      <c r="E20" s="332">
        <v>2000000</v>
      </c>
      <c r="F20" s="333">
        <v>9</v>
      </c>
      <c r="G20" s="331">
        <v>0</v>
      </c>
      <c r="H20" s="334">
        <v>0</v>
      </c>
      <c r="I20" s="331">
        <v>26</v>
      </c>
      <c r="J20" s="332">
        <v>8050000</v>
      </c>
      <c r="K20" s="333">
        <v>23</v>
      </c>
      <c r="L20" s="333">
        <v>0</v>
      </c>
      <c r="M20" s="350">
        <v>0</v>
      </c>
    </row>
    <row r="21" spans="2:13" ht="15">
      <c r="B21" s="330" t="s">
        <v>381</v>
      </c>
      <c r="C21" s="330" t="s">
        <v>167</v>
      </c>
      <c r="D21" s="331">
        <v>15</v>
      </c>
      <c r="E21" s="332">
        <v>1460000</v>
      </c>
      <c r="F21" s="333">
        <v>12</v>
      </c>
      <c r="G21" s="331">
        <v>0</v>
      </c>
      <c r="H21" s="332">
        <v>0</v>
      </c>
      <c r="I21" s="331">
        <v>30</v>
      </c>
      <c r="J21" s="332">
        <v>4450000</v>
      </c>
      <c r="K21" s="333">
        <v>28</v>
      </c>
      <c r="L21" s="333">
        <v>0</v>
      </c>
      <c r="M21" s="349">
        <v>0</v>
      </c>
    </row>
    <row r="22" spans="2:13" ht="15">
      <c r="B22" s="335" t="s">
        <v>382</v>
      </c>
      <c r="C22" s="335" t="s">
        <v>168</v>
      </c>
      <c r="D22" s="331">
        <v>5</v>
      </c>
      <c r="E22" s="332">
        <v>1300000</v>
      </c>
      <c r="F22" s="333">
        <v>5</v>
      </c>
      <c r="G22" s="331">
        <v>0</v>
      </c>
      <c r="H22" s="334">
        <v>0</v>
      </c>
      <c r="I22" s="331">
        <v>27</v>
      </c>
      <c r="J22" s="332">
        <v>4602000</v>
      </c>
      <c r="K22" s="333">
        <v>26</v>
      </c>
      <c r="L22" s="333">
        <v>0</v>
      </c>
      <c r="M22" s="350">
        <v>0</v>
      </c>
    </row>
    <row r="23" spans="2:13" ht="15">
      <c r="B23" s="330" t="s">
        <v>383</v>
      </c>
      <c r="C23" s="330" t="s">
        <v>169</v>
      </c>
      <c r="D23" s="331">
        <v>203</v>
      </c>
      <c r="E23" s="332">
        <v>34414000</v>
      </c>
      <c r="F23" s="333">
        <v>90</v>
      </c>
      <c r="G23" s="331">
        <v>3</v>
      </c>
      <c r="H23" s="332">
        <v>8400</v>
      </c>
      <c r="I23" s="331">
        <v>670</v>
      </c>
      <c r="J23" s="332">
        <v>106166500</v>
      </c>
      <c r="K23" s="333">
        <v>315</v>
      </c>
      <c r="L23" s="333">
        <v>11</v>
      </c>
      <c r="M23" s="349">
        <v>36900</v>
      </c>
    </row>
    <row r="24" spans="2:13" ht="15">
      <c r="B24" s="335" t="s">
        <v>384</v>
      </c>
      <c r="C24" s="335" t="s">
        <v>170</v>
      </c>
      <c r="D24" s="331">
        <v>24</v>
      </c>
      <c r="E24" s="332">
        <v>3300000</v>
      </c>
      <c r="F24" s="333">
        <v>13</v>
      </c>
      <c r="G24" s="331">
        <v>4</v>
      </c>
      <c r="H24" s="334">
        <v>2100</v>
      </c>
      <c r="I24" s="331">
        <v>75</v>
      </c>
      <c r="J24" s="332">
        <v>14655000</v>
      </c>
      <c r="K24" s="333">
        <v>45</v>
      </c>
      <c r="L24" s="333">
        <v>9</v>
      </c>
      <c r="M24" s="349">
        <v>5600</v>
      </c>
    </row>
    <row r="25" spans="2:13" ht="15">
      <c r="B25" s="330" t="s">
        <v>385</v>
      </c>
      <c r="C25" s="330" t="s">
        <v>171</v>
      </c>
      <c r="D25" s="331">
        <v>3</v>
      </c>
      <c r="E25" s="332">
        <v>80000</v>
      </c>
      <c r="F25" s="333">
        <v>0</v>
      </c>
      <c r="G25" s="331">
        <v>0</v>
      </c>
      <c r="H25" s="332">
        <v>0</v>
      </c>
      <c r="I25" s="331">
        <v>12</v>
      </c>
      <c r="J25" s="332">
        <v>880000</v>
      </c>
      <c r="K25" s="333">
        <v>7</v>
      </c>
      <c r="L25" s="333">
        <v>1</v>
      </c>
      <c r="M25" s="349">
        <v>700</v>
      </c>
    </row>
    <row r="26" spans="2:13" ht="15">
      <c r="B26" s="335" t="s">
        <v>386</v>
      </c>
      <c r="C26" s="335" t="s">
        <v>172</v>
      </c>
      <c r="D26" s="331">
        <v>21</v>
      </c>
      <c r="E26" s="332">
        <v>3515000</v>
      </c>
      <c r="F26" s="333">
        <v>17</v>
      </c>
      <c r="G26" s="331">
        <v>2</v>
      </c>
      <c r="H26" s="332">
        <v>1400</v>
      </c>
      <c r="I26" s="331">
        <v>61</v>
      </c>
      <c r="J26" s="332">
        <v>10197000</v>
      </c>
      <c r="K26" s="333">
        <v>55</v>
      </c>
      <c r="L26" s="333">
        <v>7</v>
      </c>
      <c r="M26" s="349">
        <v>4900</v>
      </c>
    </row>
    <row r="27" spans="2:13" ht="15">
      <c r="B27" s="330" t="s">
        <v>387</v>
      </c>
      <c r="C27" s="330" t="s">
        <v>173</v>
      </c>
      <c r="D27" s="331">
        <v>62</v>
      </c>
      <c r="E27" s="332">
        <v>14046000</v>
      </c>
      <c r="F27" s="333">
        <v>88</v>
      </c>
      <c r="G27" s="331">
        <v>1</v>
      </c>
      <c r="H27" s="332">
        <v>70000</v>
      </c>
      <c r="I27" s="331">
        <v>185</v>
      </c>
      <c r="J27" s="332">
        <v>33441000</v>
      </c>
      <c r="K27" s="333">
        <v>201</v>
      </c>
      <c r="L27" s="333">
        <v>1</v>
      </c>
      <c r="M27" s="349">
        <v>70000</v>
      </c>
    </row>
    <row r="28" spans="2:13" ht="15">
      <c r="B28" s="335" t="s">
        <v>388</v>
      </c>
      <c r="C28" s="335" t="s">
        <v>174</v>
      </c>
      <c r="D28" s="331">
        <v>66</v>
      </c>
      <c r="E28" s="332">
        <v>18625000</v>
      </c>
      <c r="F28" s="333">
        <v>72</v>
      </c>
      <c r="G28" s="331">
        <v>0</v>
      </c>
      <c r="H28" s="332">
        <v>0</v>
      </c>
      <c r="I28" s="331">
        <v>220</v>
      </c>
      <c r="J28" s="332">
        <v>62445000</v>
      </c>
      <c r="K28" s="333">
        <v>197</v>
      </c>
      <c r="L28" s="333">
        <v>0</v>
      </c>
      <c r="M28" s="349">
        <v>0</v>
      </c>
    </row>
    <row r="29" spans="2:13" ht="15">
      <c r="B29" s="330" t="s">
        <v>389</v>
      </c>
      <c r="C29" s="330" t="s">
        <v>175</v>
      </c>
      <c r="D29" s="331">
        <v>10</v>
      </c>
      <c r="E29" s="332">
        <v>1450000</v>
      </c>
      <c r="F29" s="333">
        <v>11</v>
      </c>
      <c r="G29" s="331">
        <v>0</v>
      </c>
      <c r="H29" s="334">
        <v>0</v>
      </c>
      <c r="I29" s="331">
        <v>43</v>
      </c>
      <c r="J29" s="332">
        <v>7740000</v>
      </c>
      <c r="K29" s="333">
        <v>37</v>
      </c>
      <c r="L29" s="333">
        <v>2</v>
      </c>
      <c r="M29" s="349">
        <v>1400</v>
      </c>
    </row>
    <row r="30" spans="2:13" ht="15">
      <c r="B30" s="335" t="s">
        <v>390</v>
      </c>
      <c r="C30" s="335" t="s">
        <v>176</v>
      </c>
      <c r="D30" s="331">
        <v>11</v>
      </c>
      <c r="E30" s="332">
        <v>5590000</v>
      </c>
      <c r="F30" s="333">
        <v>16</v>
      </c>
      <c r="G30" s="331">
        <v>1</v>
      </c>
      <c r="H30" s="334">
        <v>700</v>
      </c>
      <c r="I30" s="331">
        <v>40</v>
      </c>
      <c r="J30" s="332">
        <v>19920000</v>
      </c>
      <c r="K30" s="333">
        <v>36</v>
      </c>
      <c r="L30" s="333">
        <v>2</v>
      </c>
      <c r="M30" s="350">
        <v>1400</v>
      </c>
    </row>
    <row r="31" spans="2:13" ht="15">
      <c r="B31" s="330" t="s">
        <v>391</v>
      </c>
      <c r="C31" s="330" t="s">
        <v>177</v>
      </c>
      <c r="D31" s="331">
        <v>4</v>
      </c>
      <c r="E31" s="332">
        <v>200000</v>
      </c>
      <c r="F31" s="333">
        <v>18</v>
      </c>
      <c r="G31" s="331">
        <v>0</v>
      </c>
      <c r="H31" s="334">
        <v>0</v>
      </c>
      <c r="I31" s="331">
        <v>17</v>
      </c>
      <c r="J31" s="332">
        <v>1100000</v>
      </c>
      <c r="K31" s="333">
        <v>41</v>
      </c>
      <c r="L31" s="333">
        <v>0</v>
      </c>
      <c r="M31" s="350">
        <v>0</v>
      </c>
    </row>
    <row r="32" spans="2:13" ht="15">
      <c r="B32" s="335" t="s">
        <v>392</v>
      </c>
      <c r="C32" s="335" t="s">
        <v>178</v>
      </c>
      <c r="D32" s="331">
        <v>9</v>
      </c>
      <c r="E32" s="332">
        <v>1360000</v>
      </c>
      <c r="F32" s="333">
        <v>12</v>
      </c>
      <c r="G32" s="331">
        <v>0</v>
      </c>
      <c r="H32" s="332">
        <v>0</v>
      </c>
      <c r="I32" s="331">
        <v>46</v>
      </c>
      <c r="J32" s="332">
        <v>8180000</v>
      </c>
      <c r="K32" s="333">
        <v>25</v>
      </c>
      <c r="L32" s="333">
        <v>2</v>
      </c>
      <c r="M32" s="349">
        <v>1400</v>
      </c>
    </row>
    <row r="33" spans="2:13" ht="15">
      <c r="B33" s="330" t="s">
        <v>393</v>
      </c>
      <c r="C33" s="330" t="s">
        <v>179</v>
      </c>
      <c r="D33" s="331">
        <v>51</v>
      </c>
      <c r="E33" s="332">
        <v>16234750</v>
      </c>
      <c r="F33" s="333">
        <v>88</v>
      </c>
      <c r="G33" s="331">
        <v>1</v>
      </c>
      <c r="H33" s="334">
        <v>700</v>
      </c>
      <c r="I33" s="331">
        <v>156</v>
      </c>
      <c r="J33" s="332">
        <v>29923750</v>
      </c>
      <c r="K33" s="333">
        <v>274</v>
      </c>
      <c r="L33" s="333">
        <v>1</v>
      </c>
      <c r="M33" s="349">
        <v>700</v>
      </c>
    </row>
    <row r="34" spans="2:13" ht="15">
      <c r="B34" s="335" t="s">
        <v>394</v>
      </c>
      <c r="C34" s="335" t="s">
        <v>180</v>
      </c>
      <c r="D34" s="331">
        <v>137</v>
      </c>
      <c r="E34" s="332">
        <v>25115000</v>
      </c>
      <c r="F34" s="333">
        <v>83</v>
      </c>
      <c r="G34" s="331">
        <v>1</v>
      </c>
      <c r="H34" s="334">
        <v>2800</v>
      </c>
      <c r="I34" s="331">
        <v>474</v>
      </c>
      <c r="J34" s="332">
        <v>157205000</v>
      </c>
      <c r="K34" s="333">
        <v>301</v>
      </c>
      <c r="L34" s="333">
        <v>2</v>
      </c>
      <c r="M34" s="350">
        <v>4400</v>
      </c>
    </row>
    <row r="35" spans="2:13" ht="15">
      <c r="B35" s="330" t="s">
        <v>395</v>
      </c>
      <c r="C35" s="330" t="s">
        <v>181</v>
      </c>
      <c r="D35" s="331">
        <v>12</v>
      </c>
      <c r="E35" s="332">
        <v>4100000</v>
      </c>
      <c r="F35" s="333">
        <v>11</v>
      </c>
      <c r="G35" s="331">
        <v>0</v>
      </c>
      <c r="H35" s="334">
        <v>0</v>
      </c>
      <c r="I35" s="331">
        <v>24</v>
      </c>
      <c r="J35" s="332">
        <v>6120000</v>
      </c>
      <c r="K35" s="333">
        <v>38</v>
      </c>
      <c r="L35" s="333">
        <v>0</v>
      </c>
      <c r="M35" s="349">
        <v>0</v>
      </c>
    </row>
    <row r="36" spans="2:13" ht="15">
      <c r="B36" s="335" t="s">
        <v>396</v>
      </c>
      <c r="C36" s="335" t="s">
        <v>182</v>
      </c>
      <c r="D36" s="331">
        <v>2</v>
      </c>
      <c r="E36" s="334">
        <v>400000</v>
      </c>
      <c r="F36" s="333">
        <v>6</v>
      </c>
      <c r="G36" s="331">
        <v>1</v>
      </c>
      <c r="H36" s="334">
        <v>700</v>
      </c>
      <c r="I36" s="331">
        <v>4</v>
      </c>
      <c r="J36" s="332">
        <v>810000</v>
      </c>
      <c r="K36" s="333">
        <v>16</v>
      </c>
      <c r="L36" s="333">
        <v>3</v>
      </c>
      <c r="M36" s="349">
        <v>2100</v>
      </c>
    </row>
    <row r="37" spans="2:13" ht="15">
      <c r="B37" s="330" t="s">
        <v>397</v>
      </c>
      <c r="C37" s="330" t="s">
        <v>183</v>
      </c>
      <c r="D37" s="331">
        <v>9</v>
      </c>
      <c r="E37" s="332">
        <v>2100000</v>
      </c>
      <c r="F37" s="333">
        <v>8</v>
      </c>
      <c r="G37" s="331">
        <v>0</v>
      </c>
      <c r="H37" s="334">
        <v>0</v>
      </c>
      <c r="I37" s="331">
        <v>26</v>
      </c>
      <c r="J37" s="332">
        <v>7100000</v>
      </c>
      <c r="K37" s="333">
        <v>21</v>
      </c>
      <c r="L37" s="333">
        <v>0</v>
      </c>
      <c r="M37" s="350">
        <v>0</v>
      </c>
    </row>
    <row r="38" spans="2:13" ht="15">
      <c r="B38" s="335" t="s">
        <v>398</v>
      </c>
      <c r="C38" s="335" t="s">
        <v>184</v>
      </c>
      <c r="D38" s="331">
        <v>87</v>
      </c>
      <c r="E38" s="332">
        <v>20952000</v>
      </c>
      <c r="F38" s="333">
        <v>56</v>
      </c>
      <c r="G38" s="331">
        <v>1</v>
      </c>
      <c r="H38" s="334">
        <v>700</v>
      </c>
      <c r="I38" s="331">
        <v>233</v>
      </c>
      <c r="J38" s="332">
        <v>53922000</v>
      </c>
      <c r="K38" s="333">
        <v>152</v>
      </c>
      <c r="L38" s="333">
        <v>2</v>
      </c>
      <c r="M38" s="349">
        <v>1400</v>
      </c>
    </row>
    <row r="39" spans="2:13" ht="15">
      <c r="B39" s="330" t="s">
        <v>399</v>
      </c>
      <c r="C39" s="330" t="s">
        <v>185</v>
      </c>
      <c r="D39" s="331">
        <v>16</v>
      </c>
      <c r="E39" s="332">
        <v>1220000</v>
      </c>
      <c r="F39" s="333">
        <v>11</v>
      </c>
      <c r="G39" s="331">
        <v>0</v>
      </c>
      <c r="H39" s="332">
        <v>0</v>
      </c>
      <c r="I39" s="331">
        <v>59</v>
      </c>
      <c r="J39" s="332">
        <v>5980000</v>
      </c>
      <c r="K39" s="333">
        <v>42</v>
      </c>
      <c r="L39" s="333">
        <v>1</v>
      </c>
      <c r="M39" s="349">
        <v>700</v>
      </c>
    </row>
    <row r="40" spans="2:13" ht="15">
      <c r="B40" s="335" t="s">
        <v>400</v>
      </c>
      <c r="C40" s="335" t="s">
        <v>305</v>
      </c>
      <c r="D40" s="331">
        <v>144</v>
      </c>
      <c r="E40" s="332">
        <v>24880500</v>
      </c>
      <c r="F40" s="333">
        <v>69</v>
      </c>
      <c r="G40" s="331">
        <v>1</v>
      </c>
      <c r="H40" s="332">
        <v>700</v>
      </c>
      <c r="I40" s="331">
        <v>390</v>
      </c>
      <c r="J40" s="332">
        <v>76719500</v>
      </c>
      <c r="K40" s="333">
        <v>254</v>
      </c>
      <c r="L40" s="333">
        <v>5</v>
      </c>
      <c r="M40" s="349">
        <v>54800</v>
      </c>
    </row>
    <row r="41" spans="2:13" ht="15">
      <c r="B41" s="330" t="s">
        <v>401</v>
      </c>
      <c r="C41" s="330" t="s">
        <v>186</v>
      </c>
      <c r="D41" s="336">
        <v>2282</v>
      </c>
      <c r="E41" s="332">
        <v>451254965</v>
      </c>
      <c r="F41" s="337">
        <v>2119</v>
      </c>
      <c r="G41" s="331">
        <v>1</v>
      </c>
      <c r="H41" s="332">
        <v>3500</v>
      </c>
      <c r="I41" s="336">
        <v>6678</v>
      </c>
      <c r="J41" s="332">
        <v>2115271955</v>
      </c>
      <c r="K41" s="337">
        <v>5857</v>
      </c>
      <c r="L41" s="333">
        <v>11</v>
      </c>
      <c r="M41" s="349">
        <v>711040</v>
      </c>
    </row>
    <row r="42" spans="2:13" ht="15">
      <c r="B42" s="335" t="s">
        <v>402</v>
      </c>
      <c r="C42" s="335" t="s">
        <v>187</v>
      </c>
      <c r="D42" s="331">
        <v>332</v>
      </c>
      <c r="E42" s="332">
        <v>56260200</v>
      </c>
      <c r="F42" s="333">
        <v>243</v>
      </c>
      <c r="G42" s="331">
        <v>5</v>
      </c>
      <c r="H42" s="332">
        <v>9800</v>
      </c>
      <c r="I42" s="336">
        <v>1080</v>
      </c>
      <c r="J42" s="332">
        <v>127323700</v>
      </c>
      <c r="K42" s="333">
        <v>702</v>
      </c>
      <c r="L42" s="333">
        <v>9</v>
      </c>
      <c r="M42" s="349">
        <v>15700</v>
      </c>
    </row>
    <row r="43" spans="2:13" ht="15">
      <c r="B43" s="330" t="s">
        <v>403</v>
      </c>
      <c r="C43" s="330" t="s">
        <v>188</v>
      </c>
      <c r="D43" s="331">
        <v>6</v>
      </c>
      <c r="E43" s="332">
        <v>2070000</v>
      </c>
      <c r="F43" s="333">
        <v>1</v>
      </c>
      <c r="G43" s="331">
        <v>1</v>
      </c>
      <c r="H43" s="334">
        <v>700</v>
      </c>
      <c r="I43" s="331">
        <v>16</v>
      </c>
      <c r="J43" s="332">
        <v>3070000</v>
      </c>
      <c r="K43" s="333">
        <v>15</v>
      </c>
      <c r="L43" s="333">
        <v>1</v>
      </c>
      <c r="M43" s="349">
        <v>700</v>
      </c>
    </row>
    <row r="44" spans="2:13" ht="15">
      <c r="B44" s="335" t="s">
        <v>404</v>
      </c>
      <c r="C44" s="335" t="s">
        <v>189</v>
      </c>
      <c r="D44" s="331">
        <v>10</v>
      </c>
      <c r="E44" s="332">
        <v>2000000</v>
      </c>
      <c r="F44" s="333">
        <v>9</v>
      </c>
      <c r="G44" s="331">
        <v>2</v>
      </c>
      <c r="H44" s="332">
        <v>11200</v>
      </c>
      <c r="I44" s="331">
        <v>33</v>
      </c>
      <c r="J44" s="332">
        <v>11436000</v>
      </c>
      <c r="K44" s="333">
        <v>22</v>
      </c>
      <c r="L44" s="333">
        <v>2</v>
      </c>
      <c r="M44" s="349">
        <v>11200</v>
      </c>
    </row>
    <row r="45" spans="2:13" ht="15">
      <c r="B45" s="330" t="s">
        <v>405</v>
      </c>
      <c r="C45" s="330" t="s">
        <v>190</v>
      </c>
      <c r="D45" s="331">
        <v>67</v>
      </c>
      <c r="E45" s="332">
        <v>6645000</v>
      </c>
      <c r="F45" s="333">
        <v>56</v>
      </c>
      <c r="G45" s="331">
        <v>2</v>
      </c>
      <c r="H45" s="334">
        <v>1400</v>
      </c>
      <c r="I45" s="331">
        <v>249</v>
      </c>
      <c r="J45" s="332">
        <v>34564000</v>
      </c>
      <c r="K45" s="333">
        <v>147</v>
      </c>
      <c r="L45" s="333">
        <v>3</v>
      </c>
      <c r="M45" s="349">
        <v>2100</v>
      </c>
    </row>
    <row r="46" spans="2:13" ht="15">
      <c r="B46" s="335" t="s">
        <v>406</v>
      </c>
      <c r="C46" s="335" t="s">
        <v>191</v>
      </c>
      <c r="D46" s="331">
        <v>13</v>
      </c>
      <c r="E46" s="332">
        <v>2130000</v>
      </c>
      <c r="F46" s="333">
        <v>19</v>
      </c>
      <c r="G46" s="331">
        <v>0</v>
      </c>
      <c r="H46" s="334">
        <v>0</v>
      </c>
      <c r="I46" s="331">
        <v>40</v>
      </c>
      <c r="J46" s="332">
        <v>9540000</v>
      </c>
      <c r="K46" s="333">
        <v>54</v>
      </c>
      <c r="L46" s="333">
        <v>1</v>
      </c>
      <c r="M46" s="349">
        <v>3500</v>
      </c>
    </row>
    <row r="47" spans="2:13" ht="15">
      <c r="B47" s="330" t="s">
        <v>407</v>
      </c>
      <c r="C47" s="330" t="s">
        <v>192</v>
      </c>
      <c r="D47" s="331">
        <v>3</v>
      </c>
      <c r="E47" s="332">
        <v>350000</v>
      </c>
      <c r="F47" s="333">
        <v>5</v>
      </c>
      <c r="G47" s="331">
        <v>1</v>
      </c>
      <c r="H47" s="334">
        <v>700</v>
      </c>
      <c r="I47" s="331">
        <v>14</v>
      </c>
      <c r="J47" s="332">
        <v>11370000</v>
      </c>
      <c r="K47" s="333">
        <v>26</v>
      </c>
      <c r="L47" s="333">
        <v>3</v>
      </c>
      <c r="M47" s="349">
        <v>7800</v>
      </c>
    </row>
    <row r="48" spans="2:13" ht="15">
      <c r="B48" s="335" t="s">
        <v>408</v>
      </c>
      <c r="C48" s="335" t="s">
        <v>193</v>
      </c>
      <c r="D48" s="331">
        <v>143</v>
      </c>
      <c r="E48" s="332">
        <v>17850000</v>
      </c>
      <c r="F48" s="333">
        <v>105</v>
      </c>
      <c r="G48" s="331">
        <v>0</v>
      </c>
      <c r="H48" s="334">
        <v>0</v>
      </c>
      <c r="I48" s="331">
        <v>422</v>
      </c>
      <c r="J48" s="332">
        <v>56988865</v>
      </c>
      <c r="K48" s="333">
        <v>305</v>
      </c>
      <c r="L48" s="333">
        <v>1</v>
      </c>
      <c r="M48" s="350">
        <v>700</v>
      </c>
    </row>
    <row r="49" spans="2:13" ht="15">
      <c r="B49" s="330" t="s">
        <v>409</v>
      </c>
      <c r="C49" s="330" t="s">
        <v>194</v>
      </c>
      <c r="D49" s="331">
        <v>152</v>
      </c>
      <c r="E49" s="332">
        <v>53630000</v>
      </c>
      <c r="F49" s="333">
        <v>65</v>
      </c>
      <c r="G49" s="331">
        <v>1</v>
      </c>
      <c r="H49" s="334">
        <v>700</v>
      </c>
      <c r="I49" s="331">
        <v>392</v>
      </c>
      <c r="J49" s="332">
        <v>114969500</v>
      </c>
      <c r="K49" s="333">
        <v>229</v>
      </c>
      <c r="L49" s="333">
        <v>6</v>
      </c>
      <c r="M49" s="349">
        <v>11900</v>
      </c>
    </row>
    <row r="50" spans="2:13" ht="15">
      <c r="B50" s="335" t="s">
        <v>410</v>
      </c>
      <c r="C50" s="335" t="s">
        <v>195</v>
      </c>
      <c r="D50" s="331">
        <v>17</v>
      </c>
      <c r="E50" s="332">
        <v>1780000</v>
      </c>
      <c r="F50" s="333">
        <v>30</v>
      </c>
      <c r="G50" s="331">
        <v>0</v>
      </c>
      <c r="H50" s="334">
        <v>0</v>
      </c>
      <c r="I50" s="331">
        <v>46</v>
      </c>
      <c r="J50" s="332">
        <v>4505000</v>
      </c>
      <c r="K50" s="333">
        <v>67</v>
      </c>
      <c r="L50" s="333">
        <v>3</v>
      </c>
      <c r="M50" s="349">
        <v>2100</v>
      </c>
    </row>
    <row r="51" spans="2:13" ht="15">
      <c r="B51" s="330" t="s">
        <v>411</v>
      </c>
      <c r="C51" s="330" t="s">
        <v>196</v>
      </c>
      <c r="D51" s="331">
        <v>34</v>
      </c>
      <c r="E51" s="332">
        <v>3790000</v>
      </c>
      <c r="F51" s="333">
        <v>30</v>
      </c>
      <c r="G51" s="331">
        <v>1</v>
      </c>
      <c r="H51" s="334">
        <v>4900</v>
      </c>
      <c r="I51" s="331">
        <v>91</v>
      </c>
      <c r="J51" s="332">
        <v>15150000</v>
      </c>
      <c r="K51" s="333">
        <v>68</v>
      </c>
      <c r="L51" s="333">
        <v>2</v>
      </c>
      <c r="M51" s="349">
        <v>5600</v>
      </c>
    </row>
    <row r="52" spans="2:13" ht="15">
      <c r="B52" s="335" t="s">
        <v>412</v>
      </c>
      <c r="C52" s="335" t="s">
        <v>197</v>
      </c>
      <c r="D52" s="331">
        <v>44</v>
      </c>
      <c r="E52" s="332">
        <v>4530000</v>
      </c>
      <c r="F52" s="333">
        <v>54</v>
      </c>
      <c r="G52" s="331">
        <v>1</v>
      </c>
      <c r="H52" s="332">
        <v>4200</v>
      </c>
      <c r="I52" s="331">
        <v>124</v>
      </c>
      <c r="J52" s="332">
        <v>21144975</v>
      </c>
      <c r="K52" s="333">
        <v>198</v>
      </c>
      <c r="L52" s="333">
        <v>1</v>
      </c>
      <c r="M52" s="349">
        <v>4200</v>
      </c>
    </row>
    <row r="53" spans="2:13" ht="15">
      <c r="B53" s="330" t="s">
        <v>413</v>
      </c>
      <c r="C53" s="330" t="s">
        <v>198</v>
      </c>
      <c r="D53" s="331">
        <v>38</v>
      </c>
      <c r="E53" s="332">
        <v>7365000</v>
      </c>
      <c r="F53" s="333">
        <v>44</v>
      </c>
      <c r="G53" s="331">
        <v>2</v>
      </c>
      <c r="H53" s="334">
        <v>1400</v>
      </c>
      <c r="I53" s="331">
        <v>101</v>
      </c>
      <c r="J53" s="332">
        <v>17335000</v>
      </c>
      <c r="K53" s="333">
        <v>156</v>
      </c>
      <c r="L53" s="333">
        <v>2</v>
      </c>
      <c r="M53" s="349">
        <v>1400</v>
      </c>
    </row>
    <row r="54" spans="2:13" ht="15">
      <c r="B54" s="335" t="s">
        <v>414</v>
      </c>
      <c r="C54" s="335" t="s">
        <v>199</v>
      </c>
      <c r="D54" s="331">
        <v>31</v>
      </c>
      <c r="E54" s="332">
        <v>20310000</v>
      </c>
      <c r="F54" s="333">
        <v>25</v>
      </c>
      <c r="G54" s="331">
        <v>0</v>
      </c>
      <c r="H54" s="334">
        <v>0</v>
      </c>
      <c r="I54" s="331">
        <v>89</v>
      </c>
      <c r="J54" s="332">
        <v>47675000</v>
      </c>
      <c r="K54" s="333">
        <v>54</v>
      </c>
      <c r="L54" s="333">
        <v>2</v>
      </c>
      <c r="M54" s="350">
        <v>1400</v>
      </c>
    </row>
    <row r="55" spans="2:13" ht="15">
      <c r="B55" s="330" t="s">
        <v>415</v>
      </c>
      <c r="C55" s="330" t="s">
        <v>200</v>
      </c>
      <c r="D55" s="331">
        <v>80</v>
      </c>
      <c r="E55" s="332">
        <v>13112000</v>
      </c>
      <c r="F55" s="333">
        <v>56</v>
      </c>
      <c r="G55" s="331">
        <v>1</v>
      </c>
      <c r="H55" s="332">
        <v>700</v>
      </c>
      <c r="I55" s="331">
        <v>204</v>
      </c>
      <c r="J55" s="332">
        <v>26412000</v>
      </c>
      <c r="K55" s="333">
        <v>214</v>
      </c>
      <c r="L55" s="333">
        <v>5</v>
      </c>
      <c r="M55" s="349">
        <v>9900</v>
      </c>
    </row>
    <row r="56" spans="2:13" ht="15">
      <c r="B56" s="335" t="s">
        <v>416</v>
      </c>
      <c r="C56" s="335" t="s">
        <v>201</v>
      </c>
      <c r="D56" s="331">
        <v>9</v>
      </c>
      <c r="E56" s="332">
        <v>1440000</v>
      </c>
      <c r="F56" s="333">
        <v>4</v>
      </c>
      <c r="G56" s="331">
        <v>0</v>
      </c>
      <c r="H56" s="334">
        <v>0</v>
      </c>
      <c r="I56" s="331">
        <v>22</v>
      </c>
      <c r="J56" s="332">
        <v>5380000</v>
      </c>
      <c r="K56" s="333">
        <v>13</v>
      </c>
      <c r="L56" s="333">
        <v>3</v>
      </c>
      <c r="M56" s="350">
        <v>36400</v>
      </c>
    </row>
    <row r="57" spans="2:13" ht="15">
      <c r="B57" s="330" t="s">
        <v>417</v>
      </c>
      <c r="C57" s="330" t="s">
        <v>202</v>
      </c>
      <c r="D57" s="331">
        <v>6</v>
      </c>
      <c r="E57" s="332">
        <v>1250000</v>
      </c>
      <c r="F57" s="333">
        <v>7</v>
      </c>
      <c r="G57" s="331">
        <v>3</v>
      </c>
      <c r="H57" s="332">
        <v>2100</v>
      </c>
      <c r="I57" s="331">
        <v>24</v>
      </c>
      <c r="J57" s="332">
        <v>8150000</v>
      </c>
      <c r="K57" s="333">
        <v>44</v>
      </c>
      <c r="L57" s="333">
        <v>8</v>
      </c>
      <c r="M57" s="349">
        <v>18200</v>
      </c>
    </row>
    <row r="58" spans="2:13" ht="15">
      <c r="B58" s="335" t="s">
        <v>418</v>
      </c>
      <c r="C58" s="335" t="s">
        <v>203</v>
      </c>
      <c r="D58" s="331">
        <v>7</v>
      </c>
      <c r="E58" s="332">
        <v>1600000</v>
      </c>
      <c r="F58" s="333">
        <v>12</v>
      </c>
      <c r="G58" s="331">
        <v>0</v>
      </c>
      <c r="H58" s="334">
        <v>0</v>
      </c>
      <c r="I58" s="331">
        <v>22</v>
      </c>
      <c r="J58" s="332">
        <v>5990000</v>
      </c>
      <c r="K58" s="333">
        <v>33</v>
      </c>
      <c r="L58" s="333">
        <v>0</v>
      </c>
      <c r="M58" s="349">
        <v>0</v>
      </c>
    </row>
    <row r="59" spans="2:13" ht="15">
      <c r="B59" s="330" t="s">
        <v>419</v>
      </c>
      <c r="C59" s="330" t="s">
        <v>204</v>
      </c>
      <c r="D59" s="331">
        <v>25</v>
      </c>
      <c r="E59" s="332">
        <v>3725000</v>
      </c>
      <c r="F59" s="333">
        <v>29</v>
      </c>
      <c r="G59" s="331">
        <v>0</v>
      </c>
      <c r="H59" s="332">
        <v>0</v>
      </c>
      <c r="I59" s="331">
        <v>57</v>
      </c>
      <c r="J59" s="332">
        <v>11075000</v>
      </c>
      <c r="K59" s="333">
        <v>72</v>
      </c>
      <c r="L59" s="333">
        <v>0</v>
      </c>
      <c r="M59" s="349">
        <v>0</v>
      </c>
    </row>
    <row r="60" spans="2:13" ht="15">
      <c r="B60" s="335" t="s">
        <v>420</v>
      </c>
      <c r="C60" s="335" t="s">
        <v>205</v>
      </c>
      <c r="D60" s="331">
        <v>15</v>
      </c>
      <c r="E60" s="332">
        <v>2670000</v>
      </c>
      <c r="F60" s="333">
        <v>12</v>
      </c>
      <c r="G60" s="331">
        <v>0</v>
      </c>
      <c r="H60" s="334">
        <v>0</v>
      </c>
      <c r="I60" s="331">
        <v>29</v>
      </c>
      <c r="J60" s="332">
        <v>6600000</v>
      </c>
      <c r="K60" s="333">
        <v>32</v>
      </c>
      <c r="L60" s="333">
        <v>0</v>
      </c>
      <c r="M60" s="349">
        <v>0</v>
      </c>
    </row>
    <row r="61" spans="2:13" ht="15">
      <c r="B61" s="330" t="s">
        <v>421</v>
      </c>
      <c r="C61" s="330" t="s">
        <v>206</v>
      </c>
      <c r="D61" s="331">
        <v>73</v>
      </c>
      <c r="E61" s="332">
        <v>10355000</v>
      </c>
      <c r="F61" s="333">
        <v>34</v>
      </c>
      <c r="G61" s="331">
        <v>0</v>
      </c>
      <c r="H61" s="334">
        <v>0</v>
      </c>
      <c r="I61" s="331">
        <v>174</v>
      </c>
      <c r="J61" s="332">
        <v>30300000</v>
      </c>
      <c r="K61" s="333">
        <v>119</v>
      </c>
      <c r="L61" s="333">
        <v>1</v>
      </c>
      <c r="M61" s="350">
        <v>700</v>
      </c>
    </row>
    <row r="62" spans="2:13" ht="15">
      <c r="B62" s="335" t="s">
        <v>422</v>
      </c>
      <c r="C62" s="335" t="s">
        <v>207</v>
      </c>
      <c r="D62" s="331">
        <v>50</v>
      </c>
      <c r="E62" s="332">
        <v>3660000</v>
      </c>
      <c r="F62" s="333">
        <v>44</v>
      </c>
      <c r="G62" s="331">
        <v>0</v>
      </c>
      <c r="H62" s="332">
        <v>0</v>
      </c>
      <c r="I62" s="331">
        <v>154</v>
      </c>
      <c r="J62" s="332">
        <v>19031000</v>
      </c>
      <c r="K62" s="333">
        <v>139</v>
      </c>
      <c r="L62" s="333">
        <v>2</v>
      </c>
      <c r="M62" s="349">
        <v>1700</v>
      </c>
    </row>
    <row r="63" spans="2:13" ht="15">
      <c r="B63" s="330" t="s">
        <v>423</v>
      </c>
      <c r="C63" s="330" t="s">
        <v>208</v>
      </c>
      <c r="D63" s="331">
        <v>14</v>
      </c>
      <c r="E63" s="332">
        <v>5920000</v>
      </c>
      <c r="F63" s="333">
        <v>6</v>
      </c>
      <c r="G63" s="331">
        <v>1</v>
      </c>
      <c r="H63" s="334">
        <v>700</v>
      </c>
      <c r="I63" s="331">
        <v>36</v>
      </c>
      <c r="J63" s="332">
        <v>16230000</v>
      </c>
      <c r="K63" s="333">
        <v>13</v>
      </c>
      <c r="L63" s="333">
        <v>1</v>
      </c>
      <c r="M63" s="350">
        <v>700</v>
      </c>
    </row>
    <row r="64" spans="2:13" ht="15">
      <c r="B64" s="335" t="s">
        <v>424</v>
      </c>
      <c r="C64" s="335" t="s">
        <v>209</v>
      </c>
      <c r="D64" s="331">
        <v>2</v>
      </c>
      <c r="E64" s="332">
        <v>520000</v>
      </c>
      <c r="F64" s="333">
        <v>13</v>
      </c>
      <c r="G64" s="331">
        <v>0</v>
      </c>
      <c r="H64" s="334">
        <v>0</v>
      </c>
      <c r="I64" s="331">
        <v>7</v>
      </c>
      <c r="J64" s="332">
        <v>690000</v>
      </c>
      <c r="K64" s="333">
        <v>18</v>
      </c>
      <c r="L64" s="333">
        <v>0</v>
      </c>
      <c r="M64" s="350">
        <v>0</v>
      </c>
    </row>
    <row r="65" spans="2:13" ht="15">
      <c r="B65" s="330" t="s">
        <v>425</v>
      </c>
      <c r="C65" s="330" t="s">
        <v>210</v>
      </c>
      <c r="D65" s="331">
        <v>29</v>
      </c>
      <c r="E65" s="332">
        <v>5349000</v>
      </c>
      <c r="F65" s="333">
        <v>21</v>
      </c>
      <c r="G65" s="331">
        <v>2</v>
      </c>
      <c r="H65" s="334">
        <v>1400</v>
      </c>
      <c r="I65" s="331">
        <v>80</v>
      </c>
      <c r="J65" s="332">
        <v>14449000</v>
      </c>
      <c r="K65" s="333">
        <v>62</v>
      </c>
      <c r="L65" s="333">
        <v>3</v>
      </c>
      <c r="M65" s="350">
        <v>2100</v>
      </c>
    </row>
    <row r="66" spans="2:13" ht="15">
      <c r="B66" s="335" t="s">
        <v>426</v>
      </c>
      <c r="C66" s="335" t="s">
        <v>211</v>
      </c>
      <c r="D66" s="331">
        <v>57</v>
      </c>
      <c r="E66" s="332">
        <v>9070000</v>
      </c>
      <c r="F66" s="333">
        <v>102</v>
      </c>
      <c r="G66" s="331">
        <v>2</v>
      </c>
      <c r="H66" s="332">
        <v>7700</v>
      </c>
      <c r="I66" s="331">
        <v>160</v>
      </c>
      <c r="J66" s="332">
        <v>22810000</v>
      </c>
      <c r="K66" s="333">
        <v>232</v>
      </c>
      <c r="L66" s="333">
        <v>3</v>
      </c>
      <c r="M66" s="349">
        <v>9800</v>
      </c>
    </row>
    <row r="67" spans="2:13" ht="15">
      <c r="B67" s="330" t="s">
        <v>427</v>
      </c>
      <c r="C67" s="330" t="s">
        <v>212</v>
      </c>
      <c r="D67" s="331">
        <v>24</v>
      </c>
      <c r="E67" s="332">
        <v>5730000</v>
      </c>
      <c r="F67" s="333">
        <v>25</v>
      </c>
      <c r="G67" s="331">
        <v>0</v>
      </c>
      <c r="H67" s="332">
        <v>0</v>
      </c>
      <c r="I67" s="331">
        <v>43</v>
      </c>
      <c r="J67" s="332">
        <v>8520000</v>
      </c>
      <c r="K67" s="333">
        <v>73</v>
      </c>
      <c r="L67" s="333">
        <v>1</v>
      </c>
      <c r="M67" s="349">
        <v>7000</v>
      </c>
    </row>
    <row r="68" spans="2:13" ht="15">
      <c r="B68" s="335" t="s">
        <v>428</v>
      </c>
      <c r="C68" s="335" t="s">
        <v>213</v>
      </c>
      <c r="D68" s="331">
        <v>33</v>
      </c>
      <c r="E68" s="332">
        <v>4975000</v>
      </c>
      <c r="F68" s="333">
        <v>9</v>
      </c>
      <c r="G68" s="331">
        <v>0</v>
      </c>
      <c r="H68" s="332">
        <v>0</v>
      </c>
      <c r="I68" s="331">
        <v>108</v>
      </c>
      <c r="J68" s="332">
        <v>15205000</v>
      </c>
      <c r="K68" s="333">
        <v>42</v>
      </c>
      <c r="L68" s="333">
        <v>0</v>
      </c>
      <c r="M68" s="349">
        <v>0</v>
      </c>
    </row>
    <row r="69" spans="2:13" ht="15">
      <c r="B69" s="330" t="s">
        <v>429</v>
      </c>
      <c r="C69" s="330" t="s">
        <v>214</v>
      </c>
      <c r="D69" s="331">
        <v>4</v>
      </c>
      <c r="E69" s="332">
        <v>370000</v>
      </c>
      <c r="F69" s="333">
        <v>3</v>
      </c>
      <c r="G69" s="331">
        <v>1</v>
      </c>
      <c r="H69" s="334">
        <v>700</v>
      </c>
      <c r="I69" s="331">
        <v>10</v>
      </c>
      <c r="J69" s="332">
        <v>1670000</v>
      </c>
      <c r="K69" s="333">
        <v>8</v>
      </c>
      <c r="L69" s="333">
        <v>1</v>
      </c>
      <c r="M69" s="350">
        <v>700</v>
      </c>
    </row>
    <row r="70" spans="2:13" ht="15">
      <c r="B70" s="335" t="s">
        <v>430</v>
      </c>
      <c r="C70" s="335" t="s">
        <v>215</v>
      </c>
      <c r="D70" s="331">
        <v>79</v>
      </c>
      <c r="E70" s="332">
        <v>17930000</v>
      </c>
      <c r="F70" s="333">
        <v>31</v>
      </c>
      <c r="G70" s="331">
        <v>0</v>
      </c>
      <c r="H70" s="334">
        <v>0</v>
      </c>
      <c r="I70" s="331">
        <v>208</v>
      </c>
      <c r="J70" s="332">
        <v>60700000</v>
      </c>
      <c r="K70" s="333">
        <v>122</v>
      </c>
      <c r="L70" s="333">
        <v>1</v>
      </c>
      <c r="M70" s="349">
        <v>700</v>
      </c>
    </row>
    <row r="71" spans="2:13" ht="15">
      <c r="B71" s="330" t="s">
        <v>431</v>
      </c>
      <c r="C71" s="330" t="s">
        <v>216</v>
      </c>
      <c r="D71" s="331">
        <v>11</v>
      </c>
      <c r="E71" s="332">
        <v>3330000</v>
      </c>
      <c r="F71" s="333">
        <v>16</v>
      </c>
      <c r="G71" s="331">
        <v>0</v>
      </c>
      <c r="H71" s="334">
        <v>0</v>
      </c>
      <c r="I71" s="331">
        <v>49</v>
      </c>
      <c r="J71" s="332">
        <v>6827000</v>
      </c>
      <c r="K71" s="333">
        <v>63</v>
      </c>
      <c r="L71" s="333">
        <v>0</v>
      </c>
      <c r="M71" s="350">
        <v>0</v>
      </c>
    </row>
    <row r="72" spans="2:13" ht="15">
      <c r="B72" s="335" t="s">
        <v>432</v>
      </c>
      <c r="C72" s="335" t="s">
        <v>217</v>
      </c>
      <c r="D72" s="331">
        <v>31</v>
      </c>
      <c r="E72" s="332">
        <v>8690000</v>
      </c>
      <c r="F72" s="333">
        <v>35</v>
      </c>
      <c r="G72" s="331">
        <v>0</v>
      </c>
      <c r="H72" s="334">
        <v>0</v>
      </c>
      <c r="I72" s="331">
        <v>97</v>
      </c>
      <c r="J72" s="332">
        <v>26587500</v>
      </c>
      <c r="K72" s="333">
        <v>97</v>
      </c>
      <c r="L72" s="333">
        <v>2</v>
      </c>
      <c r="M72" s="349">
        <v>1400</v>
      </c>
    </row>
    <row r="73" spans="2:13" ht="15">
      <c r="B73" s="330" t="s">
        <v>433</v>
      </c>
      <c r="C73" s="330" t="s">
        <v>218</v>
      </c>
      <c r="D73" s="331">
        <v>11</v>
      </c>
      <c r="E73" s="332">
        <v>6210000</v>
      </c>
      <c r="F73" s="333">
        <v>22</v>
      </c>
      <c r="G73" s="331">
        <v>0</v>
      </c>
      <c r="H73" s="334">
        <v>0</v>
      </c>
      <c r="I73" s="331">
        <v>30</v>
      </c>
      <c r="J73" s="332">
        <v>10970000</v>
      </c>
      <c r="K73" s="333">
        <v>45</v>
      </c>
      <c r="L73" s="333">
        <v>1</v>
      </c>
      <c r="M73" s="349">
        <v>700</v>
      </c>
    </row>
    <row r="74" spans="2:13" ht="15">
      <c r="B74" s="335" t="s">
        <v>434</v>
      </c>
      <c r="C74" s="335" t="s">
        <v>219</v>
      </c>
      <c r="D74" s="331">
        <v>26</v>
      </c>
      <c r="E74" s="332">
        <v>3570000</v>
      </c>
      <c r="F74" s="333">
        <v>19</v>
      </c>
      <c r="G74" s="331">
        <v>1</v>
      </c>
      <c r="H74" s="334">
        <v>700</v>
      </c>
      <c r="I74" s="331">
        <v>53</v>
      </c>
      <c r="J74" s="332">
        <v>16025000</v>
      </c>
      <c r="K74" s="333">
        <v>49</v>
      </c>
      <c r="L74" s="333">
        <v>2</v>
      </c>
      <c r="M74" s="350">
        <v>1400</v>
      </c>
    </row>
    <row r="75" spans="2:13" ht="15">
      <c r="B75" s="330" t="s">
        <v>435</v>
      </c>
      <c r="C75" s="330" t="s">
        <v>220</v>
      </c>
      <c r="D75" s="331">
        <v>32</v>
      </c>
      <c r="E75" s="332">
        <v>7365000</v>
      </c>
      <c r="F75" s="333">
        <v>15</v>
      </c>
      <c r="G75" s="331">
        <v>2</v>
      </c>
      <c r="H75" s="334">
        <v>4200</v>
      </c>
      <c r="I75" s="331">
        <v>81</v>
      </c>
      <c r="J75" s="332">
        <v>21825000</v>
      </c>
      <c r="K75" s="333">
        <v>36</v>
      </c>
      <c r="L75" s="333">
        <v>4</v>
      </c>
      <c r="M75" s="350">
        <v>18200</v>
      </c>
    </row>
    <row r="76" spans="2:13" ht="15">
      <c r="B76" s="335" t="s">
        <v>436</v>
      </c>
      <c r="C76" s="335" t="s">
        <v>221</v>
      </c>
      <c r="D76" s="331">
        <v>4</v>
      </c>
      <c r="E76" s="332">
        <v>220000</v>
      </c>
      <c r="F76" s="333">
        <v>1</v>
      </c>
      <c r="G76" s="331">
        <v>1</v>
      </c>
      <c r="H76" s="334">
        <v>700</v>
      </c>
      <c r="I76" s="331">
        <v>6</v>
      </c>
      <c r="J76" s="332">
        <v>870000</v>
      </c>
      <c r="K76" s="333">
        <v>6</v>
      </c>
      <c r="L76" s="333">
        <v>1</v>
      </c>
      <c r="M76" s="350">
        <v>700</v>
      </c>
    </row>
    <row r="77" spans="2:13" ht="15">
      <c r="B77" s="330" t="s">
        <v>437</v>
      </c>
      <c r="C77" s="330" t="s">
        <v>222</v>
      </c>
      <c r="D77" s="331">
        <v>15</v>
      </c>
      <c r="E77" s="332">
        <v>4370000</v>
      </c>
      <c r="F77" s="333">
        <v>17</v>
      </c>
      <c r="G77" s="331">
        <v>3</v>
      </c>
      <c r="H77" s="334">
        <v>2100</v>
      </c>
      <c r="I77" s="331">
        <v>32</v>
      </c>
      <c r="J77" s="332">
        <v>8145000</v>
      </c>
      <c r="K77" s="333">
        <v>53</v>
      </c>
      <c r="L77" s="333">
        <v>5</v>
      </c>
      <c r="M77" s="349">
        <v>3500</v>
      </c>
    </row>
    <row r="78" spans="2:13" ht="15">
      <c r="B78" s="335" t="s">
        <v>438</v>
      </c>
      <c r="C78" s="335" t="s">
        <v>223</v>
      </c>
      <c r="D78" s="331">
        <v>7</v>
      </c>
      <c r="E78" s="332">
        <v>8950000</v>
      </c>
      <c r="F78" s="333">
        <v>10</v>
      </c>
      <c r="G78" s="331">
        <v>1</v>
      </c>
      <c r="H78" s="334">
        <v>3500</v>
      </c>
      <c r="I78" s="331">
        <v>17</v>
      </c>
      <c r="J78" s="332">
        <v>9560000</v>
      </c>
      <c r="K78" s="333">
        <v>23</v>
      </c>
      <c r="L78" s="333">
        <v>1</v>
      </c>
      <c r="M78" s="350">
        <v>3500</v>
      </c>
    </row>
    <row r="79" spans="2:13" ht="15">
      <c r="B79" s="330" t="s">
        <v>439</v>
      </c>
      <c r="C79" s="330" t="s">
        <v>224</v>
      </c>
      <c r="D79" s="331">
        <v>19</v>
      </c>
      <c r="E79" s="332">
        <v>12050000</v>
      </c>
      <c r="F79" s="333">
        <v>18</v>
      </c>
      <c r="G79" s="331">
        <v>1</v>
      </c>
      <c r="H79" s="334">
        <v>7000</v>
      </c>
      <c r="I79" s="331">
        <v>58</v>
      </c>
      <c r="J79" s="332">
        <v>33350000</v>
      </c>
      <c r="K79" s="333">
        <v>43</v>
      </c>
      <c r="L79" s="333">
        <v>2</v>
      </c>
      <c r="M79" s="349">
        <v>21000</v>
      </c>
    </row>
    <row r="80" spans="2:13" ht="15">
      <c r="B80" s="335" t="s">
        <v>440</v>
      </c>
      <c r="C80" s="335" t="s">
        <v>225</v>
      </c>
      <c r="D80" s="331">
        <v>17</v>
      </c>
      <c r="E80" s="332">
        <v>11500000</v>
      </c>
      <c r="F80" s="333">
        <v>6</v>
      </c>
      <c r="G80" s="331">
        <v>0</v>
      </c>
      <c r="H80" s="334">
        <v>0</v>
      </c>
      <c r="I80" s="331">
        <v>67</v>
      </c>
      <c r="J80" s="332">
        <v>35560000</v>
      </c>
      <c r="K80" s="333">
        <v>22</v>
      </c>
      <c r="L80" s="333">
        <v>0</v>
      </c>
      <c r="M80" s="350">
        <v>0</v>
      </c>
    </row>
    <row r="81" spans="2:13" ht="15">
      <c r="B81" s="330" t="s">
        <v>441</v>
      </c>
      <c r="C81" s="330" t="s">
        <v>226</v>
      </c>
      <c r="D81" s="331">
        <v>6</v>
      </c>
      <c r="E81" s="334">
        <v>770000</v>
      </c>
      <c r="F81" s="333">
        <v>6</v>
      </c>
      <c r="G81" s="331">
        <v>0</v>
      </c>
      <c r="H81" s="334">
        <v>0</v>
      </c>
      <c r="I81" s="331">
        <v>13</v>
      </c>
      <c r="J81" s="332">
        <v>2430000</v>
      </c>
      <c r="K81" s="333">
        <v>25</v>
      </c>
      <c r="L81" s="333">
        <v>0</v>
      </c>
      <c r="M81" s="350">
        <v>0</v>
      </c>
    </row>
    <row r="82" spans="2:13" ht="15">
      <c r="B82" s="335" t="s">
        <v>442</v>
      </c>
      <c r="C82" s="335" t="s">
        <v>227</v>
      </c>
      <c r="D82" s="331">
        <v>2</v>
      </c>
      <c r="E82" s="332">
        <v>150000</v>
      </c>
      <c r="F82" s="333">
        <v>3</v>
      </c>
      <c r="G82" s="331">
        <v>0</v>
      </c>
      <c r="H82" s="334">
        <v>0</v>
      </c>
      <c r="I82" s="331">
        <v>11</v>
      </c>
      <c r="J82" s="332">
        <v>1900700</v>
      </c>
      <c r="K82" s="333">
        <v>10</v>
      </c>
      <c r="L82" s="333">
        <v>1</v>
      </c>
      <c r="M82" s="350">
        <v>700</v>
      </c>
    </row>
    <row r="83" spans="2:13" ht="15">
      <c r="B83" s="330" t="s">
        <v>443</v>
      </c>
      <c r="C83" s="330" t="s">
        <v>228</v>
      </c>
      <c r="D83" s="331">
        <v>5</v>
      </c>
      <c r="E83" s="332">
        <v>1280000</v>
      </c>
      <c r="F83" s="333">
        <v>3</v>
      </c>
      <c r="G83" s="331">
        <v>0</v>
      </c>
      <c r="H83" s="334">
        <v>0</v>
      </c>
      <c r="I83" s="331">
        <v>15</v>
      </c>
      <c r="J83" s="332">
        <v>3010000</v>
      </c>
      <c r="K83" s="333">
        <v>16</v>
      </c>
      <c r="L83" s="333">
        <v>0</v>
      </c>
      <c r="M83" s="349">
        <v>0</v>
      </c>
    </row>
    <row r="84" spans="2:13" ht="15">
      <c r="B84" s="335" t="s">
        <v>444</v>
      </c>
      <c r="C84" s="335" t="s">
        <v>229</v>
      </c>
      <c r="D84" s="331">
        <v>28</v>
      </c>
      <c r="E84" s="332">
        <v>13885000</v>
      </c>
      <c r="F84" s="333">
        <v>17</v>
      </c>
      <c r="G84" s="331">
        <v>1</v>
      </c>
      <c r="H84" s="334">
        <v>700</v>
      </c>
      <c r="I84" s="331">
        <v>48</v>
      </c>
      <c r="J84" s="332">
        <v>16795000</v>
      </c>
      <c r="K84" s="333">
        <v>50</v>
      </c>
      <c r="L84" s="333">
        <v>1</v>
      </c>
      <c r="M84" s="349">
        <v>700</v>
      </c>
    </row>
    <row r="85" spans="2:13" ht="15">
      <c r="B85" s="330" t="s">
        <v>445</v>
      </c>
      <c r="C85" s="330" t="s">
        <v>230</v>
      </c>
      <c r="D85" s="331">
        <v>7</v>
      </c>
      <c r="E85" s="332">
        <v>370000</v>
      </c>
      <c r="F85" s="333">
        <v>3</v>
      </c>
      <c r="G85" s="331">
        <v>0</v>
      </c>
      <c r="H85" s="334">
        <v>0</v>
      </c>
      <c r="I85" s="331">
        <v>33</v>
      </c>
      <c r="J85" s="332">
        <v>5637000</v>
      </c>
      <c r="K85" s="333">
        <v>25</v>
      </c>
      <c r="L85" s="333">
        <v>0</v>
      </c>
      <c r="M85" s="350">
        <v>0</v>
      </c>
    </row>
    <row r="86" spans="2:13" ht="15">
      <c r="B86" s="335" t="s">
        <v>446</v>
      </c>
      <c r="C86" s="335" t="s">
        <v>231</v>
      </c>
      <c r="D86" s="331">
        <v>5</v>
      </c>
      <c r="E86" s="332">
        <v>1050000</v>
      </c>
      <c r="F86" s="333">
        <v>5</v>
      </c>
      <c r="G86" s="331">
        <v>0</v>
      </c>
      <c r="H86" s="332">
        <v>0</v>
      </c>
      <c r="I86" s="331">
        <v>15</v>
      </c>
      <c r="J86" s="332">
        <v>2650000</v>
      </c>
      <c r="K86" s="333">
        <v>27</v>
      </c>
      <c r="L86" s="333">
        <v>0</v>
      </c>
      <c r="M86" s="349">
        <v>0</v>
      </c>
    </row>
    <row r="87" spans="2:13" ht="15">
      <c r="B87" s="330" t="s">
        <v>447</v>
      </c>
      <c r="C87" s="330" t="s">
        <v>232</v>
      </c>
      <c r="D87" s="331">
        <v>9</v>
      </c>
      <c r="E87" s="332">
        <v>1410000</v>
      </c>
      <c r="F87" s="333">
        <v>13</v>
      </c>
      <c r="G87" s="331">
        <v>0</v>
      </c>
      <c r="H87" s="334">
        <v>0</v>
      </c>
      <c r="I87" s="331">
        <v>32</v>
      </c>
      <c r="J87" s="332">
        <v>5529000</v>
      </c>
      <c r="K87" s="333">
        <v>29</v>
      </c>
      <c r="L87" s="333">
        <v>0</v>
      </c>
      <c r="M87" s="350">
        <v>0</v>
      </c>
    </row>
    <row r="88" spans="2:13" ht="15.75" thickBot="1">
      <c r="B88" s="338" t="s">
        <v>448</v>
      </c>
      <c r="C88" s="338" t="s">
        <v>233</v>
      </c>
      <c r="D88" s="339">
        <v>27</v>
      </c>
      <c r="E88" s="340">
        <v>2915000</v>
      </c>
      <c r="F88" s="341">
        <v>15</v>
      </c>
      <c r="G88" s="339">
        <v>0</v>
      </c>
      <c r="H88" s="342">
        <v>0</v>
      </c>
      <c r="I88" s="339">
        <v>55</v>
      </c>
      <c r="J88" s="340">
        <v>6255000</v>
      </c>
      <c r="K88" s="341">
        <v>40</v>
      </c>
      <c r="L88" s="341">
        <v>0</v>
      </c>
      <c r="M88" s="351">
        <v>0</v>
      </c>
    </row>
    <row r="89" spans="2:13" ht="16.5" thickBot="1" thickTop="1">
      <c r="B89" s="343"/>
      <c r="C89" s="344" t="s">
        <v>234</v>
      </c>
      <c r="D89" s="345">
        <f>SUM(D8:D88)</f>
        <v>6075</v>
      </c>
      <c r="E89" s="345">
        <f aca="true" t="shared" si="0" ref="E89:M89">SUM(E8:E88)</f>
        <v>1201780415</v>
      </c>
      <c r="F89" s="345">
        <f t="shared" si="0"/>
        <v>4744</v>
      </c>
      <c r="G89" s="345">
        <f t="shared" si="0"/>
        <v>71</v>
      </c>
      <c r="H89" s="345">
        <f t="shared" si="0"/>
        <v>172100</v>
      </c>
      <c r="I89" s="345">
        <f t="shared" si="0"/>
        <v>17836</v>
      </c>
      <c r="J89" s="345">
        <f t="shared" si="0"/>
        <v>4383122482</v>
      </c>
      <c r="K89" s="345">
        <f t="shared" si="0"/>
        <v>13781</v>
      </c>
      <c r="L89" s="346">
        <f t="shared" si="0"/>
        <v>202</v>
      </c>
      <c r="M89" s="352">
        <f t="shared" si="0"/>
        <v>1220540</v>
      </c>
    </row>
    <row r="90" spans="2:13" ht="15.75" thickTop="1"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</row>
    <row r="91" spans="2:13" ht="15">
      <c r="B91" s="1" t="s">
        <v>523</v>
      </c>
      <c r="C91" s="1"/>
      <c r="D91" s="1"/>
      <c r="E91" s="1"/>
      <c r="F91" s="1"/>
      <c r="G91" s="260"/>
      <c r="H91" s="260"/>
      <c r="I91" s="260"/>
      <c r="J91" s="260"/>
      <c r="K91" s="260"/>
      <c r="L91" s="260"/>
      <c r="M91" s="260"/>
    </row>
    <row r="92" spans="2:13" ht="15">
      <c r="B92" s="561" t="s">
        <v>18</v>
      </c>
      <c r="C92" s="561"/>
      <c r="D92" s="561"/>
      <c r="E92" s="561"/>
      <c r="F92" s="561"/>
      <c r="G92" s="260"/>
      <c r="H92" s="260"/>
      <c r="I92" s="260"/>
      <c r="J92" s="260"/>
      <c r="K92" s="260"/>
      <c r="L92" s="260"/>
      <c r="M92" s="260"/>
    </row>
  </sheetData>
  <sheetProtection/>
  <mergeCells count="11">
    <mergeCell ref="I6:J6"/>
    <mergeCell ref="L6:M6"/>
    <mergeCell ref="B92:F92"/>
    <mergeCell ref="B1:M1"/>
    <mergeCell ref="B3:K3"/>
    <mergeCell ref="B5:B7"/>
    <mergeCell ref="C5:C7"/>
    <mergeCell ref="D5:H5"/>
    <mergeCell ref="I5:M5"/>
    <mergeCell ref="D6:E6"/>
    <mergeCell ref="G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&amp;L21.04.2017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7">
      <selection activeCell="F24" sqref="F24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75" t="s">
        <v>535</v>
      </c>
      <c r="B1" s="575"/>
      <c r="C1" s="575"/>
      <c r="D1" s="575"/>
    </row>
    <row r="2" spans="2:4" ht="15.75" customHeight="1">
      <c r="B2" s="573" t="s">
        <v>500</v>
      </c>
      <c r="C2" s="573"/>
      <c r="D2" s="573"/>
    </row>
    <row r="3" spans="2:4" ht="15.75" customHeight="1" thickBot="1">
      <c r="B3" s="209"/>
      <c r="C3" s="209"/>
      <c r="D3" s="209"/>
    </row>
    <row r="4" spans="2:4" ht="19.5" customHeight="1" thickBot="1">
      <c r="B4" s="235" t="s">
        <v>319</v>
      </c>
      <c r="C4" s="236" t="s">
        <v>31</v>
      </c>
      <c r="D4" s="227"/>
    </row>
    <row r="5" spans="2:3" ht="16.5" customHeight="1">
      <c r="B5" s="228" t="s">
        <v>309</v>
      </c>
      <c r="C5" s="225">
        <v>36</v>
      </c>
    </row>
    <row r="6" spans="2:3" ht="16.5" customHeight="1">
      <c r="B6" s="229" t="s">
        <v>310</v>
      </c>
      <c r="C6" s="226">
        <v>10</v>
      </c>
    </row>
    <row r="7" spans="2:3" ht="16.5" customHeight="1">
      <c r="B7" s="229" t="s">
        <v>311</v>
      </c>
      <c r="C7" s="226">
        <v>7</v>
      </c>
    </row>
    <row r="8" spans="2:3" ht="16.5" customHeight="1">
      <c r="B8" s="229" t="s">
        <v>315</v>
      </c>
      <c r="C8" s="226">
        <v>6</v>
      </c>
    </row>
    <row r="9" spans="2:3" ht="16.5" customHeight="1">
      <c r="B9" s="229" t="s">
        <v>312</v>
      </c>
      <c r="C9" s="226">
        <v>5</v>
      </c>
    </row>
    <row r="10" spans="2:3" ht="16.5" customHeight="1">
      <c r="B10" s="229" t="s">
        <v>313</v>
      </c>
      <c r="C10" s="226">
        <v>2</v>
      </c>
    </row>
    <row r="11" spans="2:3" s="260" customFormat="1" ht="16.5" customHeight="1">
      <c r="B11" s="229" t="s">
        <v>314</v>
      </c>
      <c r="C11" s="226">
        <v>1</v>
      </c>
    </row>
    <row r="12" spans="2:3" s="260" customFormat="1" ht="16.5" customHeight="1">
      <c r="B12" s="229" t="s">
        <v>316</v>
      </c>
      <c r="C12" s="226">
        <v>1</v>
      </c>
    </row>
    <row r="13" spans="2:3" s="260" customFormat="1" ht="16.5" customHeight="1">
      <c r="B13" s="229" t="s">
        <v>330</v>
      </c>
      <c r="C13" s="226">
        <v>1</v>
      </c>
    </row>
    <row r="14" spans="2:3" s="260" customFormat="1" ht="16.5" customHeight="1">
      <c r="B14" s="229" t="s">
        <v>555</v>
      </c>
      <c r="C14" s="226">
        <v>1</v>
      </c>
    </row>
    <row r="15" spans="2:3" s="260" customFormat="1" ht="16.5" customHeight="1" thickBot="1">
      <c r="B15" s="229" t="s">
        <v>556</v>
      </c>
      <c r="C15" s="226">
        <v>1</v>
      </c>
    </row>
    <row r="16" spans="2:3" ht="19.5" customHeight="1" thickBot="1">
      <c r="B16" s="232" t="s">
        <v>31</v>
      </c>
      <c r="C16" s="233">
        <f>SUM(C5:C15)</f>
        <v>71</v>
      </c>
    </row>
    <row r="17" spans="2:3" ht="15">
      <c r="B17" s="574"/>
      <c r="C17" s="574"/>
    </row>
    <row r="18" spans="1:4" ht="15.75" customHeight="1">
      <c r="A18" s="576" t="s">
        <v>543</v>
      </c>
      <c r="B18" s="576"/>
      <c r="C18" s="576"/>
      <c r="D18" s="576"/>
    </row>
    <row r="19" spans="2:4" ht="15.75" customHeight="1" thickBot="1">
      <c r="B19" s="209"/>
      <c r="C19" s="209"/>
      <c r="D19" s="209"/>
    </row>
    <row r="20" spans="2:4" ht="18" customHeight="1" thickBot="1">
      <c r="B20" s="237" t="s">
        <v>319</v>
      </c>
      <c r="C20" s="236" t="s">
        <v>31</v>
      </c>
      <c r="D20" s="227"/>
    </row>
    <row r="21" spans="2:3" ht="16.5" customHeight="1">
      <c r="B21" s="230" t="s">
        <v>309</v>
      </c>
      <c r="C21" s="225">
        <v>97</v>
      </c>
    </row>
    <row r="22" spans="2:3" ht="16.5" customHeight="1">
      <c r="B22" s="231" t="s">
        <v>310</v>
      </c>
      <c r="C22" s="226">
        <v>24</v>
      </c>
    </row>
    <row r="23" spans="2:3" ht="16.5" customHeight="1">
      <c r="B23" s="231" t="s">
        <v>315</v>
      </c>
      <c r="C23" s="226">
        <v>15</v>
      </c>
    </row>
    <row r="24" spans="2:3" ht="16.5" customHeight="1">
      <c r="B24" s="231" t="s">
        <v>311</v>
      </c>
      <c r="C24" s="226">
        <v>13</v>
      </c>
    </row>
    <row r="25" spans="2:3" ht="16.5" customHeight="1">
      <c r="B25" s="231" t="s">
        <v>312</v>
      </c>
      <c r="C25" s="226">
        <v>12</v>
      </c>
    </row>
    <row r="26" spans="2:3" ht="16.5" customHeight="1">
      <c r="B26" s="231" t="s">
        <v>313</v>
      </c>
      <c r="C26" s="226">
        <v>10</v>
      </c>
    </row>
    <row r="27" spans="2:3" ht="18" customHeight="1">
      <c r="B27" s="231" t="s">
        <v>314</v>
      </c>
      <c r="C27" s="226">
        <v>9</v>
      </c>
    </row>
    <row r="28" spans="2:3" ht="16.5" customHeight="1">
      <c r="B28" s="231" t="s">
        <v>316</v>
      </c>
      <c r="C28" s="226">
        <v>4</v>
      </c>
    </row>
    <row r="29" spans="2:3" ht="16.5" customHeight="1">
      <c r="B29" s="231" t="s">
        <v>330</v>
      </c>
      <c r="C29" s="226">
        <v>4</v>
      </c>
    </row>
    <row r="30" spans="2:3" ht="16.5" customHeight="1">
      <c r="B30" s="231" t="s">
        <v>318</v>
      </c>
      <c r="C30" s="226">
        <v>4</v>
      </c>
    </row>
    <row r="31" spans="2:3" s="260" customFormat="1" ht="16.5" customHeight="1">
      <c r="B31" s="231" t="s">
        <v>326</v>
      </c>
      <c r="C31" s="226">
        <v>3</v>
      </c>
    </row>
    <row r="32" spans="2:3" s="260" customFormat="1" ht="16.5" customHeight="1">
      <c r="B32" s="231" t="s">
        <v>555</v>
      </c>
      <c r="C32" s="226">
        <v>2</v>
      </c>
    </row>
    <row r="33" spans="2:3" s="260" customFormat="1" ht="16.5" customHeight="1">
      <c r="B33" s="231" t="s">
        <v>317</v>
      </c>
      <c r="C33" s="226">
        <v>2</v>
      </c>
    </row>
    <row r="34" spans="2:3" ht="16.5" customHeight="1">
      <c r="B34" s="231" t="s">
        <v>557</v>
      </c>
      <c r="C34" s="226">
        <v>1</v>
      </c>
    </row>
    <row r="35" spans="2:3" ht="16.5" customHeight="1">
      <c r="B35" s="231" t="s">
        <v>475</v>
      </c>
      <c r="C35" s="226">
        <v>1</v>
      </c>
    </row>
    <row r="36" spans="2:3" s="260" customFormat="1" ht="16.5" customHeight="1" thickBot="1">
      <c r="B36" s="380" t="s">
        <v>556</v>
      </c>
      <c r="C36" s="381">
        <v>1</v>
      </c>
    </row>
    <row r="37" spans="2:3" ht="20.25" customHeight="1" thickBot="1">
      <c r="B37" s="234" t="s">
        <v>31</v>
      </c>
      <c r="C37" s="233">
        <f>SUM(C21:C36)</f>
        <v>202</v>
      </c>
    </row>
    <row r="38" ht="15">
      <c r="B38" s="84" t="s">
        <v>18</v>
      </c>
    </row>
  </sheetData>
  <sheetProtection/>
  <mergeCells count="4">
    <mergeCell ref="B2:D2"/>
    <mergeCell ref="B17:C17"/>
    <mergeCell ref="A1:D1"/>
    <mergeCell ref="A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&amp;L21.04.2017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87" t="s">
        <v>535</v>
      </c>
      <c r="B2" s="387"/>
      <c r="C2" s="387"/>
      <c r="D2" s="387"/>
      <c r="E2" s="387"/>
      <c r="F2" s="387"/>
      <c r="G2" s="387"/>
      <c r="H2" s="387"/>
    </row>
    <row r="5" spans="1:8" ht="18.75" customHeight="1">
      <c r="A5" s="313" t="s">
        <v>499</v>
      </c>
      <c r="B5" s="313"/>
      <c r="C5" s="313"/>
      <c r="D5" s="313"/>
      <c r="E5" s="313"/>
      <c r="F5" s="313"/>
      <c r="G5" s="313"/>
      <c r="H5" s="313"/>
    </row>
    <row r="6" spans="2:8" ht="15.75">
      <c r="B6" s="1"/>
      <c r="C6" s="87"/>
      <c r="D6" s="87"/>
      <c r="E6" s="87"/>
      <c r="F6" s="87"/>
      <c r="G6" s="87"/>
      <c r="H6" s="87"/>
    </row>
    <row r="7" spans="1:5" s="260" customFormat="1" ht="31.5" customHeight="1">
      <c r="A7" s="117"/>
      <c r="B7" s="357" t="s">
        <v>3</v>
      </c>
      <c r="C7" s="357" t="s">
        <v>6</v>
      </c>
      <c r="D7" s="357" t="s">
        <v>2</v>
      </c>
      <c r="E7" s="364"/>
    </row>
    <row r="8" spans="1:4" s="260" customFormat="1" ht="24" customHeight="1">
      <c r="A8" s="382" t="s">
        <v>9</v>
      </c>
      <c r="B8" s="372">
        <v>62</v>
      </c>
      <c r="C8" s="372">
        <v>377</v>
      </c>
      <c r="D8" s="372">
        <v>439</v>
      </c>
    </row>
    <row r="9" spans="1:5" s="260" customFormat="1" ht="27.75" customHeight="1">
      <c r="A9" s="383" t="s">
        <v>239</v>
      </c>
      <c r="B9" s="384">
        <v>83530000</v>
      </c>
      <c r="C9" s="384">
        <v>59541525</v>
      </c>
      <c r="D9" s="384">
        <v>143071525</v>
      </c>
      <c r="E9" s="158"/>
    </row>
    <row r="10" spans="1:5" s="260" customFormat="1" ht="36" customHeight="1">
      <c r="A10" s="383" t="s">
        <v>240</v>
      </c>
      <c r="B10" s="384">
        <v>50237500</v>
      </c>
      <c r="C10" s="384">
        <v>50171035</v>
      </c>
      <c r="D10" s="384">
        <v>100408535</v>
      </c>
      <c r="E10" s="158"/>
    </row>
    <row r="11" spans="1:4" s="260" customFormat="1" ht="21" customHeight="1">
      <c r="A11" s="383" t="s">
        <v>558</v>
      </c>
      <c r="B11" s="372">
        <v>60.14</v>
      </c>
      <c r="C11" s="372">
        <v>84.26</v>
      </c>
      <c r="D11" s="372">
        <v>70.18</v>
      </c>
    </row>
    <row r="12" spans="1:4" ht="15">
      <c r="A12" s="3" t="s">
        <v>18</v>
      </c>
      <c r="B12" s="3"/>
      <c r="C12" s="3"/>
      <c r="D12" s="3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  <row r="15" ht="15.75" customHeight="1"/>
    <row r="16" spans="1:7" ht="15.75" customHeight="1">
      <c r="A16" s="577" t="s">
        <v>560</v>
      </c>
      <c r="B16" s="577"/>
      <c r="C16" s="577"/>
      <c r="D16" s="577"/>
      <c r="E16" s="577"/>
      <c r="F16" s="577"/>
      <c r="G16" s="577"/>
    </row>
    <row r="17" spans="1:7" ht="15.75" customHeight="1">
      <c r="A17" s="577"/>
      <c r="B17" s="577"/>
      <c r="C17" s="577"/>
      <c r="D17" s="577"/>
      <c r="E17" s="577"/>
      <c r="F17" s="577"/>
      <c r="G17" s="577"/>
    </row>
    <row r="18" spans="1:7" s="260" customFormat="1" ht="15.75" customHeight="1">
      <c r="A18" s="356"/>
      <c r="B18" s="356"/>
      <c r="C18" s="356"/>
      <c r="D18" s="356"/>
      <c r="E18" s="356"/>
      <c r="F18" s="356"/>
      <c r="G18" s="356"/>
    </row>
    <row r="19" spans="1:4" s="260" customFormat="1" ht="31.5" customHeight="1">
      <c r="A19" s="118"/>
      <c r="B19" s="357" t="s">
        <v>3</v>
      </c>
      <c r="C19" s="357" t="s">
        <v>6</v>
      </c>
      <c r="D19" s="357" t="s">
        <v>2</v>
      </c>
    </row>
    <row r="20" spans="1:4" s="260" customFormat="1" ht="20.25" customHeight="1">
      <c r="A20" s="385" t="s">
        <v>9</v>
      </c>
      <c r="B20" s="372">
        <v>148</v>
      </c>
      <c r="C20" s="372">
        <v>1059</v>
      </c>
      <c r="D20" s="384">
        <v>1207</v>
      </c>
    </row>
    <row r="21" spans="1:4" s="260" customFormat="1" ht="30.75" customHeight="1">
      <c r="A21" s="386" t="s">
        <v>239</v>
      </c>
      <c r="B21" s="384">
        <v>116460000</v>
      </c>
      <c r="C21" s="384">
        <v>168020525</v>
      </c>
      <c r="D21" s="384">
        <v>284480525</v>
      </c>
    </row>
    <row r="22" spans="1:4" s="260" customFormat="1" ht="36.75" customHeight="1">
      <c r="A22" s="386" t="s">
        <v>240</v>
      </c>
      <c r="B22" s="384">
        <v>72631880</v>
      </c>
      <c r="C22" s="384">
        <v>145087845</v>
      </c>
      <c r="D22" s="384">
        <v>217719725</v>
      </c>
    </row>
    <row r="23" spans="1:4" s="260" customFormat="1" ht="18.75" customHeight="1">
      <c r="A23" s="383" t="s">
        <v>559</v>
      </c>
      <c r="B23" s="372">
        <v>62.37</v>
      </c>
      <c r="C23" s="372">
        <v>86.35</v>
      </c>
      <c r="D23" s="372">
        <v>76.53</v>
      </c>
    </row>
    <row r="24" spans="1:4" ht="18.75" customHeight="1">
      <c r="A24" s="3" t="s">
        <v>18</v>
      </c>
      <c r="B24" s="3"/>
      <c r="C24" s="3"/>
      <c r="D24" s="3"/>
    </row>
  </sheetData>
  <sheetProtection/>
  <mergeCells count="1">
    <mergeCell ref="A16:G17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&amp;L21.04.2017
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260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584" t="s">
        <v>531</v>
      </c>
      <c r="B1" s="584"/>
      <c r="C1" s="584"/>
      <c r="D1" s="584"/>
      <c r="E1" s="584"/>
      <c r="F1" s="584"/>
      <c r="G1" s="268"/>
    </row>
    <row r="2" spans="1:7" ht="15" customHeight="1">
      <c r="A2" s="585" t="s">
        <v>544</v>
      </c>
      <c r="B2" s="585"/>
      <c r="C2" s="585"/>
      <c r="D2" s="585"/>
      <c r="E2" s="585"/>
      <c r="F2" s="585"/>
      <c r="G2" s="224"/>
    </row>
    <row r="3" spans="1:7" ht="15" customHeight="1">
      <c r="A3" s="576"/>
      <c r="B3" s="576"/>
      <c r="C3" s="576"/>
      <c r="D3" s="576"/>
      <c r="E3" s="576"/>
      <c r="F3" s="576"/>
      <c r="G3" s="224"/>
    </row>
    <row r="4" spans="1:6" ht="15.75" customHeight="1">
      <c r="A4" s="1"/>
      <c r="B4" s="582" t="s">
        <v>131</v>
      </c>
      <c r="C4" s="582"/>
      <c r="D4" s="582"/>
      <c r="E4" s="582"/>
      <c r="F4" s="582"/>
    </row>
    <row r="5" spans="2:6" ht="45" customHeight="1">
      <c r="B5" s="580" t="s">
        <v>367</v>
      </c>
      <c r="C5" s="578" t="s">
        <v>241</v>
      </c>
      <c r="D5" s="580" t="s">
        <v>242</v>
      </c>
      <c r="E5" s="580" t="s">
        <v>243</v>
      </c>
      <c r="F5" s="580" t="s">
        <v>244</v>
      </c>
    </row>
    <row r="6" spans="2:6" ht="15" customHeight="1">
      <c r="B6" s="580"/>
      <c r="C6" s="583"/>
      <c r="D6" s="580"/>
      <c r="E6" s="581"/>
      <c r="F6" s="581"/>
    </row>
    <row r="7" spans="2:6" ht="17.25" customHeight="1" hidden="1">
      <c r="B7" s="580"/>
      <c r="C7" s="264"/>
      <c r="D7" s="580"/>
      <c r="E7" s="581"/>
      <c r="F7" s="581"/>
    </row>
    <row r="8" spans="2:6" ht="15">
      <c r="B8" s="258" t="s">
        <v>401</v>
      </c>
      <c r="C8" s="258" t="s">
        <v>186</v>
      </c>
      <c r="D8" s="258">
        <v>103</v>
      </c>
      <c r="E8" s="259">
        <v>44030000</v>
      </c>
      <c r="F8" s="259">
        <v>35553580</v>
      </c>
    </row>
    <row r="9" spans="2:6" ht="15">
      <c r="B9" s="258" t="s">
        <v>373</v>
      </c>
      <c r="C9" s="258" t="s">
        <v>159</v>
      </c>
      <c r="D9" s="258">
        <v>17</v>
      </c>
      <c r="E9" s="259">
        <v>66200000</v>
      </c>
      <c r="F9" s="259">
        <v>33113500</v>
      </c>
    </row>
    <row r="10" spans="2:6" ht="15">
      <c r="B10" s="258" t="s">
        <v>374</v>
      </c>
      <c r="C10" s="258" t="s">
        <v>160</v>
      </c>
      <c r="D10" s="258">
        <v>6</v>
      </c>
      <c r="E10" s="259">
        <v>400000</v>
      </c>
      <c r="F10" s="259">
        <v>327500</v>
      </c>
    </row>
    <row r="11" spans="2:6" ht="15">
      <c r="B11" s="258" t="s">
        <v>383</v>
      </c>
      <c r="C11" s="258" t="s">
        <v>169</v>
      </c>
      <c r="D11" s="258">
        <v>5</v>
      </c>
      <c r="E11" s="259">
        <v>650000</v>
      </c>
      <c r="F11" s="259">
        <v>555000</v>
      </c>
    </row>
    <row r="12" spans="2:6" ht="15">
      <c r="B12" s="258" t="s">
        <v>426</v>
      </c>
      <c r="C12" s="258" t="s">
        <v>211</v>
      </c>
      <c r="D12" s="258">
        <v>2</v>
      </c>
      <c r="E12" s="259">
        <v>1400000</v>
      </c>
      <c r="F12" s="259">
        <v>820000</v>
      </c>
    </row>
    <row r="13" spans="2:6" ht="15">
      <c r="B13" s="258" t="s">
        <v>415</v>
      </c>
      <c r="C13" s="258" t="s">
        <v>200</v>
      </c>
      <c r="D13" s="258">
        <v>2</v>
      </c>
      <c r="E13" s="259">
        <v>110000</v>
      </c>
      <c r="F13" s="259">
        <v>69300</v>
      </c>
    </row>
    <row r="14" spans="2:6" ht="15">
      <c r="B14" s="258" t="s">
        <v>376</v>
      </c>
      <c r="C14" s="258" t="s">
        <v>162</v>
      </c>
      <c r="D14" s="258">
        <v>2</v>
      </c>
      <c r="E14" s="259">
        <v>200000</v>
      </c>
      <c r="F14" s="259">
        <v>79000</v>
      </c>
    </row>
    <row r="15" spans="2:6" s="260" customFormat="1" ht="15">
      <c r="B15" s="258" t="s">
        <v>394</v>
      </c>
      <c r="C15" s="258" t="s">
        <v>180</v>
      </c>
      <c r="D15" s="258">
        <v>2</v>
      </c>
      <c r="E15" s="259">
        <v>100000</v>
      </c>
      <c r="F15" s="259">
        <v>70000</v>
      </c>
    </row>
    <row r="16" spans="2:6" s="260" customFormat="1" ht="15">
      <c r="B16" s="258" t="s">
        <v>432</v>
      </c>
      <c r="C16" s="258" t="s">
        <v>217</v>
      </c>
      <c r="D16" s="258">
        <v>1</v>
      </c>
      <c r="E16" s="259">
        <v>120000</v>
      </c>
      <c r="F16" s="259">
        <v>120000</v>
      </c>
    </row>
    <row r="17" spans="2:6" s="260" customFormat="1" ht="15">
      <c r="B17" s="258" t="s">
        <v>368</v>
      </c>
      <c r="C17" s="258" t="s">
        <v>154</v>
      </c>
      <c r="D17" s="258">
        <v>1</v>
      </c>
      <c r="E17" s="259">
        <v>50000</v>
      </c>
      <c r="F17" s="259">
        <v>50000</v>
      </c>
    </row>
    <row r="18" spans="2:6" s="260" customFormat="1" ht="15">
      <c r="B18" s="258" t="s">
        <v>400</v>
      </c>
      <c r="C18" s="258" t="s">
        <v>305</v>
      </c>
      <c r="D18" s="258">
        <v>1</v>
      </c>
      <c r="E18" s="259">
        <v>100000</v>
      </c>
      <c r="F18" s="259">
        <v>50000</v>
      </c>
    </row>
    <row r="19" spans="2:6" s="260" customFormat="1" ht="15">
      <c r="B19" s="258" t="s">
        <v>414</v>
      </c>
      <c r="C19" s="258" t="s">
        <v>199</v>
      </c>
      <c r="D19" s="258">
        <v>1</v>
      </c>
      <c r="E19" s="259">
        <v>800000</v>
      </c>
      <c r="F19" s="259">
        <v>800000</v>
      </c>
    </row>
    <row r="20" spans="2:6" ht="15">
      <c r="B20" s="258" t="s">
        <v>402</v>
      </c>
      <c r="C20" s="258" t="s">
        <v>187</v>
      </c>
      <c r="D20" s="258">
        <v>1</v>
      </c>
      <c r="E20" s="259">
        <v>50000</v>
      </c>
      <c r="F20" s="259">
        <v>50000</v>
      </c>
    </row>
    <row r="21" spans="2:6" ht="15">
      <c r="B21" s="258" t="s">
        <v>411</v>
      </c>
      <c r="C21" s="258" t="s">
        <v>196</v>
      </c>
      <c r="D21" s="258">
        <v>1</v>
      </c>
      <c r="E21" s="259">
        <v>100000</v>
      </c>
      <c r="F21" s="259">
        <v>99000</v>
      </c>
    </row>
    <row r="22" spans="2:6" ht="15">
      <c r="B22" s="258" t="s">
        <v>408</v>
      </c>
      <c r="C22" s="258" t="s">
        <v>193</v>
      </c>
      <c r="D22" s="258">
        <v>1</v>
      </c>
      <c r="E22" s="259">
        <v>2000000</v>
      </c>
      <c r="F22" s="259">
        <v>800000</v>
      </c>
    </row>
    <row r="23" spans="2:6" s="260" customFormat="1" ht="15">
      <c r="B23" s="258" t="s">
        <v>448</v>
      </c>
      <c r="C23" s="258" t="s">
        <v>233</v>
      </c>
      <c r="D23" s="258">
        <v>1</v>
      </c>
      <c r="E23" s="259">
        <v>50000</v>
      </c>
      <c r="F23" s="259">
        <v>35000</v>
      </c>
    </row>
    <row r="24" spans="2:6" s="260" customFormat="1" ht="15">
      <c r="B24" s="258" t="s">
        <v>412</v>
      </c>
      <c r="C24" s="258" t="s">
        <v>197</v>
      </c>
      <c r="D24" s="258">
        <v>1</v>
      </c>
      <c r="E24" s="259">
        <v>100000</v>
      </c>
      <c r="F24" s="259">
        <v>40000</v>
      </c>
    </row>
    <row r="25" spans="2:6" ht="15" customHeight="1">
      <c r="B25" s="587" t="s">
        <v>31</v>
      </c>
      <c r="C25" s="588"/>
      <c r="D25" s="588"/>
      <c r="E25" s="589"/>
      <c r="F25" s="122">
        <f>SUM(F8:F24)</f>
        <v>72631880</v>
      </c>
    </row>
    <row r="26" spans="4:6" ht="15" customHeight="1">
      <c r="D26" s="3"/>
      <c r="E26" s="3"/>
      <c r="F26" s="119"/>
    </row>
    <row r="27" spans="4:6" s="260" customFormat="1" ht="15" customHeight="1">
      <c r="D27" s="3"/>
      <c r="E27" s="3"/>
      <c r="F27" s="119"/>
    </row>
    <row r="28" spans="2:6" ht="15.75" customHeight="1">
      <c r="B28" s="582" t="s">
        <v>139</v>
      </c>
      <c r="C28" s="582"/>
      <c r="D28" s="582"/>
      <c r="E28" s="582"/>
      <c r="F28" s="582"/>
    </row>
    <row r="29" spans="2:6" ht="30" customHeight="1">
      <c r="B29" s="578" t="s">
        <v>367</v>
      </c>
      <c r="C29" s="578" t="s">
        <v>241</v>
      </c>
      <c r="D29" s="578" t="s">
        <v>242</v>
      </c>
      <c r="E29" s="578" t="s">
        <v>243</v>
      </c>
      <c r="F29" s="578" t="s">
        <v>244</v>
      </c>
    </row>
    <row r="30" spans="2:6" ht="27.75" customHeight="1">
      <c r="B30" s="579"/>
      <c r="C30" s="579"/>
      <c r="D30" s="579"/>
      <c r="E30" s="579"/>
      <c r="F30" s="579"/>
    </row>
    <row r="31" spans="2:6" ht="18.75" customHeight="1" hidden="1">
      <c r="B31" s="583"/>
      <c r="C31" s="265"/>
      <c r="D31" s="583"/>
      <c r="E31" s="583"/>
      <c r="F31" s="583"/>
    </row>
    <row r="32" spans="2:6" ht="15">
      <c r="B32" s="258" t="s">
        <v>401</v>
      </c>
      <c r="C32" s="258" t="s">
        <v>186</v>
      </c>
      <c r="D32" s="259">
        <v>590</v>
      </c>
      <c r="E32" s="259">
        <v>84980525</v>
      </c>
      <c r="F32" s="259">
        <v>76922435</v>
      </c>
    </row>
    <row r="33" spans="2:6" ht="15">
      <c r="B33" s="258" t="s">
        <v>394</v>
      </c>
      <c r="C33" s="258" t="s">
        <v>180</v>
      </c>
      <c r="D33" s="258">
        <v>99</v>
      </c>
      <c r="E33" s="259">
        <v>27756000</v>
      </c>
      <c r="F33" s="259">
        <v>22064000</v>
      </c>
    </row>
    <row r="34" spans="2:6" ht="15">
      <c r="B34" s="258" t="s">
        <v>400</v>
      </c>
      <c r="C34" s="258" t="s">
        <v>305</v>
      </c>
      <c r="D34" s="258">
        <v>61</v>
      </c>
      <c r="E34" s="259">
        <v>12600000</v>
      </c>
      <c r="F34" s="259">
        <v>12345300</v>
      </c>
    </row>
    <row r="35" spans="2:6" ht="15">
      <c r="B35" s="258" t="s">
        <v>374</v>
      </c>
      <c r="C35" s="258" t="s">
        <v>160</v>
      </c>
      <c r="D35" s="258">
        <v>59</v>
      </c>
      <c r="E35" s="259">
        <v>4900000</v>
      </c>
      <c r="F35" s="259">
        <v>4153300</v>
      </c>
    </row>
    <row r="36" spans="2:6" ht="15">
      <c r="B36" s="258" t="s">
        <v>398</v>
      </c>
      <c r="C36" s="258" t="s">
        <v>184</v>
      </c>
      <c r="D36" s="258">
        <v>52</v>
      </c>
      <c r="E36" s="259">
        <v>8162000</v>
      </c>
      <c r="F36" s="259">
        <v>7440500</v>
      </c>
    </row>
    <row r="37" spans="2:6" ht="15">
      <c r="B37" s="258" t="s">
        <v>383</v>
      </c>
      <c r="C37" s="258" t="s">
        <v>169</v>
      </c>
      <c r="D37" s="258">
        <v>42</v>
      </c>
      <c r="E37" s="259">
        <v>5020000</v>
      </c>
      <c r="F37" s="259">
        <v>4143400</v>
      </c>
    </row>
    <row r="38" spans="2:6" ht="15">
      <c r="B38" s="258" t="s">
        <v>373</v>
      </c>
      <c r="C38" s="258" t="s">
        <v>159</v>
      </c>
      <c r="D38" s="258">
        <v>41</v>
      </c>
      <c r="E38" s="259">
        <v>2500000</v>
      </c>
      <c r="F38" s="259">
        <v>2027550</v>
      </c>
    </row>
    <row r="39" spans="2:6" ht="15">
      <c r="B39" s="258" t="s">
        <v>402</v>
      </c>
      <c r="C39" s="258" t="s">
        <v>187</v>
      </c>
      <c r="D39" s="258">
        <v>12</v>
      </c>
      <c r="E39" s="259">
        <v>1017000</v>
      </c>
      <c r="F39" s="259">
        <v>671960</v>
      </c>
    </row>
    <row r="40" spans="2:6" ht="15">
      <c r="B40" s="258" t="s">
        <v>444</v>
      </c>
      <c r="C40" s="258" t="s">
        <v>229</v>
      </c>
      <c r="D40" s="258">
        <v>11</v>
      </c>
      <c r="E40" s="259">
        <v>2300000</v>
      </c>
      <c r="F40" s="259">
        <v>2209000</v>
      </c>
    </row>
    <row r="41" spans="2:6" ht="15">
      <c r="B41" s="258" t="s">
        <v>430</v>
      </c>
      <c r="C41" s="258" t="s">
        <v>215</v>
      </c>
      <c r="D41" s="258">
        <v>10</v>
      </c>
      <c r="E41" s="259">
        <v>1170000</v>
      </c>
      <c r="F41" s="259">
        <v>820000</v>
      </c>
    </row>
    <row r="42" spans="2:6" ht="15">
      <c r="B42" s="258" t="s">
        <v>409</v>
      </c>
      <c r="C42" s="258" t="s">
        <v>194</v>
      </c>
      <c r="D42" s="258">
        <v>9</v>
      </c>
      <c r="E42" s="259">
        <v>1310000</v>
      </c>
      <c r="F42" s="259">
        <v>995000</v>
      </c>
    </row>
    <row r="43" spans="2:6" ht="15">
      <c r="B43" s="258" t="s">
        <v>368</v>
      </c>
      <c r="C43" s="258" t="s">
        <v>154</v>
      </c>
      <c r="D43" s="258">
        <v>8</v>
      </c>
      <c r="E43" s="259">
        <v>1510000</v>
      </c>
      <c r="F43" s="259">
        <v>1331900</v>
      </c>
    </row>
    <row r="44" spans="2:6" ht="15">
      <c r="B44" s="258" t="s">
        <v>446</v>
      </c>
      <c r="C44" s="258" t="s">
        <v>231</v>
      </c>
      <c r="D44" s="258">
        <v>7</v>
      </c>
      <c r="E44" s="259">
        <v>1410000</v>
      </c>
      <c r="F44" s="259">
        <v>1377000</v>
      </c>
    </row>
    <row r="45" spans="2:6" ht="15">
      <c r="B45" s="258" t="s">
        <v>408</v>
      </c>
      <c r="C45" s="258" t="s">
        <v>193</v>
      </c>
      <c r="D45" s="258">
        <v>6</v>
      </c>
      <c r="E45" s="259">
        <v>1270000</v>
      </c>
      <c r="F45" s="259">
        <v>1214500</v>
      </c>
    </row>
    <row r="46" spans="2:6" ht="15">
      <c r="B46" s="258" t="s">
        <v>405</v>
      </c>
      <c r="C46" s="258" t="s">
        <v>190</v>
      </c>
      <c r="D46" s="258">
        <v>6</v>
      </c>
      <c r="E46" s="259">
        <v>1360000</v>
      </c>
      <c r="F46" s="259">
        <v>1310000</v>
      </c>
    </row>
    <row r="47" spans="2:6" ht="15">
      <c r="B47" s="258" t="s">
        <v>428</v>
      </c>
      <c r="C47" s="258" t="s">
        <v>213</v>
      </c>
      <c r="D47" s="258">
        <v>6</v>
      </c>
      <c r="E47" s="259">
        <v>500000</v>
      </c>
      <c r="F47" s="259">
        <v>453800</v>
      </c>
    </row>
    <row r="48" spans="2:6" ht="15">
      <c r="B48" s="258" t="s">
        <v>421</v>
      </c>
      <c r="C48" s="258" t="s">
        <v>206</v>
      </c>
      <c r="D48" s="258">
        <v>5</v>
      </c>
      <c r="E48" s="259">
        <v>1280000</v>
      </c>
      <c r="F48" s="259">
        <v>1109700</v>
      </c>
    </row>
    <row r="49" spans="2:6" ht="15">
      <c r="B49" s="258" t="s">
        <v>376</v>
      </c>
      <c r="C49" s="258" t="s">
        <v>162</v>
      </c>
      <c r="D49" s="258">
        <v>3</v>
      </c>
      <c r="E49" s="259">
        <v>155000</v>
      </c>
      <c r="F49" s="259">
        <v>114800</v>
      </c>
    </row>
    <row r="50" spans="2:6" ht="15">
      <c r="B50" s="258" t="s">
        <v>387</v>
      </c>
      <c r="C50" s="258" t="s">
        <v>173</v>
      </c>
      <c r="D50" s="258">
        <v>3</v>
      </c>
      <c r="E50" s="259">
        <v>160000</v>
      </c>
      <c r="F50" s="259">
        <v>143000</v>
      </c>
    </row>
    <row r="51" spans="2:6" ht="15">
      <c r="B51" s="258" t="s">
        <v>393</v>
      </c>
      <c r="C51" s="258" t="s">
        <v>179</v>
      </c>
      <c r="D51" s="258">
        <v>3</v>
      </c>
      <c r="E51" s="259">
        <v>260000</v>
      </c>
      <c r="F51" s="259">
        <v>257700</v>
      </c>
    </row>
    <row r="52" spans="2:6" ht="15">
      <c r="B52" s="258" t="s">
        <v>414</v>
      </c>
      <c r="C52" s="258" t="s">
        <v>199</v>
      </c>
      <c r="D52" s="258">
        <v>2</v>
      </c>
      <c r="E52" s="259">
        <v>4100000</v>
      </c>
      <c r="F52" s="259">
        <v>450000</v>
      </c>
    </row>
    <row r="53" spans="2:6" ht="15">
      <c r="B53" s="258" t="s">
        <v>412</v>
      </c>
      <c r="C53" s="258" t="s">
        <v>197</v>
      </c>
      <c r="D53" s="258">
        <v>2</v>
      </c>
      <c r="E53" s="259">
        <v>110000</v>
      </c>
      <c r="F53" s="259">
        <v>110000</v>
      </c>
    </row>
    <row r="54" spans="2:6" ht="15">
      <c r="B54" s="258" t="s">
        <v>440</v>
      </c>
      <c r="C54" s="258" t="s">
        <v>225</v>
      </c>
      <c r="D54" s="258">
        <v>2</v>
      </c>
      <c r="E54" s="259">
        <v>1050000</v>
      </c>
      <c r="F54" s="259">
        <v>530000</v>
      </c>
    </row>
    <row r="55" spans="2:6" ht="15">
      <c r="B55" s="258" t="s">
        <v>382</v>
      </c>
      <c r="C55" s="258" t="s">
        <v>168</v>
      </c>
      <c r="D55" s="258">
        <v>2</v>
      </c>
      <c r="E55" s="259">
        <v>300000</v>
      </c>
      <c r="F55" s="259">
        <v>170000</v>
      </c>
    </row>
    <row r="56" spans="2:6" ht="15">
      <c r="B56" s="258" t="s">
        <v>370</v>
      </c>
      <c r="C56" s="258" t="s">
        <v>156</v>
      </c>
      <c r="D56" s="258">
        <v>2</v>
      </c>
      <c r="E56" s="259">
        <v>60000</v>
      </c>
      <c r="F56" s="259">
        <v>60000</v>
      </c>
    </row>
    <row r="57" spans="2:6" ht="15">
      <c r="B57" s="258" t="s">
        <v>437</v>
      </c>
      <c r="C57" s="258" t="s">
        <v>222</v>
      </c>
      <c r="D57" s="258">
        <v>2</v>
      </c>
      <c r="E57" s="259">
        <v>900000</v>
      </c>
      <c r="F57" s="259">
        <v>848000</v>
      </c>
    </row>
    <row r="58" spans="2:6" s="260" customFormat="1" ht="15">
      <c r="B58" s="258" t="s">
        <v>422</v>
      </c>
      <c r="C58" s="258" t="s">
        <v>207</v>
      </c>
      <c r="D58" s="258">
        <v>2</v>
      </c>
      <c r="E58" s="259">
        <v>320000</v>
      </c>
      <c r="F58" s="259">
        <v>290000</v>
      </c>
    </row>
    <row r="59" spans="2:6" s="260" customFormat="1" ht="15">
      <c r="B59" s="258" t="s">
        <v>415</v>
      </c>
      <c r="C59" s="258" t="s">
        <v>200</v>
      </c>
      <c r="D59" s="258">
        <v>2</v>
      </c>
      <c r="E59" s="259">
        <v>20000</v>
      </c>
      <c r="F59" s="259">
        <v>20000</v>
      </c>
    </row>
    <row r="60" spans="2:6" s="260" customFormat="1" ht="15">
      <c r="B60" s="258" t="s">
        <v>420</v>
      </c>
      <c r="C60" s="258" t="s">
        <v>205</v>
      </c>
      <c r="D60" s="258">
        <v>1</v>
      </c>
      <c r="E60" s="259">
        <v>120000</v>
      </c>
      <c r="F60" s="259">
        <v>120000</v>
      </c>
    </row>
    <row r="61" spans="2:6" s="260" customFormat="1" ht="15">
      <c r="B61" s="258" t="s">
        <v>443</v>
      </c>
      <c r="C61" s="258" t="s">
        <v>228</v>
      </c>
      <c r="D61" s="258">
        <v>1</v>
      </c>
      <c r="E61" s="259">
        <v>150000</v>
      </c>
      <c r="F61" s="259">
        <v>150000</v>
      </c>
    </row>
    <row r="62" spans="2:6" s="260" customFormat="1" ht="15">
      <c r="B62" s="258" t="s">
        <v>369</v>
      </c>
      <c r="C62" s="258" t="s">
        <v>155</v>
      </c>
      <c r="D62" s="258">
        <v>1</v>
      </c>
      <c r="E62" s="259">
        <v>50000</v>
      </c>
      <c r="F62" s="259">
        <v>25000</v>
      </c>
    </row>
    <row r="63" spans="2:6" s="260" customFormat="1" ht="15">
      <c r="B63" s="258" t="s">
        <v>426</v>
      </c>
      <c r="C63" s="258" t="s">
        <v>211</v>
      </c>
      <c r="D63" s="258">
        <v>1</v>
      </c>
      <c r="E63" s="259">
        <v>10000</v>
      </c>
      <c r="F63" s="259">
        <v>5000</v>
      </c>
    </row>
    <row r="64" spans="2:6" s="260" customFormat="1" ht="15">
      <c r="B64" s="258" t="s">
        <v>413</v>
      </c>
      <c r="C64" s="258" t="s">
        <v>198</v>
      </c>
      <c r="D64" s="258">
        <v>1</v>
      </c>
      <c r="E64" s="259">
        <v>100000</v>
      </c>
      <c r="F64" s="259">
        <v>100000</v>
      </c>
    </row>
    <row r="65" spans="2:6" s="260" customFormat="1" ht="15">
      <c r="B65" s="258" t="s">
        <v>378</v>
      </c>
      <c r="C65" s="258" t="s">
        <v>164</v>
      </c>
      <c r="D65" s="258">
        <v>1</v>
      </c>
      <c r="E65" s="259">
        <v>300000</v>
      </c>
      <c r="F65" s="259">
        <v>300000</v>
      </c>
    </row>
    <row r="66" spans="2:6" ht="15">
      <c r="B66" s="258" t="s">
        <v>377</v>
      </c>
      <c r="C66" s="258" t="s">
        <v>163</v>
      </c>
      <c r="D66" s="258">
        <v>1</v>
      </c>
      <c r="E66" s="259">
        <v>10000</v>
      </c>
      <c r="F66" s="259">
        <v>5000</v>
      </c>
    </row>
    <row r="67" spans="2:6" ht="15">
      <c r="B67" s="258" t="s">
        <v>447</v>
      </c>
      <c r="C67" s="258" t="s">
        <v>232</v>
      </c>
      <c r="D67" s="258">
        <v>1</v>
      </c>
      <c r="E67" s="259">
        <v>250000</v>
      </c>
      <c r="F67" s="259">
        <v>250000</v>
      </c>
    </row>
    <row r="68" spans="2:6" ht="15">
      <c r="B68" s="258" t="s">
        <v>375</v>
      </c>
      <c r="C68" s="258" t="s">
        <v>161</v>
      </c>
      <c r="D68" s="258">
        <v>1</v>
      </c>
      <c r="E68" s="259">
        <v>50000</v>
      </c>
      <c r="F68" s="259">
        <v>50000</v>
      </c>
    </row>
    <row r="69" spans="2:6" s="260" customFormat="1" ht="15">
      <c r="B69" s="258" t="s">
        <v>389</v>
      </c>
      <c r="C69" s="258" t="s">
        <v>175</v>
      </c>
      <c r="D69" s="258">
        <v>1</v>
      </c>
      <c r="E69" s="259">
        <v>500000</v>
      </c>
      <c r="F69" s="259">
        <v>500000</v>
      </c>
    </row>
    <row r="70" spans="2:6" ht="15" customHeight="1">
      <c r="B70" s="587" t="s">
        <v>31</v>
      </c>
      <c r="C70" s="588"/>
      <c r="D70" s="588"/>
      <c r="E70" s="589"/>
      <c r="F70" s="122">
        <f>SUM(F32:F69)</f>
        <v>145087845</v>
      </c>
    </row>
    <row r="71" spans="2:4" ht="15">
      <c r="B71" s="586" t="s">
        <v>18</v>
      </c>
      <c r="C71" s="586"/>
      <c r="D71" s="586"/>
    </row>
    <row r="80" ht="15" customHeight="1"/>
  </sheetData>
  <sheetProtection/>
  <mergeCells count="17">
    <mergeCell ref="A1:F1"/>
    <mergeCell ref="A2:F3"/>
    <mergeCell ref="B71:D71"/>
    <mergeCell ref="B70:E70"/>
    <mergeCell ref="B25:E25"/>
    <mergeCell ref="B28:F28"/>
    <mergeCell ref="B29:B31"/>
    <mergeCell ref="D29:D31"/>
    <mergeCell ref="E29:E31"/>
    <mergeCell ref="F29:F31"/>
    <mergeCell ref="C29:C30"/>
    <mergeCell ref="B5:B7"/>
    <mergeCell ref="D5:D7"/>
    <mergeCell ref="E5:E7"/>
    <mergeCell ref="F5:F7"/>
    <mergeCell ref="B4:F4"/>
    <mergeCell ref="C5:C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&amp;L21.04.2017
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97" t="s">
        <v>531</v>
      </c>
      <c r="B1" s="397"/>
      <c r="C1" s="397"/>
    </row>
    <row r="7" ht="15">
      <c r="B7" s="1"/>
    </row>
    <row r="8" ht="18">
      <c r="B8" s="132" t="s">
        <v>252</v>
      </c>
    </row>
    <row r="9" ht="15.75" thickBot="1"/>
    <row r="10" spans="1:3" ht="15.75">
      <c r="A10" s="133"/>
      <c r="B10" s="134"/>
      <c r="C10" s="135"/>
    </row>
    <row r="11" spans="1:3" ht="25.5">
      <c r="A11" s="136"/>
      <c r="B11" s="137"/>
      <c r="C11" s="138" t="s">
        <v>253</v>
      </c>
    </row>
    <row r="12" spans="1:3" ht="15">
      <c r="A12" s="136"/>
      <c r="B12" s="139" t="s">
        <v>0</v>
      </c>
      <c r="C12" s="140">
        <v>3</v>
      </c>
    </row>
    <row r="13" spans="1:3" s="260" customFormat="1" ht="15">
      <c r="A13" s="136"/>
      <c r="B13" s="139" t="s">
        <v>588</v>
      </c>
      <c r="C13" s="140" t="s">
        <v>589</v>
      </c>
    </row>
    <row r="14" spans="1:3" ht="15.75">
      <c r="A14" s="141"/>
      <c r="B14" s="139" t="s">
        <v>254</v>
      </c>
      <c r="C14" s="142" t="s">
        <v>590</v>
      </c>
    </row>
    <row r="15" spans="1:3" ht="15.75">
      <c r="A15" s="141"/>
      <c r="B15" s="143" t="s">
        <v>255</v>
      </c>
      <c r="C15" s="140">
        <v>7</v>
      </c>
    </row>
    <row r="16" spans="1:3" ht="13.5" customHeight="1">
      <c r="A16" s="141"/>
      <c r="B16" s="143" t="s">
        <v>256</v>
      </c>
      <c r="C16" s="142">
        <v>8</v>
      </c>
    </row>
    <row r="17" spans="1:3" ht="15" customHeight="1">
      <c r="A17" s="144"/>
      <c r="B17" s="143" t="s">
        <v>329</v>
      </c>
      <c r="C17" s="140">
        <v>9</v>
      </c>
    </row>
    <row r="18" spans="1:3" ht="15.75">
      <c r="A18" s="144"/>
      <c r="B18" s="145" t="s">
        <v>257</v>
      </c>
      <c r="C18" s="140">
        <v>10</v>
      </c>
    </row>
    <row r="19" spans="1:3" ht="15.75">
      <c r="A19" s="144"/>
      <c r="B19" s="139" t="s">
        <v>258</v>
      </c>
      <c r="C19" s="140">
        <v>11</v>
      </c>
    </row>
    <row r="20" spans="1:3" ht="15">
      <c r="A20" s="146"/>
      <c r="B20" s="139" t="s">
        <v>259</v>
      </c>
      <c r="C20" s="147">
        <v>12</v>
      </c>
    </row>
    <row r="21" spans="1:3" ht="15">
      <c r="A21" s="146"/>
      <c r="B21" s="139" t="s">
        <v>260</v>
      </c>
      <c r="C21" s="147" t="s">
        <v>261</v>
      </c>
    </row>
    <row r="22" spans="1:3" s="260" customFormat="1" ht="15">
      <c r="A22" s="146"/>
      <c r="B22" s="139" t="s">
        <v>336</v>
      </c>
      <c r="C22" s="147" t="s">
        <v>263</v>
      </c>
    </row>
    <row r="23" spans="1:3" ht="15">
      <c r="A23" s="146"/>
      <c r="B23" s="139" t="s">
        <v>262</v>
      </c>
      <c r="C23" s="147" t="s">
        <v>265</v>
      </c>
    </row>
    <row r="24" spans="1:3" ht="15">
      <c r="A24" s="146"/>
      <c r="B24" s="139" t="s">
        <v>264</v>
      </c>
      <c r="C24" s="147" t="s">
        <v>335</v>
      </c>
    </row>
    <row r="25" spans="1:3" s="260" customFormat="1" ht="15">
      <c r="A25" s="146"/>
      <c r="B25" s="139" t="s">
        <v>524</v>
      </c>
      <c r="C25" s="147" t="s">
        <v>525</v>
      </c>
    </row>
    <row r="26" spans="1:3" ht="15">
      <c r="A26" s="146"/>
      <c r="B26" s="139" t="s">
        <v>320</v>
      </c>
      <c r="C26" s="353">
        <v>23</v>
      </c>
    </row>
    <row r="27" spans="1:3" ht="15">
      <c r="A27" s="146"/>
      <c r="B27" s="139" t="s">
        <v>266</v>
      </c>
      <c r="C27" s="353">
        <v>24</v>
      </c>
    </row>
    <row r="28" spans="1:3" ht="15">
      <c r="A28" s="146"/>
      <c r="B28" s="139" t="s">
        <v>267</v>
      </c>
      <c r="C28" s="147" t="s">
        <v>526</v>
      </c>
    </row>
    <row r="29" spans="1:3" ht="15">
      <c r="A29" s="146"/>
      <c r="B29" s="139" t="s">
        <v>268</v>
      </c>
      <c r="C29" s="147" t="s">
        <v>527</v>
      </c>
    </row>
    <row r="30" spans="1:3" ht="15">
      <c r="A30" s="146"/>
      <c r="B30" s="143" t="s">
        <v>269</v>
      </c>
      <c r="C30" s="147" t="s">
        <v>528</v>
      </c>
    </row>
    <row r="31" spans="1:3" ht="15.75" thickBot="1">
      <c r="A31" s="148"/>
      <c r="B31" s="149"/>
      <c r="C31" s="150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276"/>
  <sheetViews>
    <sheetView zoomScalePageLayoutView="0" workbookViewId="0" topLeftCell="A310">
      <selection activeCell="A44" sqref="A44:IV44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6" ht="21.75" customHeight="1" thickBot="1">
      <c r="A1" s="593" t="s">
        <v>534</v>
      </c>
      <c r="B1" s="593"/>
      <c r="C1" s="593"/>
      <c r="D1" s="593"/>
      <c r="E1" s="593"/>
      <c r="F1" s="593"/>
    </row>
    <row r="2" spans="1:6" ht="16.5" customHeight="1">
      <c r="A2" s="420" t="s">
        <v>491</v>
      </c>
      <c r="B2" s="420"/>
      <c r="C2" s="420"/>
      <c r="D2" s="420"/>
      <c r="E2" s="420"/>
      <c r="F2" s="420"/>
    </row>
    <row r="3" spans="1:6" ht="16.5" customHeight="1">
      <c r="A3" s="165"/>
      <c r="B3" s="165"/>
      <c r="C3" s="165"/>
      <c r="D3" s="165"/>
      <c r="E3" s="165"/>
      <c r="F3" s="165"/>
    </row>
    <row r="4" spans="2:5" ht="16.5" customHeight="1">
      <c r="B4" s="582" t="s">
        <v>131</v>
      </c>
      <c r="C4" s="582"/>
      <c r="D4" s="582"/>
      <c r="E4" s="582"/>
    </row>
    <row r="5" spans="2:5" ht="16.5" customHeight="1">
      <c r="B5" s="580" t="s">
        <v>245</v>
      </c>
      <c r="C5" s="580" t="s">
        <v>246</v>
      </c>
      <c r="D5" s="580" t="s">
        <v>243</v>
      </c>
      <c r="E5" s="580" t="s">
        <v>244</v>
      </c>
    </row>
    <row r="6" spans="2:5" ht="16.5" customHeight="1">
      <c r="B6" s="580"/>
      <c r="C6" s="580"/>
      <c r="D6" s="581"/>
      <c r="E6" s="581"/>
    </row>
    <row r="7" spans="2:5" ht="24.75" customHeight="1">
      <c r="B7" s="580"/>
      <c r="C7" s="580"/>
      <c r="D7" s="581"/>
      <c r="E7" s="581"/>
    </row>
    <row r="8" spans="2:5" ht="16.5" customHeight="1">
      <c r="B8" s="258" t="s">
        <v>276</v>
      </c>
      <c r="C8" s="258">
        <v>11</v>
      </c>
      <c r="D8" s="259">
        <v>1370000</v>
      </c>
      <c r="E8" s="259">
        <v>1305000</v>
      </c>
    </row>
    <row r="9" spans="2:5" ht="16.5" customHeight="1">
      <c r="B9" s="258" t="s">
        <v>308</v>
      </c>
      <c r="C9" s="258">
        <v>8</v>
      </c>
      <c r="D9" s="259">
        <v>920000</v>
      </c>
      <c r="E9" s="259">
        <v>745000</v>
      </c>
    </row>
    <row r="10" spans="2:5" ht="16.5" customHeight="1">
      <c r="B10" s="258" t="s">
        <v>293</v>
      </c>
      <c r="C10" s="258">
        <v>6</v>
      </c>
      <c r="D10" s="259">
        <v>4540000</v>
      </c>
      <c r="E10" s="259">
        <v>4450000</v>
      </c>
    </row>
    <row r="11" spans="1:5" ht="16.5" customHeight="1">
      <c r="A11" s="260"/>
      <c r="B11" s="258" t="s">
        <v>277</v>
      </c>
      <c r="C11" s="258">
        <v>5</v>
      </c>
      <c r="D11" s="259">
        <v>2000000</v>
      </c>
      <c r="E11" s="259">
        <v>1340000</v>
      </c>
    </row>
    <row r="12" spans="1:5" ht="16.5" customHeight="1">
      <c r="A12" s="260"/>
      <c r="B12" s="258" t="s">
        <v>351</v>
      </c>
      <c r="C12" s="258">
        <v>4</v>
      </c>
      <c r="D12" s="259">
        <v>350000</v>
      </c>
      <c r="E12" s="259">
        <v>235000</v>
      </c>
    </row>
    <row r="13" spans="1:5" ht="16.5" customHeight="1">
      <c r="A13" s="260"/>
      <c r="B13" s="258" t="s">
        <v>302</v>
      </c>
      <c r="C13" s="258">
        <v>3</v>
      </c>
      <c r="D13" s="259">
        <v>300000</v>
      </c>
      <c r="E13" s="259">
        <v>175000</v>
      </c>
    </row>
    <row r="14" spans="1:5" ht="16.5" customHeight="1">
      <c r="A14" s="260"/>
      <c r="B14" s="258" t="s">
        <v>279</v>
      </c>
      <c r="C14" s="258">
        <v>3</v>
      </c>
      <c r="D14" s="259">
        <v>200000</v>
      </c>
      <c r="E14" s="259">
        <v>135000</v>
      </c>
    </row>
    <row r="15" spans="1:5" ht="16.5" customHeight="1">
      <c r="A15" s="260"/>
      <c r="B15" s="258" t="s">
        <v>292</v>
      </c>
      <c r="C15" s="258">
        <v>3</v>
      </c>
      <c r="D15" s="259">
        <v>1150000</v>
      </c>
      <c r="E15" s="259">
        <v>587500</v>
      </c>
    </row>
    <row r="16" spans="1:5" ht="16.5" customHeight="1">
      <c r="A16" s="260"/>
      <c r="B16" s="258" t="s">
        <v>332</v>
      </c>
      <c r="C16" s="258">
        <v>2</v>
      </c>
      <c r="D16" s="259">
        <v>4550000</v>
      </c>
      <c r="E16" s="259">
        <v>4516500</v>
      </c>
    </row>
    <row r="17" spans="1:5" ht="16.5" customHeight="1">
      <c r="A17" s="260"/>
      <c r="B17" s="258" t="s">
        <v>288</v>
      </c>
      <c r="C17" s="258">
        <v>2</v>
      </c>
      <c r="D17" s="259">
        <v>850000</v>
      </c>
      <c r="E17" s="259">
        <v>657000</v>
      </c>
    </row>
    <row r="18" spans="1:5" ht="16.5" customHeight="1">
      <c r="A18" s="260"/>
      <c r="B18" s="258" t="s">
        <v>512</v>
      </c>
      <c r="C18" s="258">
        <v>2</v>
      </c>
      <c r="D18" s="259">
        <v>100000</v>
      </c>
      <c r="E18" s="259">
        <v>100000</v>
      </c>
    </row>
    <row r="19" spans="2:5" s="260" customFormat="1" ht="16.5" customHeight="1">
      <c r="B19" s="258" t="s">
        <v>494</v>
      </c>
      <c r="C19" s="258">
        <v>2</v>
      </c>
      <c r="D19" s="259">
        <v>100000</v>
      </c>
      <c r="E19" s="259">
        <v>41500</v>
      </c>
    </row>
    <row r="20" spans="2:5" s="260" customFormat="1" ht="16.5" customHeight="1">
      <c r="B20" s="258" t="s">
        <v>303</v>
      </c>
      <c r="C20" s="258">
        <v>2</v>
      </c>
      <c r="D20" s="259">
        <v>100000</v>
      </c>
      <c r="E20" s="259">
        <v>50500</v>
      </c>
    </row>
    <row r="21" spans="2:5" s="260" customFormat="1" ht="16.5" customHeight="1">
      <c r="B21" s="258" t="s">
        <v>452</v>
      </c>
      <c r="C21" s="258">
        <v>2</v>
      </c>
      <c r="D21" s="259">
        <v>66000000</v>
      </c>
      <c r="E21" s="259">
        <v>34000000</v>
      </c>
    </row>
    <row r="22" spans="2:5" s="260" customFormat="1" ht="16.5" customHeight="1">
      <c r="B22" s="258" t="s">
        <v>561</v>
      </c>
      <c r="C22" s="258">
        <v>2</v>
      </c>
      <c r="D22" s="259">
        <v>200000</v>
      </c>
      <c r="E22" s="259">
        <v>140000</v>
      </c>
    </row>
    <row r="23" spans="2:5" s="260" customFormat="1" ht="16.5" customHeight="1">
      <c r="B23" s="258" t="s">
        <v>289</v>
      </c>
      <c r="C23" s="258">
        <v>2</v>
      </c>
      <c r="D23" s="259">
        <v>370000</v>
      </c>
      <c r="E23" s="259">
        <v>220000</v>
      </c>
    </row>
    <row r="24" spans="2:5" s="260" customFormat="1" ht="16.5" customHeight="1">
      <c r="B24" s="258" t="s">
        <v>301</v>
      </c>
      <c r="C24" s="258">
        <v>1</v>
      </c>
      <c r="D24" s="259">
        <v>50000</v>
      </c>
      <c r="E24" s="259">
        <v>50000</v>
      </c>
    </row>
    <row r="25" spans="2:5" s="260" customFormat="1" ht="16.5" customHeight="1">
      <c r="B25" s="258" t="s">
        <v>294</v>
      </c>
      <c r="C25" s="258">
        <v>1</v>
      </c>
      <c r="D25" s="259">
        <v>50000</v>
      </c>
      <c r="E25" s="259">
        <v>33500</v>
      </c>
    </row>
    <row r="26" spans="2:5" s="260" customFormat="1" ht="16.5" customHeight="1">
      <c r="B26" s="258" t="s">
        <v>283</v>
      </c>
      <c r="C26" s="258">
        <v>1</v>
      </c>
      <c r="D26" s="259">
        <v>100000</v>
      </c>
      <c r="E26" s="259">
        <v>50000</v>
      </c>
    </row>
    <row r="27" spans="1:5" ht="16.5" customHeight="1">
      <c r="A27" s="260"/>
      <c r="B27" s="258" t="s">
        <v>333</v>
      </c>
      <c r="C27" s="258">
        <v>1</v>
      </c>
      <c r="D27" s="259">
        <v>100000</v>
      </c>
      <c r="E27" s="259">
        <v>50000</v>
      </c>
    </row>
    <row r="28" spans="1:5" ht="16.5" customHeight="1">
      <c r="A28" s="260"/>
      <c r="B28" s="258" t="s">
        <v>284</v>
      </c>
      <c r="C28" s="258">
        <v>1</v>
      </c>
      <c r="D28" s="259">
        <v>50000</v>
      </c>
      <c r="E28" s="259">
        <v>50000</v>
      </c>
    </row>
    <row r="29" spans="1:5" ht="16.5" customHeight="1">
      <c r="A29" s="260"/>
      <c r="B29" s="258" t="s">
        <v>356</v>
      </c>
      <c r="C29" s="258">
        <v>1</v>
      </c>
      <c r="D29" s="259">
        <v>50000</v>
      </c>
      <c r="E29" s="259">
        <v>49500</v>
      </c>
    </row>
    <row r="30" spans="2:5" s="260" customFormat="1" ht="16.5" customHeight="1">
      <c r="B30" s="258" t="s">
        <v>287</v>
      </c>
      <c r="C30" s="258">
        <v>1</v>
      </c>
      <c r="D30" s="259">
        <v>1000000</v>
      </c>
      <c r="E30" s="259">
        <v>1000000</v>
      </c>
    </row>
    <row r="31" spans="2:5" s="260" customFormat="1" ht="16.5" customHeight="1">
      <c r="B31" s="258" t="s">
        <v>562</v>
      </c>
      <c r="C31" s="258">
        <v>1</v>
      </c>
      <c r="D31" s="259">
        <v>50000</v>
      </c>
      <c r="E31" s="259">
        <v>16500</v>
      </c>
    </row>
    <row r="32" spans="2:5" s="260" customFormat="1" ht="16.5" customHeight="1">
      <c r="B32" s="258" t="s">
        <v>290</v>
      </c>
      <c r="C32" s="258">
        <v>1</v>
      </c>
      <c r="D32" s="259">
        <v>100000</v>
      </c>
      <c r="E32" s="259">
        <v>100000</v>
      </c>
    </row>
    <row r="33" spans="2:5" s="260" customFormat="1" ht="16.5" customHeight="1">
      <c r="B33" s="258" t="s">
        <v>453</v>
      </c>
      <c r="C33" s="258">
        <v>1</v>
      </c>
      <c r="D33" s="259">
        <v>100000</v>
      </c>
      <c r="E33" s="259">
        <v>100000</v>
      </c>
    </row>
    <row r="34" spans="2:5" s="260" customFormat="1" ht="16.5" customHeight="1">
      <c r="B34" s="258" t="s">
        <v>278</v>
      </c>
      <c r="C34" s="258">
        <v>1</v>
      </c>
      <c r="D34" s="259">
        <v>100000</v>
      </c>
      <c r="E34" s="259">
        <v>40000</v>
      </c>
    </row>
    <row r="35" spans="2:5" ht="16.5" customHeight="1">
      <c r="B35" s="590" t="s">
        <v>31</v>
      </c>
      <c r="C35" s="590"/>
      <c r="D35" s="590"/>
      <c r="E35" s="122">
        <f>SUM(E8:E34)</f>
        <v>50237500</v>
      </c>
    </row>
    <row r="36" s="260" customFormat="1" ht="16.5" customHeight="1"/>
    <row r="37" s="260" customFormat="1" ht="16.5" customHeight="1"/>
    <row r="38" s="260" customFormat="1" ht="16.5" customHeight="1"/>
    <row r="39" s="260" customFormat="1" ht="16.5" customHeight="1"/>
    <row r="40" s="260" customFormat="1" ht="16.5" customHeight="1"/>
    <row r="41" s="260" customFormat="1" ht="16.5" customHeight="1"/>
    <row r="42" s="260" customFormat="1" ht="16.5" customHeight="1"/>
    <row r="43" spans="2:5" s="260" customFormat="1" ht="16.5" customHeight="1">
      <c r="B43" s="309"/>
      <c r="C43" s="309"/>
      <c r="D43" s="309"/>
      <c r="E43" s="310"/>
    </row>
    <row r="44" spans="2:5" s="260" customFormat="1" ht="16.5" customHeight="1">
      <c r="B44" s="309"/>
      <c r="C44" s="309"/>
      <c r="D44" s="309"/>
      <c r="E44" s="310"/>
    </row>
    <row r="45" spans="2:5" s="260" customFormat="1" ht="16.5" customHeight="1">
      <c r="B45" s="309"/>
      <c r="C45" s="309"/>
      <c r="D45" s="309"/>
      <c r="E45" s="310"/>
    </row>
    <row r="46" spans="2:5" s="260" customFormat="1" ht="16.5" customHeight="1">
      <c r="B46" s="309"/>
      <c r="C46" s="309"/>
      <c r="D46" s="309"/>
      <c r="E46" s="310"/>
    </row>
    <row r="47" spans="2:5" ht="16.5" customHeight="1">
      <c r="B47" s="582" t="s">
        <v>139</v>
      </c>
      <c r="C47" s="582"/>
      <c r="D47" s="582"/>
      <c r="E47" s="582"/>
    </row>
    <row r="48" spans="2:5" ht="16.5" customHeight="1">
      <c r="B48" s="580" t="s">
        <v>245</v>
      </c>
      <c r="C48" s="580" t="s">
        <v>242</v>
      </c>
      <c r="D48" s="580" t="s">
        <v>243</v>
      </c>
      <c r="E48" s="580" t="s">
        <v>244</v>
      </c>
    </row>
    <row r="49" spans="2:5" ht="16.5" customHeight="1">
      <c r="B49" s="580"/>
      <c r="C49" s="580"/>
      <c r="D49" s="581"/>
      <c r="E49" s="581"/>
    </row>
    <row r="50" spans="2:5" ht="23.25" customHeight="1">
      <c r="B50" s="580"/>
      <c r="C50" s="580"/>
      <c r="D50" s="581"/>
      <c r="E50" s="581"/>
    </row>
    <row r="51" spans="1:5" ht="16.5" customHeight="1">
      <c r="A51">
        <v>1</v>
      </c>
      <c r="B51" s="258" t="s">
        <v>293</v>
      </c>
      <c r="C51" s="258">
        <v>175</v>
      </c>
      <c r="D51" s="259">
        <v>31397000</v>
      </c>
      <c r="E51" s="259">
        <v>28790950</v>
      </c>
    </row>
    <row r="52" spans="2:5" ht="16.5" customHeight="1">
      <c r="B52" s="258" t="s">
        <v>276</v>
      </c>
      <c r="C52" s="258">
        <v>27</v>
      </c>
      <c r="D52" s="259">
        <v>2775000</v>
      </c>
      <c r="E52" s="259">
        <v>2694300</v>
      </c>
    </row>
    <row r="53" spans="2:5" ht="16.5" customHeight="1">
      <c r="B53" s="258" t="s">
        <v>288</v>
      </c>
      <c r="C53" s="258">
        <v>23</v>
      </c>
      <c r="D53" s="259">
        <v>7310000</v>
      </c>
      <c r="E53" s="259">
        <v>3482900</v>
      </c>
    </row>
    <row r="54" spans="1:5" ht="16.5" customHeight="1">
      <c r="A54" s="260"/>
      <c r="B54" s="258" t="s">
        <v>308</v>
      </c>
      <c r="C54" s="258">
        <v>17</v>
      </c>
      <c r="D54" s="259">
        <v>4120000</v>
      </c>
      <c r="E54" s="259">
        <v>2711500</v>
      </c>
    </row>
    <row r="55" spans="1:5" ht="16.5" customHeight="1">
      <c r="A55" s="260"/>
      <c r="B55" s="258" t="s">
        <v>302</v>
      </c>
      <c r="C55" s="258">
        <v>17</v>
      </c>
      <c r="D55" s="259">
        <v>2030000</v>
      </c>
      <c r="E55" s="259">
        <v>1913200</v>
      </c>
    </row>
    <row r="56" spans="1:5" ht="16.5" customHeight="1">
      <c r="A56" s="260"/>
      <c r="B56" s="258" t="s">
        <v>277</v>
      </c>
      <c r="C56" s="258">
        <v>13</v>
      </c>
      <c r="D56" s="259">
        <v>2087000</v>
      </c>
      <c r="E56" s="259">
        <v>1659960</v>
      </c>
    </row>
    <row r="57" spans="1:5" ht="16.5" customHeight="1">
      <c r="A57" s="260"/>
      <c r="B57" s="258" t="s">
        <v>279</v>
      </c>
      <c r="C57" s="258">
        <v>12</v>
      </c>
      <c r="D57" s="259">
        <v>880000</v>
      </c>
      <c r="E57" s="259">
        <v>831000</v>
      </c>
    </row>
    <row r="58" spans="1:5" ht="16.5" customHeight="1">
      <c r="A58" s="260"/>
      <c r="B58" s="258" t="s">
        <v>332</v>
      </c>
      <c r="C58" s="258">
        <v>10</v>
      </c>
      <c r="D58" s="259">
        <v>692000</v>
      </c>
      <c r="E58" s="259">
        <v>491000</v>
      </c>
    </row>
    <row r="59" spans="1:5" ht="16.5" customHeight="1">
      <c r="A59" s="260"/>
      <c r="B59" s="258" t="s">
        <v>295</v>
      </c>
      <c r="C59" s="258">
        <v>6</v>
      </c>
      <c r="D59" s="259">
        <v>510000</v>
      </c>
      <c r="E59" s="259">
        <v>469000</v>
      </c>
    </row>
    <row r="60" spans="1:5" ht="16.5" customHeight="1">
      <c r="A60" s="260"/>
      <c r="B60" s="258" t="s">
        <v>357</v>
      </c>
      <c r="C60" s="258">
        <v>5</v>
      </c>
      <c r="D60" s="259">
        <v>460000</v>
      </c>
      <c r="E60" s="259">
        <v>248000</v>
      </c>
    </row>
    <row r="61" spans="1:5" ht="16.5" customHeight="1">
      <c r="A61" s="260"/>
      <c r="B61" s="258" t="s">
        <v>284</v>
      </c>
      <c r="C61" s="258">
        <v>5</v>
      </c>
      <c r="D61" s="259">
        <v>630000</v>
      </c>
      <c r="E61" s="259">
        <v>630000</v>
      </c>
    </row>
    <row r="62" spans="1:5" ht="16.5" customHeight="1">
      <c r="A62" s="260"/>
      <c r="B62" s="258" t="s">
        <v>292</v>
      </c>
      <c r="C62" s="258">
        <v>5</v>
      </c>
      <c r="D62" s="259">
        <v>1095525</v>
      </c>
      <c r="E62" s="259">
        <v>945525</v>
      </c>
    </row>
    <row r="63" spans="1:5" ht="16.5" customHeight="1">
      <c r="A63" s="260"/>
      <c r="B63" s="258" t="s">
        <v>351</v>
      </c>
      <c r="C63" s="258">
        <v>4</v>
      </c>
      <c r="D63" s="259">
        <v>350000</v>
      </c>
      <c r="E63" s="259">
        <v>250000</v>
      </c>
    </row>
    <row r="64" spans="1:5" ht="16.5" customHeight="1">
      <c r="A64" s="260"/>
      <c r="B64" s="258" t="s">
        <v>290</v>
      </c>
      <c r="C64" s="258">
        <v>4</v>
      </c>
      <c r="D64" s="259">
        <v>620000</v>
      </c>
      <c r="E64" s="259">
        <v>366500</v>
      </c>
    </row>
    <row r="65" spans="1:5" ht="16.5" customHeight="1">
      <c r="A65" s="260"/>
      <c r="B65" s="258" t="s">
        <v>301</v>
      </c>
      <c r="C65" s="258">
        <v>4</v>
      </c>
      <c r="D65" s="259">
        <v>330000</v>
      </c>
      <c r="E65" s="259">
        <v>259900</v>
      </c>
    </row>
    <row r="66" spans="1:5" ht="16.5" customHeight="1">
      <c r="A66" s="260"/>
      <c r="B66" s="258" t="s">
        <v>450</v>
      </c>
      <c r="C66" s="258">
        <v>4</v>
      </c>
      <c r="D66" s="259">
        <v>330000</v>
      </c>
      <c r="E66" s="259">
        <v>330000</v>
      </c>
    </row>
    <row r="67" spans="1:5" ht="16.5" customHeight="1">
      <c r="A67" s="260"/>
      <c r="B67" s="258" t="s">
        <v>563</v>
      </c>
      <c r="C67" s="258">
        <v>4</v>
      </c>
      <c r="D67" s="259">
        <v>260000</v>
      </c>
      <c r="E67" s="259">
        <v>260000</v>
      </c>
    </row>
    <row r="68" spans="1:5" ht="16.5" customHeight="1">
      <c r="A68" s="260"/>
      <c r="B68" s="258" t="s">
        <v>331</v>
      </c>
      <c r="C68" s="258">
        <v>3</v>
      </c>
      <c r="D68" s="259">
        <v>1020000</v>
      </c>
      <c r="E68" s="259">
        <v>519000</v>
      </c>
    </row>
    <row r="69" spans="1:5" ht="16.5" customHeight="1">
      <c r="A69" s="260"/>
      <c r="B69" s="258" t="s">
        <v>321</v>
      </c>
      <c r="C69" s="258">
        <v>3</v>
      </c>
      <c r="D69" s="259">
        <v>450000</v>
      </c>
      <c r="E69" s="259">
        <v>325000</v>
      </c>
    </row>
    <row r="70" spans="1:5" ht="16.5" customHeight="1">
      <c r="A70" s="260"/>
      <c r="B70" s="258" t="s">
        <v>296</v>
      </c>
      <c r="C70" s="258">
        <v>3</v>
      </c>
      <c r="D70" s="259">
        <v>120000</v>
      </c>
      <c r="E70" s="259">
        <v>120000</v>
      </c>
    </row>
    <row r="71" spans="1:5" ht="16.5" customHeight="1">
      <c r="A71" s="260"/>
      <c r="B71" s="258" t="s">
        <v>289</v>
      </c>
      <c r="C71" s="258">
        <v>3</v>
      </c>
      <c r="D71" s="259">
        <v>210000</v>
      </c>
      <c r="E71" s="259">
        <v>149000</v>
      </c>
    </row>
    <row r="72" spans="1:5" ht="16.5" customHeight="1">
      <c r="A72" s="260"/>
      <c r="B72" s="258" t="s">
        <v>307</v>
      </c>
      <c r="C72" s="258">
        <v>3</v>
      </c>
      <c r="D72" s="259">
        <v>560000</v>
      </c>
      <c r="E72" s="259">
        <v>560000</v>
      </c>
    </row>
    <row r="73" spans="1:5" ht="16.5" customHeight="1">
      <c r="A73" s="260"/>
      <c r="B73" s="258" t="s">
        <v>354</v>
      </c>
      <c r="C73" s="258">
        <v>3</v>
      </c>
      <c r="D73" s="259">
        <v>110000</v>
      </c>
      <c r="E73" s="259">
        <v>110000</v>
      </c>
    </row>
    <row r="74" spans="1:5" ht="16.5" customHeight="1">
      <c r="A74" s="260"/>
      <c r="B74" s="258" t="s">
        <v>327</v>
      </c>
      <c r="C74" s="258">
        <v>3</v>
      </c>
      <c r="D74" s="259">
        <v>120000</v>
      </c>
      <c r="E74" s="259">
        <v>63400</v>
      </c>
    </row>
    <row r="75" spans="1:5" ht="16.5" customHeight="1">
      <c r="A75" s="260"/>
      <c r="B75" s="258" t="s">
        <v>494</v>
      </c>
      <c r="C75" s="258">
        <v>2</v>
      </c>
      <c r="D75" s="259">
        <v>20000</v>
      </c>
      <c r="E75" s="259">
        <v>20000</v>
      </c>
    </row>
    <row r="76" spans="1:5" ht="16.5" customHeight="1">
      <c r="A76" s="260"/>
      <c r="B76" s="258" t="s">
        <v>291</v>
      </c>
      <c r="C76" s="258">
        <v>2</v>
      </c>
      <c r="D76" s="259">
        <v>110000</v>
      </c>
      <c r="E76" s="259">
        <v>109000</v>
      </c>
    </row>
    <row r="77" spans="1:5" ht="16.5" customHeight="1">
      <c r="A77" s="260"/>
      <c r="B77" s="258" t="s">
        <v>452</v>
      </c>
      <c r="C77" s="258">
        <v>2</v>
      </c>
      <c r="D77" s="259">
        <v>110000</v>
      </c>
      <c r="E77" s="259">
        <v>110000</v>
      </c>
    </row>
    <row r="78" spans="1:5" ht="16.5" customHeight="1">
      <c r="A78" s="260"/>
      <c r="B78" s="258" t="s">
        <v>294</v>
      </c>
      <c r="C78" s="258">
        <v>2</v>
      </c>
      <c r="D78" s="259">
        <v>220000</v>
      </c>
      <c r="E78" s="259">
        <v>100000</v>
      </c>
    </row>
    <row r="79" spans="1:5" ht="16.5" customHeight="1">
      <c r="A79" s="260"/>
      <c r="B79" s="258" t="s">
        <v>281</v>
      </c>
      <c r="C79" s="258">
        <v>2</v>
      </c>
      <c r="D79" s="259">
        <v>20000</v>
      </c>
      <c r="E79" s="259">
        <v>20000</v>
      </c>
    </row>
    <row r="80" spans="1:5" ht="16.5" customHeight="1">
      <c r="A80" s="260"/>
      <c r="B80" s="258" t="s">
        <v>287</v>
      </c>
      <c r="C80" s="258">
        <v>2</v>
      </c>
      <c r="D80" s="259">
        <v>75000</v>
      </c>
      <c r="E80" s="259">
        <v>75000</v>
      </c>
    </row>
    <row r="81" spans="1:5" ht="16.5" customHeight="1">
      <c r="A81" s="260"/>
      <c r="B81" s="258" t="s">
        <v>564</v>
      </c>
      <c r="C81" s="258">
        <v>2</v>
      </c>
      <c r="D81" s="259">
        <v>110000</v>
      </c>
      <c r="E81" s="259">
        <v>52900</v>
      </c>
    </row>
    <row r="82" spans="1:5" ht="16.5" customHeight="1">
      <c r="A82" s="260"/>
      <c r="B82" s="258" t="s">
        <v>286</v>
      </c>
      <c r="C82" s="258">
        <v>2</v>
      </c>
      <c r="D82" s="259">
        <v>150000</v>
      </c>
      <c r="E82" s="259">
        <v>85000</v>
      </c>
    </row>
    <row r="83" spans="1:5" ht="16.5" customHeight="1">
      <c r="A83" s="260"/>
      <c r="B83" s="258" t="s">
        <v>355</v>
      </c>
      <c r="C83" s="258">
        <v>2</v>
      </c>
      <c r="D83" s="259">
        <v>20000</v>
      </c>
      <c r="E83" s="259">
        <v>10000</v>
      </c>
    </row>
    <row r="84" spans="1:5" ht="16.5" customHeight="1">
      <c r="A84" s="260"/>
      <c r="B84" s="258" t="s">
        <v>361</v>
      </c>
      <c r="C84" s="258">
        <v>2</v>
      </c>
      <c r="D84" s="259">
        <v>200000</v>
      </c>
      <c r="E84" s="259">
        <v>150000</v>
      </c>
    </row>
    <row r="85" spans="1:5" ht="16.5" customHeight="1">
      <c r="A85" s="260"/>
      <c r="B85" s="258" t="s">
        <v>565</v>
      </c>
      <c r="C85" s="258">
        <v>1</v>
      </c>
      <c r="D85" s="259">
        <v>10000</v>
      </c>
      <c r="E85" s="259">
        <v>10000</v>
      </c>
    </row>
    <row r="86" spans="2:5" s="260" customFormat="1" ht="16.5" customHeight="1">
      <c r="B86" s="258" t="s">
        <v>566</v>
      </c>
      <c r="C86" s="258">
        <v>1</v>
      </c>
      <c r="D86" s="259">
        <v>10000</v>
      </c>
      <c r="E86" s="259">
        <v>2000</v>
      </c>
    </row>
    <row r="87" spans="2:5" s="260" customFormat="1" ht="16.5" customHeight="1">
      <c r="B87" s="258" t="s">
        <v>453</v>
      </c>
      <c r="C87" s="258">
        <v>1</v>
      </c>
      <c r="D87" s="259">
        <v>100000</v>
      </c>
      <c r="E87" s="259">
        <v>100000</v>
      </c>
    </row>
    <row r="88" spans="2:5" s="260" customFormat="1" ht="16.5" customHeight="1">
      <c r="B88" s="258" t="s">
        <v>476</v>
      </c>
      <c r="C88" s="258">
        <v>1</v>
      </c>
      <c r="D88" s="259">
        <v>100000</v>
      </c>
      <c r="E88" s="259">
        <v>15000</v>
      </c>
    </row>
    <row r="89" spans="2:5" s="260" customFormat="1" ht="16.5" customHeight="1">
      <c r="B89" s="258" t="s">
        <v>567</v>
      </c>
      <c r="C89" s="258">
        <v>1</v>
      </c>
      <c r="D89" s="259">
        <v>10000</v>
      </c>
      <c r="E89" s="259">
        <v>9000</v>
      </c>
    </row>
    <row r="90" spans="2:5" s="260" customFormat="1" ht="16.5" customHeight="1">
      <c r="B90" s="258" t="s">
        <v>282</v>
      </c>
      <c r="C90" s="258">
        <v>1</v>
      </c>
      <c r="D90" s="259">
        <v>10000</v>
      </c>
      <c r="E90" s="259">
        <v>10000</v>
      </c>
    </row>
    <row r="91" spans="2:5" s="260" customFormat="1" ht="16.5" customHeight="1">
      <c r="B91" s="258" t="s">
        <v>359</v>
      </c>
      <c r="C91" s="258">
        <v>1</v>
      </c>
      <c r="D91" s="259">
        <v>20000</v>
      </c>
      <c r="E91" s="259">
        <v>20000</v>
      </c>
    </row>
    <row r="92" spans="1:5" ht="16.5" customHeight="1">
      <c r="A92" s="260"/>
      <c r="B92" s="258" t="s">
        <v>280</v>
      </c>
      <c r="C92" s="258">
        <v>1</v>
      </c>
      <c r="D92" s="259">
        <v>100000</v>
      </c>
      <c r="E92" s="259">
        <v>49000</v>
      </c>
    </row>
    <row r="93" spans="1:5" ht="16.5" customHeight="1">
      <c r="A93" s="260"/>
      <c r="B93" s="258" t="s">
        <v>353</v>
      </c>
      <c r="C93" s="258">
        <v>1</v>
      </c>
      <c r="D93" s="259">
        <v>200000</v>
      </c>
      <c r="E93" s="259">
        <v>200000</v>
      </c>
    </row>
    <row r="94" spans="1:5" ht="16.5" customHeight="1">
      <c r="A94" s="260"/>
      <c r="B94" s="258" t="s">
        <v>358</v>
      </c>
      <c r="C94" s="258">
        <v>1</v>
      </c>
      <c r="D94" s="259">
        <v>10000</v>
      </c>
      <c r="E94" s="259">
        <v>8000</v>
      </c>
    </row>
    <row r="95" spans="2:5" s="260" customFormat="1" ht="16.5" customHeight="1">
      <c r="B95" s="258" t="s">
        <v>568</v>
      </c>
      <c r="C95" s="258">
        <v>1</v>
      </c>
      <c r="D95" s="259">
        <v>300000</v>
      </c>
      <c r="E95" s="259">
        <v>18000</v>
      </c>
    </row>
    <row r="96" spans="2:5" s="260" customFormat="1" ht="16.5" customHeight="1">
      <c r="B96" s="258" t="s">
        <v>333</v>
      </c>
      <c r="C96" s="258">
        <v>1</v>
      </c>
      <c r="D96" s="259">
        <v>20000</v>
      </c>
      <c r="E96" s="259">
        <v>9000</v>
      </c>
    </row>
    <row r="97" spans="1:5" ht="16.5" customHeight="1">
      <c r="A97" s="260"/>
      <c r="B97" s="258" t="s">
        <v>303</v>
      </c>
      <c r="C97" s="258">
        <v>1</v>
      </c>
      <c r="D97" s="259">
        <v>200000</v>
      </c>
      <c r="E97" s="259">
        <v>100000</v>
      </c>
    </row>
    <row r="98" spans="1:5" ht="16.5" customHeight="1">
      <c r="A98" s="260"/>
      <c r="B98" s="258" t="s">
        <v>285</v>
      </c>
      <c r="C98" s="258">
        <v>1</v>
      </c>
      <c r="D98" s="259">
        <v>100000</v>
      </c>
      <c r="E98" s="259">
        <v>50000</v>
      </c>
    </row>
    <row r="99" spans="1:5" ht="16.5" customHeight="1">
      <c r="A99" s="260"/>
      <c r="B99" s="258" t="s">
        <v>350</v>
      </c>
      <c r="C99" s="258">
        <v>1</v>
      </c>
      <c r="D99" s="259">
        <v>2000000</v>
      </c>
      <c r="E99" s="259">
        <v>500000</v>
      </c>
    </row>
    <row r="100" spans="1:5" ht="16.5" customHeight="1">
      <c r="A100" s="260"/>
      <c r="B100" s="258" t="s">
        <v>356</v>
      </c>
      <c r="C100" s="258">
        <v>1</v>
      </c>
      <c r="D100" s="259">
        <v>10000</v>
      </c>
      <c r="E100" s="259">
        <v>10000</v>
      </c>
    </row>
    <row r="101" spans="1:5" ht="16.5" customHeight="1">
      <c r="A101" s="260"/>
      <c r="B101" s="258" t="s">
        <v>449</v>
      </c>
      <c r="C101" s="258">
        <v>1</v>
      </c>
      <c r="D101" s="259">
        <v>30000</v>
      </c>
      <c r="E101" s="259">
        <v>30000</v>
      </c>
    </row>
    <row r="102" spans="1:5" ht="16.5" customHeight="1">
      <c r="A102" s="260"/>
      <c r="B102" s="258" t="s">
        <v>511</v>
      </c>
      <c r="C102" s="258">
        <v>1</v>
      </c>
      <c r="D102" s="259">
        <v>10000</v>
      </c>
      <c r="E102" s="259">
        <v>10000</v>
      </c>
    </row>
    <row r="103" spans="1:5" ht="16.5" customHeight="1">
      <c r="A103" s="260"/>
      <c r="B103" s="258" t="s">
        <v>362</v>
      </c>
      <c r="C103" s="258">
        <v>1</v>
      </c>
      <c r="D103" s="259">
        <v>20000</v>
      </c>
      <c r="E103" s="259">
        <v>10000</v>
      </c>
    </row>
    <row r="104" spans="1:5" ht="16.5" customHeight="1">
      <c r="A104" s="260"/>
      <c r="B104" s="258" t="s">
        <v>451</v>
      </c>
      <c r="C104" s="258">
        <v>1</v>
      </c>
      <c r="D104" s="259">
        <v>100000</v>
      </c>
      <c r="E104" s="259">
        <v>99000</v>
      </c>
    </row>
    <row r="105" spans="1:5" ht="16.5" customHeight="1">
      <c r="A105" s="260"/>
      <c r="B105" s="590" t="s">
        <v>31</v>
      </c>
      <c r="C105" s="590"/>
      <c r="D105" s="590"/>
      <c r="E105" s="122">
        <f>SUM(E51:E104)</f>
        <v>50171035</v>
      </c>
    </row>
    <row r="106" spans="1:4" ht="16.5" customHeight="1">
      <c r="A106" s="260"/>
      <c r="B106" s="3" t="s">
        <v>18</v>
      </c>
      <c r="C106" s="3"/>
      <c r="D106" s="3"/>
    </row>
    <row r="107" spans="1:5" ht="16.5" customHeight="1">
      <c r="A107" s="260"/>
      <c r="B107" s="152" t="s">
        <v>247</v>
      </c>
      <c r="C107" s="152"/>
      <c r="D107" s="152"/>
      <c r="E107" s="152"/>
    </row>
    <row r="108" spans="2:5" s="260" customFormat="1" ht="16.5" customHeight="1">
      <c r="B108" s="152"/>
      <c r="C108" s="152"/>
      <c r="D108" s="152"/>
      <c r="E108" s="152"/>
    </row>
    <row r="109" spans="2:5" s="260" customFormat="1" ht="16.5" customHeight="1">
      <c r="B109" s="152"/>
      <c r="C109" s="152"/>
      <c r="D109" s="152"/>
      <c r="E109" s="152"/>
    </row>
    <row r="110" spans="2:5" s="260" customFormat="1" ht="16.5" customHeight="1">
      <c r="B110" s="152"/>
      <c r="C110" s="152"/>
      <c r="D110" s="152"/>
      <c r="E110" s="152"/>
    </row>
    <row r="111" spans="2:5" s="260" customFormat="1" ht="16.5" customHeight="1">
      <c r="B111" s="152"/>
      <c r="C111" s="152"/>
      <c r="D111" s="152"/>
      <c r="E111" s="152"/>
    </row>
    <row r="112" spans="2:5" s="260" customFormat="1" ht="16.5" customHeight="1">
      <c r="B112" s="152"/>
      <c r="C112" s="152"/>
      <c r="D112" s="152"/>
      <c r="E112" s="152"/>
    </row>
    <row r="113" spans="2:5" s="260" customFormat="1" ht="16.5" customHeight="1">
      <c r="B113" s="152"/>
      <c r="C113" s="152"/>
      <c r="D113" s="152"/>
      <c r="E113" s="152"/>
    </row>
    <row r="114" spans="2:5" s="260" customFormat="1" ht="16.5" customHeight="1">
      <c r="B114" s="152"/>
      <c r="C114" s="152"/>
      <c r="D114" s="152"/>
      <c r="E114" s="152"/>
    </row>
    <row r="115" spans="2:5" s="260" customFormat="1" ht="16.5" customHeight="1">
      <c r="B115" s="152"/>
      <c r="C115" s="152"/>
      <c r="D115" s="152"/>
      <c r="E115" s="152"/>
    </row>
    <row r="116" spans="2:5" s="260" customFormat="1" ht="16.5" customHeight="1">
      <c r="B116" s="152"/>
      <c r="C116" s="152"/>
      <c r="D116" s="152"/>
      <c r="E116" s="152"/>
    </row>
    <row r="117" spans="2:5" s="260" customFormat="1" ht="16.5" customHeight="1">
      <c r="B117" s="152"/>
      <c r="C117" s="152"/>
      <c r="D117" s="152"/>
      <c r="E117" s="152"/>
    </row>
    <row r="118" spans="2:5" s="260" customFormat="1" ht="16.5" customHeight="1">
      <c r="B118" s="152"/>
      <c r="C118" s="152"/>
      <c r="D118" s="152"/>
      <c r="E118" s="152"/>
    </row>
    <row r="119" spans="2:5" s="260" customFormat="1" ht="16.5" customHeight="1">
      <c r="B119" s="152"/>
      <c r="C119" s="152"/>
      <c r="D119" s="152"/>
      <c r="E119" s="152"/>
    </row>
    <row r="120" spans="2:5" s="260" customFormat="1" ht="16.5" customHeight="1">
      <c r="B120" s="152"/>
      <c r="C120" s="152"/>
      <c r="D120" s="152"/>
      <c r="E120" s="152"/>
    </row>
    <row r="121" spans="2:5" s="260" customFormat="1" ht="16.5" customHeight="1">
      <c r="B121" s="152"/>
      <c r="C121" s="152"/>
      <c r="D121" s="152"/>
      <c r="E121" s="152"/>
    </row>
    <row r="122" spans="2:5" s="260" customFormat="1" ht="16.5" customHeight="1">
      <c r="B122" s="152"/>
      <c r="C122" s="152"/>
      <c r="D122" s="152"/>
      <c r="E122" s="152"/>
    </row>
    <row r="123" spans="2:5" s="260" customFormat="1" ht="16.5" customHeight="1">
      <c r="B123" s="152"/>
      <c r="C123" s="152"/>
      <c r="D123" s="152"/>
      <c r="E123" s="152"/>
    </row>
    <row r="124" spans="2:5" s="260" customFormat="1" ht="16.5" customHeight="1">
      <c r="B124" s="152"/>
      <c r="C124" s="152"/>
      <c r="D124" s="152"/>
      <c r="E124" s="152"/>
    </row>
    <row r="125" spans="2:5" s="260" customFormat="1" ht="16.5" customHeight="1">
      <c r="B125" s="152"/>
      <c r="C125" s="152"/>
      <c r="D125" s="152"/>
      <c r="E125" s="152"/>
    </row>
    <row r="126" spans="2:5" s="260" customFormat="1" ht="16.5" customHeight="1">
      <c r="B126" s="152"/>
      <c r="C126" s="152"/>
      <c r="D126" s="152"/>
      <c r="E126" s="152"/>
    </row>
    <row r="127" spans="2:5" s="260" customFormat="1" ht="16.5" customHeight="1">
      <c r="B127" s="152"/>
      <c r="C127" s="152"/>
      <c r="D127" s="152"/>
      <c r="E127" s="152"/>
    </row>
    <row r="128" spans="2:5" s="260" customFormat="1" ht="16.5" customHeight="1">
      <c r="B128" s="152"/>
      <c r="C128" s="152"/>
      <c r="D128" s="152"/>
      <c r="E128" s="152"/>
    </row>
    <row r="129" spans="2:5" s="260" customFormat="1" ht="16.5" customHeight="1">
      <c r="B129" s="152"/>
      <c r="C129" s="152"/>
      <c r="D129" s="152"/>
      <c r="E129" s="152"/>
    </row>
    <row r="130" spans="2:5" s="260" customFormat="1" ht="16.5" customHeight="1">
      <c r="B130" s="152"/>
      <c r="C130" s="152"/>
      <c r="D130" s="152"/>
      <c r="E130" s="152"/>
    </row>
    <row r="131" spans="2:5" s="260" customFormat="1" ht="16.5" customHeight="1">
      <c r="B131" s="152"/>
      <c r="C131" s="152"/>
      <c r="D131" s="152"/>
      <c r="E131" s="152"/>
    </row>
    <row r="133" s="260" customFormat="1" ht="16.5" customHeight="1"/>
    <row r="134" s="260" customFormat="1" ht="16.5" customHeight="1"/>
    <row r="135" s="260" customFormat="1" ht="16.5" customHeight="1"/>
    <row r="136" s="260" customFormat="1" ht="16.5" customHeight="1"/>
    <row r="137" s="260" customFormat="1" ht="16.5" customHeight="1"/>
    <row r="138" s="260" customFormat="1" ht="16.5" customHeight="1"/>
    <row r="139" s="260" customFormat="1" ht="16.5" customHeight="1"/>
    <row r="140" spans="1:6" ht="16.5" customHeight="1">
      <c r="A140" s="592" t="s">
        <v>545</v>
      </c>
      <c r="B140" s="592"/>
      <c r="C140" s="592"/>
      <c r="D140" s="592"/>
      <c r="E140" s="592"/>
      <c r="F140" s="592"/>
    </row>
    <row r="141" spans="1:6" ht="16.5" customHeight="1">
      <c r="A141" s="260"/>
      <c r="B141" s="582" t="s">
        <v>131</v>
      </c>
      <c r="C141" s="582"/>
      <c r="D141" s="582"/>
      <c r="E141" s="582"/>
      <c r="F141" s="260"/>
    </row>
    <row r="142" spans="1:6" ht="16.5" customHeight="1">
      <c r="A142" s="260"/>
      <c r="B142" s="580" t="s">
        <v>245</v>
      </c>
      <c r="C142" s="580" t="s">
        <v>246</v>
      </c>
      <c r="D142" s="580" t="s">
        <v>243</v>
      </c>
      <c r="E142" s="580" t="s">
        <v>244</v>
      </c>
      <c r="F142" s="260"/>
    </row>
    <row r="143" spans="1:6" ht="16.5" customHeight="1">
      <c r="A143" s="260"/>
      <c r="B143" s="580"/>
      <c r="C143" s="580"/>
      <c r="D143" s="581"/>
      <c r="E143" s="581"/>
      <c r="F143" s="260"/>
    </row>
    <row r="144" spans="1:6" ht="29.25" customHeight="1">
      <c r="A144" s="260"/>
      <c r="B144" s="580"/>
      <c r="C144" s="580"/>
      <c r="D144" s="581"/>
      <c r="E144" s="581"/>
      <c r="F144" s="260"/>
    </row>
    <row r="145" spans="1:6" ht="16.5" customHeight="1">
      <c r="A145" s="260"/>
      <c r="B145" s="258" t="s">
        <v>276</v>
      </c>
      <c r="C145" s="258">
        <v>17</v>
      </c>
      <c r="D145" s="259">
        <v>2670000</v>
      </c>
      <c r="E145" s="259">
        <v>2090000</v>
      </c>
      <c r="F145" s="260"/>
    </row>
    <row r="146" spans="1:6" ht="16.5" customHeight="1">
      <c r="A146" s="260"/>
      <c r="B146" s="258" t="s">
        <v>277</v>
      </c>
      <c r="C146" s="258">
        <v>15</v>
      </c>
      <c r="D146" s="259">
        <v>5070000</v>
      </c>
      <c r="E146" s="259">
        <v>2754280</v>
      </c>
      <c r="F146" s="260"/>
    </row>
    <row r="147" spans="1:6" ht="16.5" customHeight="1">
      <c r="A147" s="260"/>
      <c r="B147" s="258" t="s">
        <v>293</v>
      </c>
      <c r="C147" s="258">
        <v>15</v>
      </c>
      <c r="D147" s="259">
        <v>6210000</v>
      </c>
      <c r="E147" s="259">
        <v>6040000</v>
      </c>
      <c r="F147" s="260"/>
    </row>
    <row r="148" spans="1:6" ht="16.5" customHeight="1">
      <c r="A148" s="260"/>
      <c r="B148" s="258" t="s">
        <v>308</v>
      </c>
      <c r="C148" s="258">
        <v>11</v>
      </c>
      <c r="D148" s="259">
        <v>1370000</v>
      </c>
      <c r="E148" s="259">
        <v>945000</v>
      </c>
      <c r="F148" s="260"/>
    </row>
    <row r="149" spans="1:6" ht="16.5" customHeight="1">
      <c r="A149" s="260"/>
      <c r="B149" s="258" t="s">
        <v>351</v>
      </c>
      <c r="C149" s="258">
        <v>9</v>
      </c>
      <c r="D149" s="259">
        <v>2000000</v>
      </c>
      <c r="E149" s="259">
        <v>1565000</v>
      </c>
      <c r="F149" s="260"/>
    </row>
    <row r="150" spans="1:6" ht="16.5" customHeight="1">
      <c r="A150" s="260"/>
      <c r="B150" s="258" t="s">
        <v>332</v>
      </c>
      <c r="C150" s="258">
        <v>8</v>
      </c>
      <c r="D150" s="259">
        <v>6150000</v>
      </c>
      <c r="E150" s="259">
        <v>5719000</v>
      </c>
      <c r="F150" s="260"/>
    </row>
    <row r="151" spans="1:6" ht="16.5" customHeight="1">
      <c r="A151" s="260"/>
      <c r="B151" s="258" t="s">
        <v>279</v>
      </c>
      <c r="C151" s="258">
        <v>8</v>
      </c>
      <c r="D151" s="259">
        <v>450000</v>
      </c>
      <c r="E151" s="259">
        <v>335500</v>
      </c>
      <c r="F151" s="260"/>
    </row>
    <row r="152" spans="1:6" ht="16.5" customHeight="1">
      <c r="A152" s="260"/>
      <c r="B152" s="258" t="s">
        <v>302</v>
      </c>
      <c r="C152" s="258">
        <v>7</v>
      </c>
      <c r="D152" s="259">
        <v>700000</v>
      </c>
      <c r="E152" s="259">
        <v>575000</v>
      </c>
      <c r="F152" s="260"/>
    </row>
    <row r="153" spans="1:6" ht="16.5" customHeight="1">
      <c r="A153" s="260"/>
      <c r="B153" s="258" t="s">
        <v>284</v>
      </c>
      <c r="C153" s="258">
        <v>5</v>
      </c>
      <c r="D153" s="259">
        <v>1140000</v>
      </c>
      <c r="E153" s="259">
        <v>1051000</v>
      </c>
      <c r="F153" s="260"/>
    </row>
    <row r="154" spans="1:6" ht="16.5" customHeight="1">
      <c r="A154" s="260"/>
      <c r="B154" s="258" t="s">
        <v>512</v>
      </c>
      <c r="C154" s="258">
        <v>4</v>
      </c>
      <c r="D154" s="259">
        <v>200000</v>
      </c>
      <c r="E154" s="259">
        <v>175000</v>
      </c>
      <c r="F154" s="260"/>
    </row>
    <row r="155" spans="1:6" ht="16.5" customHeight="1">
      <c r="A155" s="260"/>
      <c r="B155" s="258" t="s">
        <v>278</v>
      </c>
      <c r="C155" s="258">
        <v>4</v>
      </c>
      <c r="D155" s="259">
        <v>800000</v>
      </c>
      <c r="E155" s="259">
        <v>415500</v>
      </c>
      <c r="F155" s="260"/>
    </row>
    <row r="156" spans="1:6" ht="16.5" customHeight="1">
      <c r="A156" s="260"/>
      <c r="B156" s="258" t="s">
        <v>494</v>
      </c>
      <c r="C156" s="258">
        <v>4</v>
      </c>
      <c r="D156" s="259">
        <v>200000</v>
      </c>
      <c r="E156" s="259">
        <v>141500</v>
      </c>
      <c r="F156" s="260"/>
    </row>
    <row r="157" spans="1:6" ht="16.5" customHeight="1">
      <c r="A157" s="260"/>
      <c r="B157" s="258" t="s">
        <v>289</v>
      </c>
      <c r="C157" s="258">
        <v>4</v>
      </c>
      <c r="D157" s="259">
        <v>2420000</v>
      </c>
      <c r="E157" s="259">
        <v>1290000</v>
      </c>
      <c r="F157" s="260"/>
    </row>
    <row r="158" spans="1:6" ht="16.5" customHeight="1">
      <c r="A158" s="260"/>
      <c r="B158" s="258" t="s">
        <v>287</v>
      </c>
      <c r="C158" s="258">
        <v>3</v>
      </c>
      <c r="D158" s="259">
        <v>2050000</v>
      </c>
      <c r="E158" s="259">
        <v>2049500</v>
      </c>
      <c r="F158" s="260"/>
    </row>
    <row r="159" spans="1:6" ht="16.5" customHeight="1">
      <c r="A159" s="260"/>
      <c r="B159" s="258" t="s">
        <v>292</v>
      </c>
      <c r="C159" s="258">
        <v>3</v>
      </c>
      <c r="D159" s="259">
        <v>1150000</v>
      </c>
      <c r="E159" s="259">
        <v>587500</v>
      </c>
      <c r="F159" s="260"/>
    </row>
    <row r="160" spans="2:5" s="260" customFormat="1" ht="16.5" customHeight="1">
      <c r="B160" s="258" t="s">
        <v>288</v>
      </c>
      <c r="C160" s="258">
        <v>3</v>
      </c>
      <c r="D160" s="259">
        <v>900000</v>
      </c>
      <c r="E160" s="259">
        <v>707000</v>
      </c>
    </row>
    <row r="161" spans="2:5" s="260" customFormat="1" ht="16.5" customHeight="1">
      <c r="B161" s="258" t="s">
        <v>283</v>
      </c>
      <c r="C161" s="258">
        <v>3</v>
      </c>
      <c r="D161" s="259">
        <v>200000</v>
      </c>
      <c r="E161" s="259">
        <v>123500</v>
      </c>
    </row>
    <row r="162" spans="2:5" s="260" customFormat="1" ht="16.5" customHeight="1">
      <c r="B162" s="258" t="s">
        <v>290</v>
      </c>
      <c r="C162" s="258">
        <v>3</v>
      </c>
      <c r="D162" s="259">
        <v>250000</v>
      </c>
      <c r="E162" s="259">
        <v>220000</v>
      </c>
    </row>
    <row r="163" spans="2:5" s="260" customFormat="1" ht="16.5" customHeight="1">
      <c r="B163" s="258" t="s">
        <v>561</v>
      </c>
      <c r="C163" s="258">
        <v>2</v>
      </c>
      <c r="D163" s="259">
        <v>200000</v>
      </c>
      <c r="E163" s="259">
        <v>140000</v>
      </c>
    </row>
    <row r="164" spans="2:5" s="260" customFormat="1" ht="16.5" customHeight="1">
      <c r="B164" s="258" t="s">
        <v>476</v>
      </c>
      <c r="C164" s="258">
        <v>2</v>
      </c>
      <c r="D164" s="259">
        <v>3350000</v>
      </c>
      <c r="E164" s="259">
        <v>3350000</v>
      </c>
    </row>
    <row r="165" spans="2:5" s="260" customFormat="1" ht="16.5" customHeight="1">
      <c r="B165" s="258" t="s">
        <v>301</v>
      </c>
      <c r="C165" s="258">
        <v>2</v>
      </c>
      <c r="D165" s="259">
        <v>100000</v>
      </c>
      <c r="E165" s="259">
        <v>100000</v>
      </c>
    </row>
    <row r="166" spans="2:5" s="260" customFormat="1" ht="16.5" customHeight="1">
      <c r="B166" s="258" t="s">
        <v>331</v>
      </c>
      <c r="C166" s="258">
        <v>2</v>
      </c>
      <c r="D166" s="259">
        <v>3950000</v>
      </c>
      <c r="E166" s="259">
        <v>2050000</v>
      </c>
    </row>
    <row r="167" spans="2:5" s="260" customFormat="1" ht="16.5" customHeight="1">
      <c r="B167" s="258" t="s">
        <v>452</v>
      </c>
      <c r="C167" s="258">
        <v>2</v>
      </c>
      <c r="D167" s="259">
        <v>66000000</v>
      </c>
      <c r="E167" s="259">
        <v>34000000</v>
      </c>
    </row>
    <row r="168" spans="2:5" s="260" customFormat="1" ht="16.5" customHeight="1">
      <c r="B168" s="258" t="s">
        <v>352</v>
      </c>
      <c r="C168" s="258">
        <v>2</v>
      </c>
      <c r="D168" s="259">
        <v>8200000</v>
      </c>
      <c r="E168" s="259">
        <v>4280000</v>
      </c>
    </row>
    <row r="169" spans="2:5" s="260" customFormat="1" ht="16.5" customHeight="1">
      <c r="B169" s="258" t="s">
        <v>303</v>
      </c>
      <c r="C169" s="258">
        <v>2</v>
      </c>
      <c r="D169" s="259">
        <v>100000</v>
      </c>
      <c r="E169" s="259">
        <v>50500</v>
      </c>
    </row>
    <row r="170" spans="2:5" s="260" customFormat="1" ht="16.5" customHeight="1">
      <c r="B170" s="258" t="s">
        <v>333</v>
      </c>
      <c r="C170" s="258">
        <v>2</v>
      </c>
      <c r="D170" s="259">
        <v>150000</v>
      </c>
      <c r="E170" s="259">
        <v>100000</v>
      </c>
    </row>
    <row r="171" spans="2:5" s="260" customFormat="1" ht="16.5" customHeight="1">
      <c r="B171" s="258" t="s">
        <v>280</v>
      </c>
      <c r="C171" s="258">
        <v>2</v>
      </c>
      <c r="D171" s="259">
        <v>150000</v>
      </c>
      <c r="E171" s="259">
        <v>81600</v>
      </c>
    </row>
    <row r="172" spans="2:5" s="260" customFormat="1" ht="16.5" customHeight="1">
      <c r="B172" s="258" t="s">
        <v>361</v>
      </c>
      <c r="C172" s="258">
        <v>1</v>
      </c>
      <c r="D172" s="259">
        <v>50000</v>
      </c>
      <c r="E172" s="259">
        <v>20000</v>
      </c>
    </row>
    <row r="173" spans="2:5" s="260" customFormat="1" ht="16.5" customHeight="1">
      <c r="B173" s="258" t="s">
        <v>515</v>
      </c>
      <c r="C173" s="258">
        <v>1</v>
      </c>
      <c r="D173" s="259">
        <v>50000</v>
      </c>
      <c r="E173" s="259">
        <v>12500</v>
      </c>
    </row>
    <row r="174" spans="2:5" s="260" customFormat="1" ht="16.5" customHeight="1">
      <c r="B174" s="258" t="s">
        <v>294</v>
      </c>
      <c r="C174" s="258">
        <v>1</v>
      </c>
      <c r="D174" s="259">
        <v>50000</v>
      </c>
      <c r="E174" s="259">
        <v>33500</v>
      </c>
    </row>
    <row r="175" spans="2:5" s="260" customFormat="1" ht="16.5" customHeight="1">
      <c r="B175" s="258" t="s">
        <v>321</v>
      </c>
      <c r="C175" s="258">
        <v>1</v>
      </c>
      <c r="D175" s="259">
        <v>50000</v>
      </c>
      <c r="E175" s="259">
        <v>16000</v>
      </c>
    </row>
    <row r="176" spans="2:5" s="260" customFormat="1" ht="16.5" customHeight="1">
      <c r="B176" s="258" t="s">
        <v>454</v>
      </c>
      <c r="C176" s="258">
        <v>1</v>
      </c>
      <c r="D176" s="259">
        <v>50000</v>
      </c>
      <c r="E176" s="259">
        <v>25000</v>
      </c>
    </row>
    <row r="177" spans="2:5" s="260" customFormat="1" ht="16.5" customHeight="1">
      <c r="B177" s="258" t="s">
        <v>354</v>
      </c>
      <c r="C177" s="258">
        <v>1</v>
      </c>
      <c r="D177" s="259">
        <v>50000</v>
      </c>
      <c r="E177" s="259">
        <v>25000</v>
      </c>
    </row>
    <row r="178" spans="2:5" s="260" customFormat="1" ht="16.5" customHeight="1">
      <c r="B178" s="258" t="s">
        <v>327</v>
      </c>
      <c r="C178" s="258">
        <v>1</v>
      </c>
      <c r="D178" s="259">
        <v>500000</v>
      </c>
      <c r="E178" s="259">
        <v>150000</v>
      </c>
    </row>
    <row r="179" spans="2:5" s="260" customFormat="1" ht="16.5" customHeight="1">
      <c r="B179" s="258" t="s">
        <v>285</v>
      </c>
      <c r="C179" s="258">
        <v>1</v>
      </c>
      <c r="D179" s="259">
        <v>50000</v>
      </c>
      <c r="E179" s="259">
        <v>50000</v>
      </c>
    </row>
    <row r="180" spans="2:5" s="260" customFormat="1" ht="16.5" customHeight="1">
      <c r="B180" s="258" t="s">
        <v>281</v>
      </c>
      <c r="C180" s="258">
        <v>1</v>
      </c>
      <c r="D180" s="259">
        <v>50000</v>
      </c>
      <c r="E180" s="259">
        <v>50000</v>
      </c>
    </row>
    <row r="181" spans="2:5" s="260" customFormat="1" ht="16.5" customHeight="1">
      <c r="B181" s="258" t="s">
        <v>296</v>
      </c>
      <c r="C181" s="258">
        <v>1</v>
      </c>
      <c r="D181" s="259">
        <v>50000</v>
      </c>
      <c r="E181" s="259">
        <v>50000</v>
      </c>
    </row>
    <row r="182" spans="2:5" s="260" customFormat="1" ht="16.5" customHeight="1">
      <c r="B182" s="258" t="s">
        <v>509</v>
      </c>
      <c r="C182" s="258">
        <v>1</v>
      </c>
      <c r="D182" s="259">
        <v>1000000</v>
      </c>
      <c r="E182" s="259">
        <v>800000</v>
      </c>
    </row>
    <row r="183" spans="2:5" s="260" customFormat="1" ht="16.5" customHeight="1">
      <c r="B183" s="258" t="s">
        <v>356</v>
      </c>
      <c r="C183" s="258">
        <v>1</v>
      </c>
      <c r="D183" s="259">
        <v>50000</v>
      </c>
      <c r="E183" s="259">
        <v>49500</v>
      </c>
    </row>
    <row r="184" spans="2:5" s="260" customFormat="1" ht="16.5" customHeight="1">
      <c r="B184" s="258" t="s">
        <v>357</v>
      </c>
      <c r="C184" s="258">
        <v>1</v>
      </c>
      <c r="D184" s="259">
        <v>50000</v>
      </c>
      <c r="E184" s="259">
        <v>50000</v>
      </c>
    </row>
    <row r="185" spans="2:5" s="260" customFormat="1" ht="16.5" customHeight="1">
      <c r="B185" s="258" t="s">
        <v>569</v>
      </c>
      <c r="C185" s="258">
        <v>1</v>
      </c>
      <c r="D185" s="259">
        <v>50000</v>
      </c>
      <c r="E185" s="259">
        <v>12500</v>
      </c>
    </row>
    <row r="186" spans="2:5" s="260" customFormat="1" ht="16.5" customHeight="1">
      <c r="B186" s="258" t="s">
        <v>286</v>
      </c>
      <c r="C186" s="258">
        <v>1</v>
      </c>
      <c r="D186" s="259">
        <v>100000</v>
      </c>
      <c r="E186" s="259">
        <v>40000</v>
      </c>
    </row>
    <row r="187" spans="2:5" s="260" customFormat="1" ht="16.5" customHeight="1">
      <c r="B187" s="258" t="s">
        <v>306</v>
      </c>
      <c r="C187" s="258">
        <v>1</v>
      </c>
      <c r="D187" s="259">
        <v>50000</v>
      </c>
      <c r="E187" s="259">
        <v>50000</v>
      </c>
    </row>
    <row r="188" spans="2:5" s="260" customFormat="1" ht="16.5" customHeight="1">
      <c r="B188" s="258" t="s">
        <v>562</v>
      </c>
      <c r="C188" s="258">
        <v>1</v>
      </c>
      <c r="D188" s="259">
        <v>50000</v>
      </c>
      <c r="E188" s="259">
        <v>16500</v>
      </c>
    </row>
    <row r="189" spans="2:5" s="260" customFormat="1" ht="16.5" customHeight="1">
      <c r="B189" s="258" t="s">
        <v>453</v>
      </c>
      <c r="C189" s="258">
        <v>1</v>
      </c>
      <c r="D189" s="259">
        <v>100000</v>
      </c>
      <c r="E189" s="259">
        <v>100000</v>
      </c>
    </row>
    <row r="190" spans="2:5" s="260" customFormat="1" ht="16.5" customHeight="1">
      <c r="B190" s="258" t="s">
        <v>307</v>
      </c>
      <c r="C190" s="258">
        <v>1</v>
      </c>
      <c r="D190" s="259">
        <v>400000</v>
      </c>
      <c r="E190" s="259">
        <v>120000</v>
      </c>
    </row>
    <row r="191" spans="2:5" s="260" customFormat="1" ht="16.5" customHeight="1">
      <c r="B191" s="258" t="s">
        <v>360</v>
      </c>
      <c r="C191" s="258">
        <v>1</v>
      </c>
      <c r="D191" s="259">
        <v>50000</v>
      </c>
      <c r="E191" s="259">
        <v>25000</v>
      </c>
    </row>
    <row r="192" spans="2:5" s="260" customFormat="1" ht="16.5" customHeight="1">
      <c r="B192" s="587" t="s">
        <v>31</v>
      </c>
      <c r="C192" s="588"/>
      <c r="D192" s="589"/>
      <c r="E192" s="122">
        <f>SUM(E145:E191)</f>
        <v>72631880</v>
      </c>
    </row>
    <row r="193" spans="2:5" s="260" customFormat="1" ht="16.5" customHeight="1">
      <c r="B193" s="388"/>
      <c r="C193" s="388"/>
      <c r="D193" s="388"/>
      <c r="E193" s="389"/>
    </row>
    <row r="194" spans="2:5" s="260" customFormat="1" ht="16.5" customHeight="1">
      <c r="B194" s="120"/>
      <c r="C194" s="120"/>
      <c r="D194" s="121"/>
      <c r="E194" s="121"/>
    </row>
    <row r="195" spans="2:5" s="260" customFormat="1" ht="16.5" customHeight="1">
      <c r="B195" s="591" t="s">
        <v>139</v>
      </c>
      <c r="C195" s="591"/>
      <c r="D195" s="591"/>
      <c r="E195" s="591"/>
    </row>
    <row r="196" spans="2:5" s="260" customFormat="1" ht="16.5" customHeight="1">
      <c r="B196" s="578" t="s">
        <v>245</v>
      </c>
      <c r="C196" s="578" t="s">
        <v>242</v>
      </c>
      <c r="D196" s="578" t="s">
        <v>243</v>
      </c>
      <c r="E196" s="578" t="s">
        <v>244</v>
      </c>
    </row>
    <row r="197" spans="2:5" s="260" customFormat="1" ht="16.5" customHeight="1">
      <c r="B197" s="579"/>
      <c r="C197" s="579"/>
      <c r="D197" s="579"/>
      <c r="E197" s="579"/>
    </row>
    <row r="198" spans="2:5" s="260" customFormat="1" ht="25.5" customHeight="1">
      <c r="B198" s="583"/>
      <c r="C198" s="583"/>
      <c r="D198" s="583"/>
      <c r="E198" s="583"/>
    </row>
    <row r="199" spans="2:5" s="260" customFormat="1" ht="16.5" customHeight="1">
      <c r="B199" s="258" t="s">
        <v>293</v>
      </c>
      <c r="C199" s="258">
        <v>468</v>
      </c>
      <c r="D199" s="259">
        <v>89618000</v>
      </c>
      <c r="E199" s="259">
        <v>79132550</v>
      </c>
    </row>
    <row r="200" spans="2:5" s="260" customFormat="1" ht="16.5" customHeight="1">
      <c r="B200" s="258" t="s">
        <v>276</v>
      </c>
      <c r="C200" s="258">
        <v>70</v>
      </c>
      <c r="D200" s="259">
        <v>8020000</v>
      </c>
      <c r="E200" s="259">
        <v>7326200</v>
      </c>
    </row>
    <row r="201" spans="2:5" s="260" customFormat="1" ht="16.5" customHeight="1">
      <c r="B201" s="258" t="s">
        <v>288</v>
      </c>
      <c r="C201" s="258">
        <v>68</v>
      </c>
      <c r="D201" s="259">
        <v>14465000</v>
      </c>
      <c r="E201" s="259">
        <v>9006300</v>
      </c>
    </row>
    <row r="202" spans="2:5" s="260" customFormat="1" ht="16.5" customHeight="1">
      <c r="B202" s="258" t="s">
        <v>302</v>
      </c>
      <c r="C202" s="258">
        <v>52</v>
      </c>
      <c r="D202" s="259">
        <v>6121000</v>
      </c>
      <c r="E202" s="259">
        <v>5727630</v>
      </c>
    </row>
    <row r="203" spans="2:5" s="260" customFormat="1" ht="16.5" customHeight="1">
      <c r="B203" s="258" t="s">
        <v>308</v>
      </c>
      <c r="C203" s="258">
        <v>46</v>
      </c>
      <c r="D203" s="259">
        <v>7771000</v>
      </c>
      <c r="E203" s="259">
        <v>5462430</v>
      </c>
    </row>
    <row r="204" spans="2:5" s="260" customFormat="1" ht="16.5" customHeight="1">
      <c r="B204" s="258" t="s">
        <v>277</v>
      </c>
      <c r="C204" s="258">
        <v>41</v>
      </c>
      <c r="D204" s="259">
        <v>4307000</v>
      </c>
      <c r="E204" s="259">
        <v>3081210</v>
      </c>
    </row>
    <row r="205" spans="2:5" s="260" customFormat="1" ht="16.5" customHeight="1">
      <c r="B205" s="258" t="s">
        <v>290</v>
      </c>
      <c r="C205" s="258">
        <v>30</v>
      </c>
      <c r="D205" s="259">
        <v>3930000</v>
      </c>
      <c r="E205" s="259">
        <v>3156500</v>
      </c>
    </row>
    <row r="206" spans="2:5" s="260" customFormat="1" ht="16.5" customHeight="1">
      <c r="B206" s="258" t="s">
        <v>279</v>
      </c>
      <c r="C206" s="258">
        <v>29</v>
      </c>
      <c r="D206" s="259">
        <v>1955000</v>
      </c>
      <c r="E206" s="259">
        <v>1813400</v>
      </c>
    </row>
    <row r="207" spans="2:5" s="260" customFormat="1" ht="16.5" customHeight="1">
      <c r="B207" s="258" t="s">
        <v>332</v>
      </c>
      <c r="C207" s="258">
        <v>27</v>
      </c>
      <c r="D207" s="259">
        <v>1592000</v>
      </c>
      <c r="E207" s="259">
        <v>1119500</v>
      </c>
    </row>
    <row r="208" spans="2:5" s="260" customFormat="1" ht="16.5" customHeight="1">
      <c r="B208" s="258" t="s">
        <v>284</v>
      </c>
      <c r="C208" s="258">
        <v>15</v>
      </c>
      <c r="D208" s="259">
        <v>4100000</v>
      </c>
      <c r="E208" s="259">
        <v>3993000</v>
      </c>
    </row>
    <row r="209" spans="2:5" s="260" customFormat="1" ht="16.5" customHeight="1">
      <c r="B209" s="258" t="s">
        <v>307</v>
      </c>
      <c r="C209" s="258">
        <v>14</v>
      </c>
      <c r="D209" s="259">
        <v>2570000</v>
      </c>
      <c r="E209" s="259">
        <v>2360200</v>
      </c>
    </row>
    <row r="210" spans="2:5" s="260" customFormat="1" ht="16.5" customHeight="1">
      <c r="B210" s="258" t="s">
        <v>292</v>
      </c>
      <c r="C210" s="258">
        <v>13</v>
      </c>
      <c r="D210" s="259">
        <v>2895525</v>
      </c>
      <c r="E210" s="259">
        <v>2672525</v>
      </c>
    </row>
    <row r="211" spans="2:5" s="260" customFormat="1" ht="16.5" customHeight="1">
      <c r="B211" s="258" t="s">
        <v>296</v>
      </c>
      <c r="C211" s="258">
        <v>13</v>
      </c>
      <c r="D211" s="259">
        <v>722000</v>
      </c>
      <c r="E211" s="259">
        <v>444700</v>
      </c>
    </row>
    <row r="212" spans="2:5" s="260" customFormat="1" ht="16.5" customHeight="1">
      <c r="B212" s="258" t="s">
        <v>301</v>
      </c>
      <c r="C212" s="258">
        <v>12</v>
      </c>
      <c r="D212" s="259">
        <v>1180000</v>
      </c>
      <c r="E212" s="259">
        <v>1013400</v>
      </c>
    </row>
    <row r="213" spans="2:5" s="260" customFormat="1" ht="16.5" customHeight="1">
      <c r="B213" s="258" t="s">
        <v>357</v>
      </c>
      <c r="C213" s="258">
        <v>11</v>
      </c>
      <c r="D213" s="259">
        <v>755000</v>
      </c>
      <c r="E213" s="259">
        <v>533000</v>
      </c>
    </row>
    <row r="214" spans="2:5" s="260" customFormat="1" ht="16.5" customHeight="1">
      <c r="B214" s="258" t="s">
        <v>295</v>
      </c>
      <c r="C214" s="258">
        <v>11</v>
      </c>
      <c r="D214" s="259">
        <v>830000</v>
      </c>
      <c r="E214" s="259">
        <v>739000</v>
      </c>
    </row>
    <row r="215" spans="2:5" s="260" customFormat="1" ht="16.5" customHeight="1">
      <c r="B215" s="258" t="s">
        <v>361</v>
      </c>
      <c r="C215" s="258">
        <v>11</v>
      </c>
      <c r="D215" s="259">
        <v>1960000</v>
      </c>
      <c r="E215" s="259">
        <v>1660000</v>
      </c>
    </row>
    <row r="216" spans="2:5" s="260" customFormat="1" ht="16.5" customHeight="1">
      <c r="B216" s="258" t="s">
        <v>321</v>
      </c>
      <c r="C216" s="258">
        <v>11</v>
      </c>
      <c r="D216" s="259">
        <v>1580000</v>
      </c>
      <c r="E216" s="259">
        <v>1233000</v>
      </c>
    </row>
    <row r="217" spans="2:5" s="260" customFormat="1" ht="16.5" customHeight="1">
      <c r="B217" s="258" t="s">
        <v>331</v>
      </c>
      <c r="C217" s="258">
        <v>9</v>
      </c>
      <c r="D217" s="259">
        <v>1750000</v>
      </c>
      <c r="E217" s="259">
        <v>1029800</v>
      </c>
    </row>
    <row r="218" spans="2:5" s="260" customFormat="1" ht="16.5" customHeight="1">
      <c r="B218" s="258" t="s">
        <v>327</v>
      </c>
      <c r="C218" s="258">
        <v>9</v>
      </c>
      <c r="D218" s="259">
        <v>1030000</v>
      </c>
      <c r="E218" s="259">
        <v>815400</v>
      </c>
    </row>
    <row r="219" spans="2:5" s="260" customFormat="1" ht="16.5" customHeight="1">
      <c r="B219" s="258" t="s">
        <v>351</v>
      </c>
      <c r="C219" s="258">
        <v>9</v>
      </c>
      <c r="D219" s="259">
        <v>2250000</v>
      </c>
      <c r="E219" s="259">
        <v>2150000</v>
      </c>
    </row>
    <row r="220" spans="2:5" s="260" customFormat="1" ht="16.5" customHeight="1">
      <c r="B220" s="258" t="s">
        <v>563</v>
      </c>
      <c r="C220" s="258">
        <v>8</v>
      </c>
      <c r="D220" s="259">
        <v>440000</v>
      </c>
      <c r="E220" s="259">
        <v>440000</v>
      </c>
    </row>
    <row r="221" spans="2:5" s="260" customFormat="1" ht="16.5" customHeight="1">
      <c r="B221" s="258" t="s">
        <v>283</v>
      </c>
      <c r="C221" s="258">
        <v>7</v>
      </c>
      <c r="D221" s="259">
        <v>200000</v>
      </c>
      <c r="E221" s="259">
        <v>120000</v>
      </c>
    </row>
    <row r="222" spans="2:5" s="260" customFormat="1" ht="16.5" customHeight="1">
      <c r="B222" s="258" t="s">
        <v>289</v>
      </c>
      <c r="C222" s="258">
        <v>7</v>
      </c>
      <c r="D222" s="259">
        <v>630000</v>
      </c>
      <c r="E222" s="259">
        <v>308000</v>
      </c>
    </row>
    <row r="223" spans="1:5" ht="16.5" customHeight="1">
      <c r="A223" s="260"/>
      <c r="B223" s="258" t="s">
        <v>286</v>
      </c>
      <c r="C223" s="258">
        <v>7</v>
      </c>
      <c r="D223" s="259">
        <v>650000</v>
      </c>
      <c r="E223" s="259">
        <v>350800</v>
      </c>
    </row>
    <row r="224" spans="1:5" ht="16.5" customHeight="1">
      <c r="A224" s="260"/>
      <c r="B224" s="258" t="s">
        <v>494</v>
      </c>
      <c r="C224" s="258">
        <v>5</v>
      </c>
      <c r="D224" s="259">
        <v>180000</v>
      </c>
      <c r="E224" s="259">
        <v>100000</v>
      </c>
    </row>
    <row r="225" spans="1:5" ht="16.5" customHeight="1">
      <c r="A225" s="260"/>
      <c r="B225" s="258" t="s">
        <v>450</v>
      </c>
      <c r="C225" s="258">
        <v>5</v>
      </c>
      <c r="D225" s="259">
        <v>2330000</v>
      </c>
      <c r="E225" s="259">
        <v>1830000</v>
      </c>
    </row>
    <row r="226" spans="1:5" ht="16.5" customHeight="1">
      <c r="A226" s="260"/>
      <c r="B226" s="258" t="s">
        <v>564</v>
      </c>
      <c r="C226" s="258">
        <v>4</v>
      </c>
      <c r="D226" s="259">
        <v>200000</v>
      </c>
      <c r="E226" s="259">
        <v>142100</v>
      </c>
    </row>
    <row r="227" spans="1:5" ht="16.5" customHeight="1">
      <c r="A227" s="260"/>
      <c r="B227" s="258" t="s">
        <v>451</v>
      </c>
      <c r="C227" s="258">
        <v>4</v>
      </c>
      <c r="D227" s="259">
        <v>410000</v>
      </c>
      <c r="E227" s="259">
        <v>409000</v>
      </c>
    </row>
    <row r="228" spans="1:5" ht="16.5" customHeight="1">
      <c r="A228" s="260"/>
      <c r="B228" s="258" t="s">
        <v>306</v>
      </c>
      <c r="C228" s="258">
        <v>4</v>
      </c>
      <c r="D228" s="259">
        <v>400000</v>
      </c>
      <c r="E228" s="259">
        <v>337500</v>
      </c>
    </row>
    <row r="229" spans="1:5" ht="16.5" customHeight="1">
      <c r="A229" s="260"/>
      <c r="B229" s="258" t="s">
        <v>287</v>
      </c>
      <c r="C229" s="258">
        <v>4</v>
      </c>
      <c r="D229" s="259">
        <v>375000</v>
      </c>
      <c r="E229" s="259">
        <v>325000</v>
      </c>
    </row>
    <row r="230" spans="1:5" ht="16.5" customHeight="1">
      <c r="A230" s="260"/>
      <c r="B230" s="258" t="s">
        <v>291</v>
      </c>
      <c r="C230" s="258">
        <v>4</v>
      </c>
      <c r="D230" s="259">
        <v>170000</v>
      </c>
      <c r="E230" s="259">
        <v>168000</v>
      </c>
    </row>
    <row r="231" spans="1:5" ht="16.5" customHeight="1">
      <c r="A231" s="260"/>
      <c r="B231" s="258" t="s">
        <v>476</v>
      </c>
      <c r="C231" s="258">
        <v>3</v>
      </c>
      <c r="D231" s="259">
        <v>210000</v>
      </c>
      <c r="E231" s="259">
        <v>75000</v>
      </c>
    </row>
    <row r="232" spans="1:5" ht="16.5" customHeight="1">
      <c r="A232" s="260"/>
      <c r="B232" s="258" t="s">
        <v>358</v>
      </c>
      <c r="C232" s="258">
        <v>3</v>
      </c>
      <c r="D232" s="259">
        <v>130000</v>
      </c>
      <c r="E232" s="259">
        <v>78000</v>
      </c>
    </row>
    <row r="233" spans="1:5" ht="16.5" customHeight="1">
      <c r="A233" s="260"/>
      <c r="B233" s="258" t="s">
        <v>362</v>
      </c>
      <c r="C233" s="258">
        <v>3</v>
      </c>
      <c r="D233" s="259">
        <v>220000</v>
      </c>
      <c r="E233" s="259">
        <v>85000</v>
      </c>
    </row>
    <row r="234" spans="1:5" ht="16.5" customHeight="1">
      <c r="A234" s="260"/>
      <c r="B234" s="258" t="s">
        <v>566</v>
      </c>
      <c r="C234" s="258">
        <v>3</v>
      </c>
      <c r="D234" s="259">
        <v>30000</v>
      </c>
      <c r="E234" s="259">
        <v>22000</v>
      </c>
    </row>
    <row r="235" spans="1:5" ht="16.5" customHeight="1">
      <c r="A235" s="260"/>
      <c r="B235" s="258" t="s">
        <v>449</v>
      </c>
      <c r="C235" s="258">
        <v>3</v>
      </c>
      <c r="D235" s="259">
        <v>140000</v>
      </c>
      <c r="E235" s="259">
        <v>90000</v>
      </c>
    </row>
    <row r="236" spans="1:5" ht="16.5" customHeight="1">
      <c r="A236" s="260"/>
      <c r="B236" s="258" t="s">
        <v>350</v>
      </c>
      <c r="C236" s="258">
        <v>3</v>
      </c>
      <c r="D236" s="259">
        <v>2020000</v>
      </c>
      <c r="E236" s="259">
        <v>520000</v>
      </c>
    </row>
    <row r="237" spans="1:5" ht="16.5" customHeight="1">
      <c r="A237" s="260"/>
      <c r="B237" s="258" t="s">
        <v>509</v>
      </c>
      <c r="C237" s="258">
        <v>3</v>
      </c>
      <c r="D237" s="259">
        <v>750000</v>
      </c>
      <c r="E237" s="259">
        <v>163000</v>
      </c>
    </row>
    <row r="238" spans="1:5" ht="16.5" customHeight="1">
      <c r="A238" s="260"/>
      <c r="B238" s="258" t="s">
        <v>281</v>
      </c>
      <c r="C238" s="258">
        <v>3</v>
      </c>
      <c r="D238" s="259">
        <v>30000</v>
      </c>
      <c r="E238" s="259">
        <v>30000</v>
      </c>
    </row>
    <row r="239" spans="1:5" ht="16.5" customHeight="1">
      <c r="A239" s="260"/>
      <c r="B239" s="258" t="s">
        <v>285</v>
      </c>
      <c r="C239" s="258">
        <v>3</v>
      </c>
      <c r="D239" s="259">
        <v>210000</v>
      </c>
      <c r="E239" s="259">
        <v>160000</v>
      </c>
    </row>
    <row r="240" spans="1:5" ht="16.5" customHeight="1">
      <c r="A240" s="260"/>
      <c r="B240" s="258" t="s">
        <v>333</v>
      </c>
      <c r="C240" s="258">
        <v>3</v>
      </c>
      <c r="D240" s="259">
        <v>130000</v>
      </c>
      <c r="E240" s="259">
        <v>69000</v>
      </c>
    </row>
    <row r="241" spans="1:5" ht="16.5" customHeight="1">
      <c r="A241" s="260"/>
      <c r="B241" s="258" t="s">
        <v>354</v>
      </c>
      <c r="C241" s="258">
        <v>3</v>
      </c>
      <c r="D241" s="259">
        <v>110000</v>
      </c>
      <c r="E241" s="259">
        <v>110000</v>
      </c>
    </row>
    <row r="242" spans="1:5" ht="16.5" customHeight="1">
      <c r="A242" s="260"/>
      <c r="B242" s="258" t="s">
        <v>452</v>
      </c>
      <c r="C242" s="258">
        <v>3</v>
      </c>
      <c r="D242" s="259">
        <v>210000</v>
      </c>
      <c r="E242" s="259">
        <v>210000</v>
      </c>
    </row>
    <row r="243" spans="1:5" ht="16.5" customHeight="1">
      <c r="A243" s="260"/>
      <c r="B243" s="258" t="s">
        <v>294</v>
      </c>
      <c r="C243" s="258">
        <v>3</v>
      </c>
      <c r="D243" s="259">
        <v>230000</v>
      </c>
      <c r="E243" s="259">
        <v>108000</v>
      </c>
    </row>
    <row r="244" spans="1:5" ht="16.5" customHeight="1">
      <c r="A244" s="260"/>
      <c r="B244" s="258" t="s">
        <v>280</v>
      </c>
      <c r="C244" s="258">
        <v>3</v>
      </c>
      <c r="D244" s="259">
        <v>1610000</v>
      </c>
      <c r="E244" s="259">
        <v>1559000</v>
      </c>
    </row>
    <row r="245" spans="1:5" ht="16.5" customHeight="1">
      <c r="A245" s="260"/>
      <c r="B245" s="258" t="s">
        <v>359</v>
      </c>
      <c r="C245" s="258">
        <v>3</v>
      </c>
      <c r="D245" s="259">
        <v>220000</v>
      </c>
      <c r="E245" s="259">
        <v>220000</v>
      </c>
    </row>
    <row r="246" spans="1:5" ht="16.5" customHeight="1">
      <c r="A246" s="260"/>
      <c r="B246" s="258" t="s">
        <v>282</v>
      </c>
      <c r="C246" s="258">
        <v>3</v>
      </c>
      <c r="D246" s="259">
        <v>120000</v>
      </c>
      <c r="E246" s="259">
        <v>65000</v>
      </c>
    </row>
    <row r="247" spans="1:5" ht="16.5" customHeight="1">
      <c r="A247" s="260"/>
      <c r="B247" s="258" t="s">
        <v>355</v>
      </c>
      <c r="C247" s="258">
        <v>2</v>
      </c>
      <c r="D247" s="259">
        <v>20000</v>
      </c>
      <c r="E247" s="259">
        <v>10000</v>
      </c>
    </row>
    <row r="248" spans="1:5" ht="16.5" customHeight="1">
      <c r="A248" s="260"/>
      <c r="B248" s="258" t="s">
        <v>353</v>
      </c>
      <c r="C248" s="258">
        <v>2</v>
      </c>
      <c r="D248" s="259">
        <v>210000</v>
      </c>
      <c r="E248" s="259">
        <v>210000</v>
      </c>
    </row>
    <row r="249" spans="2:5" s="260" customFormat="1" ht="16.5" customHeight="1">
      <c r="B249" s="258" t="s">
        <v>303</v>
      </c>
      <c r="C249" s="258">
        <v>2</v>
      </c>
      <c r="D249" s="259">
        <v>300000</v>
      </c>
      <c r="E249" s="259">
        <v>200000</v>
      </c>
    </row>
    <row r="250" spans="2:5" s="260" customFormat="1" ht="16.5" customHeight="1">
      <c r="B250" s="258" t="s">
        <v>453</v>
      </c>
      <c r="C250" s="258">
        <v>2</v>
      </c>
      <c r="D250" s="259">
        <v>110000</v>
      </c>
      <c r="E250" s="259">
        <v>110000</v>
      </c>
    </row>
    <row r="251" spans="2:5" s="260" customFormat="1" ht="16.5" customHeight="1">
      <c r="B251" s="258" t="s">
        <v>570</v>
      </c>
      <c r="C251" s="258">
        <v>1</v>
      </c>
      <c r="D251" s="259">
        <v>100000</v>
      </c>
      <c r="E251" s="259">
        <v>100000</v>
      </c>
    </row>
    <row r="252" spans="2:5" s="260" customFormat="1" ht="16.5" customHeight="1">
      <c r="B252" s="258" t="s">
        <v>511</v>
      </c>
      <c r="C252" s="258">
        <v>1</v>
      </c>
      <c r="D252" s="259">
        <v>10000</v>
      </c>
      <c r="E252" s="259">
        <v>10000</v>
      </c>
    </row>
    <row r="253" spans="2:5" s="260" customFormat="1" ht="16.5" customHeight="1">
      <c r="B253" s="258" t="s">
        <v>352</v>
      </c>
      <c r="C253" s="258">
        <v>1</v>
      </c>
      <c r="D253" s="259">
        <v>20000</v>
      </c>
      <c r="E253" s="259">
        <v>20000</v>
      </c>
    </row>
    <row r="254" spans="2:5" s="260" customFormat="1" ht="16.5" customHeight="1">
      <c r="B254" s="258" t="s">
        <v>356</v>
      </c>
      <c r="C254" s="258">
        <v>1</v>
      </c>
      <c r="D254" s="259">
        <v>10000</v>
      </c>
      <c r="E254" s="259">
        <v>10000</v>
      </c>
    </row>
    <row r="255" spans="2:5" s="260" customFormat="1" ht="16.5" customHeight="1">
      <c r="B255" s="258" t="s">
        <v>571</v>
      </c>
      <c r="C255" s="258">
        <v>1</v>
      </c>
      <c r="D255" s="259">
        <v>50000</v>
      </c>
      <c r="E255" s="259">
        <v>25000</v>
      </c>
    </row>
    <row r="256" spans="2:5" s="260" customFormat="1" ht="16.5" customHeight="1">
      <c r="B256" s="258" t="s">
        <v>572</v>
      </c>
      <c r="C256" s="258">
        <v>1</v>
      </c>
      <c r="D256" s="259">
        <v>300000</v>
      </c>
      <c r="E256" s="259">
        <v>300000</v>
      </c>
    </row>
    <row r="257" spans="2:5" s="260" customFormat="1" ht="16.5" customHeight="1">
      <c r="B257" s="258" t="s">
        <v>573</v>
      </c>
      <c r="C257" s="258">
        <v>1</v>
      </c>
      <c r="D257" s="259">
        <v>100000</v>
      </c>
      <c r="E257" s="259">
        <v>80000</v>
      </c>
    </row>
    <row r="258" spans="2:5" s="260" customFormat="1" ht="16.5" customHeight="1">
      <c r="B258" s="258" t="s">
        <v>568</v>
      </c>
      <c r="C258" s="258">
        <v>1</v>
      </c>
      <c r="D258" s="259">
        <v>300000</v>
      </c>
      <c r="E258" s="259">
        <v>18000</v>
      </c>
    </row>
    <row r="259" spans="2:5" s="260" customFormat="1" ht="16.5" customHeight="1">
      <c r="B259" s="258" t="s">
        <v>514</v>
      </c>
      <c r="C259" s="258">
        <v>1</v>
      </c>
      <c r="D259" s="259">
        <v>10000</v>
      </c>
      <c r="E259" s="259">
        <v>5000</v>
      </c>
    </row>
    <row r="260" spans="1:5" ht="16.5" customHeight="1">
      <c r="A260" s="260"/>
      <c r="B260" s="258" t="s">
        <v>510</v>
      </c>
      <c r="C260" s="258">
        <v>1</v>
      </c>
      <c r="D260" s="259">
        <v>10000</v>
      </c>
      <c r="E260" s="259">
        <v>6700</v>
      </c>
    </row>
    <row r="261" spans="1:5" ht="16.5" customHeight="1">
      <c r="A261" s="260"/>
      <c r="B261" s="258" t="s">
        <v>454</v>
      </c>
      <c r="C261" s="258">
        <v>1</v>
      </c>
      <c r="D261" s="259">
        <v>800000</v>
      </c>
      <c r="E261" s="259">
        <v>400000</v>
      </c>
    </row>
    <row r="262" spans="1:5" ht="16.5" customHeight="1">
      <c r="A262" s="260"/>
      <c r="B262" s="258" t="s">
        <v>495</v>
      </c>
      <c r="C262" s="258">
        <v>1</v>
      </c>
      <c r="D262" s="259">
        <v>50000</v>
      </c>
      <c r="E262" s="259">
        <v>50000</v>
      </c>
    </row>
    <row r="263" spans="1:5" ht="16.5" customHeight="1">
      <c r="A263" s="260"/>
      <c r="B263" s="258" t="s">
        <v>516</v>
      </c>
      <c r="C263" s="258">
        <v>1</v>
      </c>
      <c r="D263" s="259">
        <v>100000</v>
      </c>
      <c r="E263" s="259">
        <v>35000</v>
      </c>
    </row>
    <row r="264" spans="1:5" ht="16.5" customHeight="1">
      <c r="A264" s="260"/>
      <c r="B264" s="258" t="s">
        <v>567</v>
      </c>
      <c r="C264" s="258">
        <v>1</v>
      </c>
      <c r="D264" s="259">
        <v>10000</v>
      </c>
      <c r="E264" s="259">
        <v>9000</v>
      </c>
    </row>
    <row r="265" spans="1:5" ht="16.5" customHeight="1">
      <c r="A265" s="260"/>
      <c r="B265" s="258" t="s">
        <v>574</v>
      </c>
      <c r="C265" s="258">
        <v>1</v>
      </c>
      <c r="D265" s="259">
        <v>75000</v>
      </c>
      <c r="E265" s="259">
        <v>75000</v>
      </c>
    </row>
    <row r="266" spans="2:5" s="260" customFormat="1" ht="16.5" customHeight="1">
      <c r="B266" s="258" t="s">
        <v>565</v>
      </c>
      <c r="C266" s="258">
        <v>1</v>
      </c>
      <c r="D266" s="259">
        <v>10000</v>
      </c>
      <c r="E266" s="259">
        <v>10000</v>
      </c>
    </row>
    <row r="267" spans="2:5" s="260" customFormat="1" ht="16.5" customHeight="1">
      <c r="B267" s="258" t="s">
        <v>575</v>
      </c>
      <c r="C267" s="258">
        <v>1</v>
      </c>
      <c r="D267" s="259">
        <v>20000</v>
      </c>
      <c r="E267" s="259">
        <v>20000</v>
      </c>
    </row>
    <row r="268" spans="2:5" s="260" customFormat="1" ht="16.5" customHeight="1">
      <c r="B268" s="258" t="s">
        <v>576</v>
      </c>
      <c r="C268" s="258">
        <v>1</v>
      </c>
      <c r="D268" s="259">
        <v>500000</v>
      </c>
      <c r="E268" s="259">
        <v>75000</v>
      </c>
    </row>
    <row r="269" spans="1:5" ht="16.5" customHeight="1">
      <c r="A269" s="260"/>
      <c r="B269" s="258" t="s">
        <v>278</v>
      </c>
      <c r="C269" s="258">
        <v>1</v>
      </c>
      <c r="D269" s="259">
        <v>50000</v>
      </c>
      <c r="E269" s="259">
        <v>50000</v>
      </c>
    </row>
    <row r="270" spans="1:5" ht="16.5" customHeight="1">
      <c r="A270" s="260"/>
      <c r="B270" s="258" t="s">
        <v>577</v>
      </c>
      <c r="C270" s="258">
        <v>1</v>
      </c>
      <c r="D270" s="259">
        <v>50000</v>
      </c>
      <c r="E270" s="259">
        <v>25000</v>
      </c>
    </row>
    <row r="271" spans="1:5" ht="16.5" customHeight="1">
      <c r="A271" s="260"/>
      <c r="B271" s="258" t="s">
        <v>513</v>
      </c>
      <c r="C271" s="258">
        <v>1</v>
      </c>
      <c r="D271" s="259">
        <v>500000</v>
      </c>
      <c r="E271" s="259">
        <v>500000</v>
      </c>
    </row>
    <row r="272" spans="1:5" ht="16.5" customHeight="1">
      <c r="A272" s="260"/>
      <c r="B272" s="258" t="s">
        <v>360</v>
      </c>
      <c r="C272" s="258">
        <v>1</v>
      </c>
      <c r="D272" s="259">
        <v>120000</v>
      </c>
      <c r="E272" s="259">
        <v>120000</v>
      </c>
    </row>
    <row r="273" spans="1:5" ht="16.5" customHeight="1">
      <c r="A273" s="260"/>
      <c r="B273" s="258" t="s">
        <v>512</v>
      </c>
      <c r="C273" s="258">
        <v>1</v>
      </c>
      <c r="D273" s="259">
        <v>100000</v>
      </c>
      <c r="E273" s="259">
        <v>50000</v>
      </c>
    </row>
    <row r="274" spans="1:5" ht="16.5" customHeight="1">
      <c r="A274" s="260"/>
      <c r="B274" s="590" t="s">
        <v>31</v>
      </c>
      <c r="C274" s="590"/>
      <c r="D274" s="590"/>
      <c r="E274" s="122">
        <f>SUM(E199:E273)</f>
        <v>145087845</v>
      </c>
    </row>
    <row r="275" spans="1:5" ht="16.5" customHeight="1">
      <c r="A275" s="260"/>
      <c r="B275" s="3" t="s">
        <v>18</v>
      </c>
      <c r="C275" s="3"/>
      <c r="D275" s="3"/>
      <c r="E275" s="260"/>
    </row>
    <row r="276" spans="1:5" ht="16.5" customHeight="1">
      <c r="A276" s="260"/>
      <c r="B276" s="152" t="s">
        <v>247</v>
      </c>
      <c r="C276" s="152"/>
      <c r="D276" s="152"/>
      <c r="E276" s="152"/>
    </row>
  </sheetData>
  <sheetProtection/>
  <mergeCells count="27">
    <mergeCell ref="B5:B7"/>
    <mergeCell ref="C5:C7"/>
    <mergeCell ref="D5:D7"/>
    <mergeCell ref="E5:E7"/>
    <mergeCell ref="A1:F1"/>
    <mergeCell ref="A2:F2"/>
    <mergeCell ref="B4:E4"/>
    <mergeCell ref="B105:D105"/>
    <mergeCell ref="B35:D35"/>
    <mergeCell ref="B47:E47"/>
    <mergeCell ref="B48:B50"/>
    <mergeCell ref="C48:C50"/>
    <mergeCell ref="D48:D50"/>
    <mergeCell ref="E48:E50"/>
    <mergeCell ref="A140:F140"/>
    <mergeCell ref="B141:E141"/>
    <mergeCell ref="B142:B144"/>
    <mergeCell ref="C142:C144"/>
    <mergeCell ref="D142:D144"/>
    <mergeCell ref="E142:E144"/>
    <mergeCell ref="B274:D274"/>
    <mergeCell ref="B192:D192"/>
    <mergeCell ref="B195:E195"/>
    <mergeCell ref="B196:B198"/>
    <mergeCell ref="C196:C198"/>
    <mergeCell ref="D196:D198"/>
    <mergeCell ref="E196:E198"/>
  </mergeCells>
  <printOptions/>
  <pageMargins left="0.5905511811023623" right="0.1968503937007874" top="0.5511811023622047" bottom="0.7480314960629921" header="0.31496062992125984" footer="0.31496062992125984"/>
  <pageSetup orientation="portrait" paperSize="9" r:id="rId1"/>
  <headerFooter>
    <oddFooter>&amp;L21.04.2017
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C47" activeCellId="1" sqref="C11 C47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397" t="s">
        <v>534</v>
      </c>
      <c r="B1" s="397"/>
      <c r="C1" s="397"/>
      <c r="D1" s="397"/>
      <c r="E1" s="397"/>
      <c r="F1" s="397"/>
    </row>
    <row r="2" spans="1:6" s="260" customFormat="1" ht="18">
      <c r="A2" s="78"/>
      <c r="B2" s="78"/>
      <c r="C2" s="78"/>
      <c r="D2" s="78"/>
      <c r="E2" s="78"/>
      <c r="F2" s="78"/>
    </row>
    <row r="3" spans="1:6" s="260" customFormat="1" ht="18">
      <c r="A3" s="78"/>
      <c r="B3" s="78"/>
      <c r="C3" s="78"/>
      <c r="D3" s="78"/>
      <c r="E3" s="78"/>
      <c r="F3" s="78"/>
    </row>
    <row r="4" spans="1:5" ht="15">
      <c r="A4" s="576" t="s">
        <v>546</v>
      </c>
      <c r="B4" s="576"/>
      <c r="C4" s="576"/>
      <c r="D4" s="576"/>
      <c r="E4" s="576"/>
    </row>
    <row r="5" spans="1:5" ht="15">
      <c r="A5" s="576"/>
      <c r="B5" s="576"/>
      <c r="C5" s="576"/>
      <c r="D5" s="576"/>
      <c r="E5" s="576"/>
    </row>
    <row r="6" spans="1:5" s="260" customFormat="1" ht="15.75">
      <c r="A6" s="267"/>
      <c r="B6" s="267"/>
      <c r="C6" s="267"/>
      <c r="D6" s="267"/>
      <c r="E6" s="267"/>
    </row>
    <row r="7" spans="2:5" ht="15">
      <c r="B7" s="582" t="s">
        <v>131</v>
      </c>
      <c r="C7" s="582"/>
      <c r="D7" s="582"/>
      <c r="E7" s="582"/>
    </row>
    <row r="8" spans="1:5" ht="15">
      <c r="A8" s="580" t="s">
        <v>132</v>
      </c>
      <c r="B8" s="580" t="s">
        <v>463</v>
      </c>
      <c r="C8" s="580" t="s">
        <v>242</v>
      </c>
      <c r="D8" s="580" t="s">
        <v>243</v>
      </c>
      <c r="E8" s="580" t="s">
        <v>244</v>
      </c>
    </row>
    <row r="9" spans="1:5" ht="15">
      <c r="A9" s="580"/>
      <c r="B9" s="580"/>
      <c r="C9" s="580"/>
      <c r="D9" s="581"/>
      <c r="E9" s="581"/>
    </row>
    <row r="10" spans="1:5" ht="15">
      <c r="A10" s="580"/>
      <c r="B10" s="580"/>
      <c r="C10" s="580"/>
      <c r="D10" s="581"/>
      <c r="E10" s="581"/>
    </row>
    <row r="11" spans="1:5" ht="30">
      <c r="A11" s="207">
        <v>1</v>
      </c>
      <c r="B11" s="315" t="s">
        <v>477</v>
      </c>
      <c r="C11" s="124">
        <v>11</v>
      </c>
      <c r="D11" s="125">
        <v>6780000</v>
      </c>
      <c r="E11" s="125">
        <v>6017300</v>
      </c>
    </row>
    <row r="12" spans="1:5" ht="30">
      <c r="A12" s="207">
        <v>2</v>
      </c>
      <c r="B12" s="315" t="s">
        <v>484</v>
      </c>
      <c r="C12" s="124">
        <v>8</v>
      </c>
      <c r="D12" s="125">
        <v>2970000</v>
      </c>
      <c r="E12" s="125">
        <v>2890000</v>
      </c>
    </row>
    <row r="13" spans="1:5" ht="15">
      <c r="A13" s="207">
        <v>3</v>
      </c>
      <c r="B13" s="316" t="s">
        <v>478</v>
      </c>
      <c r="C13" s="124">
        <v>8</v>
      </c>
      <c r="D13" s="125">
        <v>7600000</v>
      </c>
      <c r="E13" s="125">
        <v>5650000</v>
      </c>
    </row>
    <row r="14" spans="1:5" ht="15">
      <c r="A14" s="207">
        <v>4</v>
      </c>
      <c r="B14" s="315" t="s">
        <v>578</v>
      </c>
      <c r="C14" s="124">
        <v>6</v>
      </c>
      <c r="D14" s="125">
        <v>400000</v>
      </c>
      <c r="E14" s="125">
        <v>318000</v>
      </c>
    </row>
    <row r="15" spans="1:5" ht="30">
      <c r="A15" s="207">
        <v>5</v>
      </c>
      <c r="B15" s="316" t="s">
        <v>480</v>
      </c>
      <c r="C15" s="124">
        <v>6</v>
      </c>
      <c r="D15" s="125">
        <v>1350000</v>
      </c>
      <c r="E15" s="125">
        <v>1329500</v>
      </c>
    </row>
    <row r="16" spans="1:5" ht="30">
      <c r="A16" s="207">
        <v>6</v>
      </c>
      <c r="B16" s="316" t="s">
        <v>479</v>
      </c>
      <c r="C16" s="124">
        <v>5</v>
      </c>
      <c r="D16" s="125">
        <v>950000</v>
      </c>
      <c r="E16" s="125">
        <v>640000</v>
      </c>
    </row>
    <row r="17" spans="1:5" ht="15">
      <c r="A17" s="207">
        <v>7</v>
      </c>
      <c r="B17" s="316" t="s">
        <v>486</v>
      </c>
      <c r="C17" s="124">
        <v>5</v>
      </c>
      <c r="D17" s="125">
        <v>350000</v>
      </c>
      <c r="E17" s="125">
        <v>300500</v>
      </c>
    </row>
    <row r="18" spans="1:5" ht="15">
      <c r="A18" s="207">
        <v>8</v>
      </c>
      <c r="B18" s="316" t="s">
        <v>482</v>
      </c>
      <c r="C18" s="124">
        <v>4</v>
      </c>
      <c r="D18" s="125">
        <v>350000</v>
      </c>
      <c r="E18" s="125">
        <v>325000</v>
      </c>
    </row>
    <row r="19" spans="1:5" ht="15">
      <c r="A19" s="207">
        <v>9</v>
      </c>
      <c r="B19" s="316" t="s">
        <v>579</v>
      </c>
      <c r="C19" s="124">
        <v>4</v>
      </c>
      <c r="D19" s="125">
        <v>1150000</v>
      </c>
      <c r="E19" s="125">
        <v>866500</v>
      </c>
    </row>
    <row r="20" spans="1:5" ht="30">
      <c r="A20" s="207">
        <v>10</v>
      </c>
      <c r="B20" s="316" t="s">
        <v>580</v>
      </c>
      <c r="C20" s="124">
        <v>3</v>
      </c>
      <c r="D20" s="125">
        <v>200000</v>
      </c>
      <c r="E20" s="125">
        <v>90000</v>
      </c>
    </row>
    <row r="21" spans="1:5" ht="15">
      <c r="A21" s="207">
        <v>11</v>
      </c>
      <c r="B21" s="316" t="s">
        <v>581</v>
      </c>
      <c r="C21" s="124">
        <v>3</v>
      </c>
      <c r="D21" s="125">
        <v>200000</v>
      </c>
      <c r="E21" s="125">
        <v>151000</v>
      </c>
    </row>
    <row r="22" spans="1:5" ht="15">
      <c r="A22" s="207">
        <v>12</v>
      </c>
      <c r="B22" s="316" t="s">
        <v>485</v>
      </c>
      <c r="C22" s="124">
        <v>3</v>
      </c>
      <c r="D22" s="125">
        <v>300000</v>
      </c>
      <c r="E22" s="125">
        <v>300000</v>
      </c>
    </row>
    <row r="23" spans="1:5" ht="15">
      <c r="A23" s="207">
        <v>13</v>
      </c>
      <c r="B23" s="316" t="s">
        <v>582</v>
      </c>
      <c r="C23" s="126">
        <v>3</v>
      </c>
      <c r="D23" s="127">
        <v>200000</v>
      </c>
      <c r="E23" s="127">
        <v>142600</v>
      </c>
    </row>
    <row r="24" spans="1:6" ht="30">
      <c r="A24" s="207">
        <v>14</v>
      </c>
      <c r="B24" s="316" t="s">
        <v>481</v>
      </c>
      <c r="C24" s="126">
        <v>3</v>
      </c>
      <c r="D24" s="127">
        <v>4700000</v>
      </c>
      <c r="E24" s="127">
        <v>4700000</v>
      </c>
      <c r="F24" s="260"/>
    </row>
    <row r="25" spans="1:5" ht="15">
      <c r="A25" s="207">
        <v>15</v>
      </c>
      <c r="B25" s="316" t="s">
        <v>517</v>
      </c>
      <c r="C25" s="126">
        <v>2</v>
      </c>
      <c r="D25" s="127">
        <v>150000</v>
      </c>
      <c r="E25" s="127">
        <v>150000</v>
      </c>
    </row>
    <row r="26" spans="1:5" ht="15">
      <c r="A26" s="207">
        <v>16</v>
      </c>
      <c r="B26" s="316" t="s">
        <v>487</v>
      </c>
      <c r="C26" s="126">
        <v>2</v>
      </c>
      <c r="D26" s="127">
        <v>150000</v>
      </c>
      <c r="E26" s="127">
        <v>149500</v>
      </c>
    </row>
    <row r="27" spans="1:5" ht="30">
      <c r="A27" s="207">
        <v>17</v>
      </c>
      <c r="B27" s="316" t="s">
        <v>518</v>
      </c>
      <c r="C27" s="126">
        <v>2</v>
      </c>
      <c r="D27" s="127">
        <v>100000</v>
      </c>
      <c r="E27" s="127">
        <v>100000</v>
      </c>
    </row>
    <row r="28" spans="1:5" ht="15">
      <c r="A28" s="207">
        <v>18</v>
      </c>
      <c r="B28" s="316" t="s">
        <v>583</v>
      </c>
      <c r="C28" s="126">
        <v>2</v>
      </c>
      <c r="D28" s="127">
        <v>150000</v>
      </c>
      <c r="E28" s="127">
        <v>150000</v>
      </c>
    </row>
    <row r="29" spans="1:5" ht="30">
      <c r="A29" s="207">
        <v>19</v>
      </c>
      <c r="B29" s="316" t="s">
        <v>520</v>
      </c>
      <c r="C29" s="126">
        <v>2</v>
      </c>
      <c r="D29" s="127">
        <v>1100000</v>
      </c>
      <c r="E29" s="127">
        <v>1060000</v>
      </c>
    </row>
    <row r="30" spans="1:5" ht="30">
      <c r="A30" s="207">
        <v>20</v>
      </c>
      <c r="B30" s="316" t="s">
        <v>496</v>
      </c>
      <c r="C30" s="126">
        <v>2</v>
      </c>
      <c r="D30" s="127">
        <v>1050000</v>
      </c>
      <c r="E30" s="127">
        <v>1035000</v>
      </c>
    </row>
    <row r="31" spans="1:5" ht="15">
      <c r="A31" s="587" t="s">
        <v>31</v>
      </c>
      <c r="B31" s="594"/>
      <c r="C31" s="588"/>
      <c r="D31" s="589"/>
      <c r="E31" s="122">
        <f>SUM(E11:E30)</f>
        <v>26364900</v>
      </c>
    </row>
    <row r="32" spans="2:5" ht="15">
      <c r="B32" s="3" t="s">
        <v>18</v>
      </c>
      <c r="C32" s="3"/>
      <c r="D32" s="3"/>
      <c r="E32" s="128"/>
    </row>
    <row r="33" spans="2:5" s="260" customFormat="1" ht="15">
      <c r="B33" s="3"/>
      <c r="C33" s="3"/>
      <c r="D33" s="3"/>
      <c r="E33" s="119"/>
    </row>
    <row r="34" spans="2:5" s="260" customFormat="1" ht="15">
      <c r="B34" s="3"/>
      <c r="C34" s="3"/>
      <c r="D34" s="3"/>
      <c r="E34" s="119"/>
    </row>
    <row r="35" spans="2:5" s="260" customFormat="1" ht="15">
      <c r="B35" s="3"/>
      <c r="C35" s="3"/>
      <c r="D35" s="3"/>
      <c r="E35" s="119"/>
    </row>
    <row r="36" spans="2:5" s="260" customFormat="1" ht="15">
      <c r="B36" s="3"/>
      <c r="C36" s="3"/>
      <c r="D36" s="3"/>
      <c r="E36" s="119"/>
    </row>
    <row r="37" spans="2:5" s="260" customFormat="1" ht="15">
      <c r="B37" s="3"/>
      <c r="C37" s="3"/>
      <c r="D37" s="3"/>
      <c r="E37" s="119"/>
    </row>
    <row r="38" spans="2:5" s="260" customFormat="1" ht="15">
      <c r="B38" s="3"/>
      <c r="C38" s="3"/>
      <c r="D38" s="3"/>
      <c r="E38" s="119"/>
    </row>
    <row r="39" spans="2:5" ht="15">
      <c r="B39" s="3"/>
      <c r="C39" s="3"/>
      <c r="D39" s="3"/>
      <c r="E39" s="119"/>
    </row>
    <row r="40" spans="2:5" ht="15">
      <c r="B40" s="3"/>
      <c r="C40" s="3"/>
      <c r="D40" s="3"/>
      <c r="E40" s="119"/>
    </row>
    <row r="41" spans="2:5" ht="15">
      <c r="B41" s="582" t="s">
        <v>139</v>
      </c>
      <c r="C41" s="582"/>
      <c r="D41" s="582"/>
      <c r="E41" s="582"/>
    </row>
    <row r="43" spans="1:5" ht="15">
      <c r="A43" s="580" t="s">
        <v>132</v>
      </c>
      <c r="B43" s="580" t="s">
        <v>463</v>
      </c>
      <c r="C43" s="580" t="s">
        <v>242</v>
      </c>
      <c r="D43" s="580" t="s">
        <v>243</v>
      </c>
      <c r="E43" s="580" t="s">
        <v>244</v>
      </c>
    </row>
    <row r="44" spans="1:5" ht="15">
      <c r="A44" s="580"/>
      <c r="B44" s="580"/>
      <c r="C44" s="580"/>
      <c r="D44" s="581"/>
      <c r="E44" s="581"/>
    </row>
    <row r="45" spans="1:5" ht="15">
      <c r="A45" s="580"/>
      <c r="B45" s="580"/>
      <c r="C45" s="580"/>
      <c r="D45" s="581"/>
      <c r="E45" s="581"/>
    </row>
    <row r="46" spans="1:5" ht="30">
      <c r="A46" s="123">
        <v>1</v>
      </c>
      <c r="B46" s="316" t="s">
        <v>484</v>
      </c>
      <c r="C46" s="124">
        <v>137</v>
      </c>
      <c r="D46" s="125">
        <v>21070003</v>
      </c>
      <c r="E46" s="125">
        <v>19863103</v>
      </c>
    </row>
    <row r="47" spans="1:5" ht="30">
      <c r="A47" s="123">
        <v>2</v>
      </c>
      <c r="B47" s="316" t="s">
        <v>477</v>
      </c>
      <c r="C47" s="124">
        <v>88</v>
      </c>
      <c r="D47" s="125">
        <v>21385007</v>
      </c>
      <c r="E47" s="125">
        <v>19479906</v>
      </c>
    </row>
    <row r="48" spans="1:5" ht="15">
      <c r="A48" s="123">
        <v>3</v>
      </c>
      <c r="B48" s="316" t="s">
        <v>478</v>
      </c>
      <c r="C48" s="124">
        <v>78</v>
      </c>
      <c r="D48" s="125">
        <v>11046008</v>
      </c>
      <c r="E48" s="125">
        <v>10713066</v>
      </c>
    </row>
    <row r="49" spans="1:5" ht="15">
      <c r="A49" s="123">
        <v>4</v>
      </c>
      <c r="B49" s="316" t="s">
        <v>487</v>
      </c>
      <c r="C49" s="124">
        <v>40</v>
      </c>
      <c r="D49" s="125">
        <v>4080150</v>
      </c>
      <c r="E49" s="125">
        <v>3770150</v>
      </c>
    </row>
    <row r="50" spans="1:5" ht="30">
      <c r="A50" s="123">
        <v>5</v>
      </c>
      <c r="B50" s="316" t="s">
        <v>479</v>
      </c>
      <c r="C50" s="124">
        <v>37</v>
      </c>
      <c r="D50" s="125">
        <v>2905950</v>
      </c>
      <c r="E50" s="125">
        <v>2651840</v>
      </c>
    </row>
    <row r="51" spans="1:5" ht="15">
      <c r="A51" s="123">
        <v>6</v>
      </c>
      <c r="B51" s="316" t="s">
        <v>482</v>
      </c>
      <c r="C51" s="124">
        <v>30</v>
      </c>
      <c r="D51" s="125">
        <v>7322350</v>
      </c>
      <c r="E51" s="125">
        <v>4362825</v>
      </c>
    </row>
    <row r="52" spans="1:5" ht="15">
      <c r="A52" s="123">
        <v>7</v>
      </c>
      <c r="B52" s="316" t="s">
        <v>486</v>
      </c>
      <c r="C52" s="124">
        <v>28</v>
      </c>
      <c r="D52" s="125">
        <v>3150350</v>
      </c>
      <c r="E52" s="125">
        <v>3023901</v>
      </c>
    </row>
    <row r="53" spans="1:5" ht="30">
      <c r="A53" s="123">
        <v>8</v>
      </c>
      <c r="B53" s="316" t="s">
        <v>480</v>
      </c>
      <c r="C53" s="124">
        <v>24</v>
      </c>
      <c r="D53" s="125">
        <v>2495001</v>
      </c>
      <c r="E53" s="125">
        <v>2494901</v>
      </c>
    </row>
    <row r="54" spans="1:5" ht="15">
      <c r="A54" s="123">
        <v>9</v>
      </c>
      <c r="B54" s="316" t="s">
        <v>497</v>
      </c>
      <c r="C54" s="124">
        <v>15</v>
      </c>
      <c r="D54" s="125">
        <v>2350000</v>
      </c>
      <c r="E54" s="125">
        <v>2027400</v>
      </c>
    </row>
    <row r="55" spans="1:5" ht="30">
      <c r="A55" s="123">
        <v>10</v>
      </c>
      <c r="B55" s="316" t="s">
        <v>488</v>
      </c>
      <c r="C55" s="124">
        <v>14</v>
      </c>
      <c r="D55" s="125">
        <v>2210000</v>
      </c>
      <c r="E55" s="125">
        <v>2100000</v>
      </c>
    </row>
    <row r="56" spans="1:5" ht="30">
      <c r="A56" s="123">
        <v>11</v>
      </c>
      <c r="B56" s="316" t="s">
        <v>518</v>
      </c>
      <c r="C56" s="124">
        <v>14</v>
      </c>
      <c r="D56" s="125">
        <v>4420100</v>
      </c>
      <c r="E56" s="125">
        <v>4345100</v>
      </c>
    </row>
    <row r="57" spans="1:5" ht="15">
      <c r="A57" s="123">
        <v>12</v>
      </c>
      <c r="B57" s="316" t="s">
        <v>489</v>
      </c>
      <c r="C57" s="124">
        <v>14</v>
      </c>
      <c r="D57" s="125">
        <v>1970000</v>
      </c>
      <c r="E57" s="125">
        <v>1693000</v>
      </c>
    </row>
    <row r="58" spans="1:5" ht="15">
      <c r="A58" s="123">
        <v>13</v>
      </c>
      <c r="B58" s="316" t="s">
        <v>584</v>
      </c>
      <c r="C58" s="126">
        <v>13</v>
      </c>
      <c r="D58" s="127">
        <v>6250000</v>
      </c>
      <c r="E58" s="127">
        <v>2187000</v>
      </c>
    </row>
    <row r="59" spans="1:5" ht="45">
      <c r="A59" s="123">
        <v>14</v>
      </c>
      <c r="B59" s="316" t="s">
        <v>519</v>
      </c>
      <c r="C59" s="126">
        <v>13</v>
      </c>
      <c r="D59" s="127">
        <v>1110000</v>
      </c>
      <c r="E59" s="127">
        <v>1047000</v>
      </c>
    </row>
    <row r="60" spans="1:5" ht="15">
      <c r="A60" s="123">
        <v>15</v>
      </c>
      <c r="B60" s="316" t="s">
        <v>485</v>
      </c>
      <c r="C60" s="126">
        <v>13</v>
      </c>
      <c r="D60" s="127">
        <v>620300</v>
      </c>
      <c r="E60" s="127">
        <v>615300</v>
      </c>
    </row>
    <row r="61" spans="1:5" ht="30">
      <c r="A61" s="123">
        <v>16</v>
      </c>
      <c r="B61" s="316" t="s">
        <v>481</v>
      </c>
      <c r="C61" s="126">
        <v>12</v>
      </c>
      <c r="D61" s="127">
        <v>1771530</v>
      </c>
      <c r="E61" s="127">
        <v>1766580</v>
      </c>
    </row>
    <row r="62" spans="1:5" ht="30">
      <c r="A62" s="123">
        <v>17</v>
      </c>
      <c r="B62" s="316" t="s">
        <v>483</v>
      </c>
      <c r="C62" s="126">
        <v>11</v>
      </c>
      <c r="D62" s="127">
        <v>1285000</v>
      </c>
      <c r="E62" s="127">
        <v>1186000</v>
      </c>
    </row>
    <row r="63" spans="1:5" ht="30">
      <c r="A63" s="123">
        <v>18</v>
      </c>
      <c r="B63" s="316" t="s">
        <v>580</v>
      </c>
      <c r="C63" s="126">
        <v>11</v>
      </c>
      <c r="D63" s="127">
        <v>445200</v>
      </c>
      <c r="E63" s="127">
        <v>440090</v>
      </c>
    </row>
    <row r="64" spans="1:5" ht="15">
      <c r="A64" s="123">
        <v>19</v>
      </c>
      <c r="B64" s="316" t="s">
        <v>583</v>
      </c>
      <c r="C64" s="126">
        <v>10</v>
      </c>
      <c r="D64" s="127">
        <v>1900150</v>
      </c>
      <c r="E64" s="127">
        <v>1822650</v>
      </c>
    </row>
    <row r="65" spans="1:5" ht="30">
      <c r="A65" s="123">
        <v>20</v>
      </c>
      <c r="B65" s="316" t="s">
        <v>585</v>
      </c>
      <c r="C65" s="126">
        <v>9</v>
      </c>
      <c r="D65" s="127">
        <v>3900000</v>
      </c>
      <c r="E65" s="127">
        <v>3839000</v>
      </c>
    </row>
    <row r="66" spans="1:5" ht="15">
      <c r="A66" s="587" t="s">
        <v>31</v>
      </c>
      <c r="B66" s="594"/>
      <c r="C66" s="588"/>
      <c r="D66" s="589"/>
      <c r="E66" s="122">
        <f>SUM(E46:E65)</f>
        <v>89428812</v>
      </c>
    </row>
    <row r="67" spans="1:2" ht="15">
      <c r="A67" s="3"/>
      <c r="B67" s="3" t="s">
        <v>18</v>
      </c>
    </row>
  </sheetData>
  <sheetProtection/>
  <mergeCells count="16">
    <mergeCell ref="A66:D66"/>
    <mergeCell ref="A31:D31"/>
    <mergeCell ref="B41:E41"/>
    <mergeCell ref="A43:A45"/>
    <mergeCell ref="B43:B45"/>
    <mergeCell ref="C43:C45"/>
    <mergeCell ref="D43:D45"/>
    <mergeCell ref="E43:E45"/>
    <mergeCell ref="A1:F1"/>
    <mergeCell ref="A4:E5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&amp;L21.04.2017
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Layout" showRuler="0"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02" t="s">
        <v>532</v>
      </c>
      <c r="B2" s="402"/>
      <c r="C2" s="402"/>
      <c r="D2" s="402"/>
      <c r="E2" s="402"/>
      <c r="F2" s="402"/>
      <c r="G2" s="402"/>
      <c r="H2" s="402"/>
      <c r="I2" s="311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08" t="s">
        <v>0</v>
      </c>
      <c r="D6" s="408"/>
      <c r="E6" s="408"/>
      <c r="F6" s="408"/>
    </row>
    <row r="8" ht="15.75" thickBot="1"/>
    <row r="9" spans="1:8" ht="16.5" thickBot="1">
      <c r="A9" s="409"/>
      <c r="B9" s="410"/>
      <c r="C9" s="413" t="s">
        <v>1</v>
      </c>
      <c r="D9" s="414"/>
      <c r="E9" s="414"/>
      <c r="F9" s="414"/>
      <c r="G9" s="415"/>
      <c r="H9" s="398" t="s">
        <v>2</v>
      </c>
    </row>
    <row r="10" spans="1:8" ht="16.5" thickBot="1">
      <c r="A10" s="411"/>
      <c r="B10" s="412"/>
      <c r="C10" s="198" t="s">
        <v>3</v>
      </c>
      <c r="D10" s="196" t="s">
        <v>4</v>
      </c>
      <c r="E10" s="196" t="s">
        <v>5</v>
      </c>
      <c r="F10" s="196" t="s">
        <v>6</v>
      </c>
      <c r="G10" s="197" t="s">
        <v>7</v>
      </c>
      <c r="H10" s="399"/>
    </row>
    <row r="11" spans="1:8" ht="15" customHeight="1">
      <c r="A11" s="400" t="s">
        <v>8</v>
      </c>
      <c r="B11" s="181" t="s">
        <v>9</v>
      </c>
      <c r="C11" s="176">
        <v>1069</v>
      </c>
      <c r="D11" s="169"/>
      <c r="E11" s="169"/>
      <c r="F11" s="169">
        <v>5006</v>
      </c>
      <c r="G11" s="191">
        <v>71</v>
      </c>
      <c r="H11" s="190">
        <v>6146</v>
      </c>
    </row>
    <row r="12" spans="1:8" ht="15.75" customHeight="1" thickBot="1">
      <c r="A12" s="401"/>
      <c r="B12" s="182" t="s">
        <v>10</v>
      </c>
      <c r="C12" s="177">
        <v>506803090</v>
      </c>
      <c r="D12" s="174"/>
      <c r="E12" s="174"/>
      <c r="F12" s="168">
        <v>694977325</v>
      </c>
      <c r="G12" s="210"/>
      <c r="H12" s="208">
        <v>1201780415</v>
      </c>
    </row>
    <row r="13" spans="1:8" ht="15" customHeight="1">
      <c r="A13" s="405" t="s">
        <v>586</v>
      </c>
      <c r="B13" s="183" t="s">
        <v>12</v>
      </c>
      <c r="C13" s="176">
        <v>3</v>
      </c>
      <c r="D13" s="169">
        <v>2</v>
      </c>
      <c r="E13" s="169"/>
      <c r="F13" s="169">
        <v>139</v>
      </c>
      <c r="G13" s="191"/>
      <c r="H13" s="190">
        <v>144</v>
      </c>
    </row>
    <row r="14" spans="1:8" ht="15" customHeight="1">
      <c r="A14" s="406"/>
      <c r="B14" s="184" t="s">
        <v>13</v>
      </c>
      <c r="C14" s="178">
        <v>140</v>
      </c>
      <c r="D14" s="2"/>
      <c r="E14" s="2"/>
      <c r="F14" s="2">
        <v>4</v>
      </c>
      <c r="G14" s="192"/>
      <c r="H14" s="190">
        <v>144</v>
      </c>
    </row>
    <row r="15" spans="1:8" ht="15.75" customHeight="1" thickBot="1">
      <c r="A15" s="407"/>
      <c r="B15" s="214" t="s">
        <v>14</v>
      </c>
      <c r="C15" s="215">
        <v>18354238150</v>
      </c>
      <c r="D15" s="216">
        <v>0</v>
      </c>
      <c r="E15" s="216"/>
      <c r="F15" s="216">
        <v>2621000</v>
      </c>
      <c r="G15" s="262"/>
      <c r="H15" s="208">
        <v>18356859150</v>
      </c>
    </row>
    <row r="16" spans="1:8" ht="15.75" customHeight="1">
      <c r="A16" s="403" t="s">
        <v>15</v>
      </c>
      <c r="B16" s="213" t="s">
        <v>9</v>
      </c>
      <c r="C16" s="251">
        <v>408</v>
      </c>
      <c r="D16" s="252">
        <v>1</v>
      </c>
      <c r="E16" s="252"/>
      <c r="F16" s="252">
        <v>1247</v>
      </c>
      <c r="G16" s="253">
        <v>3</v>
      </c>
      <c r="H16" s="254">
        <v>1659</v>
      </c>
    </row>
    <row r="17" spans="1:8" ht="15.75" customHeight="1">
      <c r="A17" s="404"/>
      <c r="B17" s="185" t="s">
        <v>297</v>
      </c>
      <c r="C17" s="176">
        <v>78584211707</v>
      </c>
      <c r="D17" s="169">
        <v>10000</v>
      </c>
      <c r="E17" s="169"/>
      <c r="F17" s="217">
        <v>1961661515</v>
      </c>
      <c r="G17" s="191">
        <v>100</v>
      </c>
      <c r="H17" s="190">
        <v>80545883322</v>
      </c>
    </row>
    <row r="18" spans="1:8" ht="15.75" thickBot="1">
      <c r="A18" s="401"/>
      <c r="B18" s="182" t="s">
        <v>14</v>
      </c>
      <c r="C18" s="179">
        <v>414263250549</v>
      </c>
      <c r="D18" s="170">
        <v>50000</v>
      </c>
      <c r="E18" s="170"/>
      <c r="F18" s="171">
        <v>3794444125</v>
      </c>
      <c r="G18" s="193">
        <v>96700</v>
      </c>
      <c r="H18" s="208">
        <v>418057841392</v>
      </c>
    </row>
    <row r="19" spans="1:8" ht="15">
      <c r="A19" s="405" t="s">
        <v>16</v>
      </c>
      <c r="B19" s="186" t="s">
        <v>9</v>
      </c>
      <c r="C19" s="176" t="s">
        <v>502</v>
      </c>
      <c r="D19" s="169" t="s">
        <v>502</v>
      </c>
      <c r="E19" s="169" t="s">
        <v>502</v>
      </c>
      <c r="F19" s="169" t="s">
        <v>502</v>
      </c>
      <c r="G19" s="191" t="s">
        <v>502</v>
      </c>
      <c r="H19" s="190">
        <v>32</v>
      </c>
    </row>
    <row r="20" spans="1:8" ht="15">
      <c r="A20" s="406"/>
      <c r="B20" s="187" t="s">
        <v>297</v>
      </c>
      <c r="C20" s="178" t="s">
        <v>502</v>
      </c>
      <c r="D20" s="2" t="s">
        <v>502</v>
      </c>
      <c r="E20" s="2" t="s">
        <v>502</v>
      </c>
      <c r="F20" s="2" t="s">
        <v>502</v>
      </c>
      <c r="G20" s="192" t="s">
        <v>502</v>
      </c>
      <c r="H20" s="190">
        <v>935887568</v>
      </c>
    </row>
    <row r="21" spans="1:8" ht="15.75" thickBot="1">
      <c r="A21" s="407"/>
      <c r="B21" s="188" t="s">
        <v>14</v>
      </c>
      <c r="C21" s="177" t="s">
        <v>502</v>
      </c>
      <c r="D21" s="167" t="s">
        <v>502</v>
      </c>
      <c r="E21" s="167" t="s">
        <v>502</v>
      </c>
      <c r="F21" s="168" t="s">
        <v>502</v>
      </c>
      <c r="G21" s="194" t="s">
        <v>502</v>
      </c>
      <c r="H21" s="208">
        <v>373526988</v>
      </c>
    </row>
    <row r="22" spans="1:8" ht="16.5" thickBot="1">
      <c r="A22" s="175" t="s">
        <v>17</v>
      </c>
      <c r="B22" s="189" t="s">
        <v>9</v>
      </c>
      <c r="C22" s="180">
        <v>124</v>
      </c>
      <c r="D22" s="172">
        <v>2</v>
      </c>
      <c r="E22" s="172">
        <v>1</v>
      </c>
      <c r="F22" s="173">
        <v>540</v>
      </c>
      <c r="G22" s="195">
        <v>53</v>
      </c>
      <c r="H22" s="212">
        <v>720</v>
      </c>
    </row>
    <row r="24" spans="1:2" ht="15">
      <c r="A24" s="164" t="s">
        <v>18</v>
      </c>
      <c r="B24" s="164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&amp;L21.04.2017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Layout" showRuler="0" workbookViewId="0" topLeftCell="A1">
      <selection activeCell="B30" sqref="B30"/>
    </sheetView>
  </sheetViews>
  <sheetFormatPr defaultColWidth="9.140625" defaultRowHeight="15"/>
  <cols>
    <col min="1" max="1" width="20.8515625" style="260" customWidth="1"/>
    <col min="2" max="2" width="16.421875" style="260" customWidth="1"/>
    <col min="3" max="3" width="21.140625" style="260" customWidth="1"/>
    <col min="4" max="4" width="16.00390625" style="260" customWidth="1"/>
    <col min="5" max="5" width="15.57421875" style="260" customWidth="1"/>
    <col min="6" max="6" width="19.140625" style="260" customWidth="1"/>
    <col min="7" max="7" width="16.8515625" style="260" customWidth="1"/>
    <col min="8" max="8" width="19.28125" style="260" customWidth="1"/>
    <col min="9" max="16384" width="9.140625" style="26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02" t="s">
        <v>587</v>
      </c>
      <c r="B2" s="402"/>
      <c r="C2" s="402"/>
      <c r="D2" s="402"/>
      <c r="E2" s="402"/>
      <c r="F2" s="402"/>
      <c r="G2" s="402"/>
      <c r="H2" s="402"/>
      <c r="I2" s="311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08" t="s">
        <v>0</v>
      </c>
      <c r="D6" s="408"/>
      <c r="E6" s="408"/>
      <c r="F6" s="408"/>
    </row>
    <row r="8" ht="15.75" thickBot="1"/>
    <row r="9" spans="1:8" ht="16.5" thickBot="1">
      <c r="A9" s="409"/>
      <c r="B9" s="410"/>
      <c r="C9" s="413" t="s">
        <v>1</v>
      </c>
      <c r="D9" s="414"/>
      <c r="E9" s="414"/>
      <c r="F9" s="414"/>
      <c r="G9" s="415"/>
      <c r="H9" s="398" t="s">
        <v>2</v>
      </c>
    </row>
    <row r="10" spans="1:8" ht="16.5" thickBot="1">
      <c r="A10" s="411"/>
      <c r="B10" s="412"/>
      <c r="C10" s="198" t="s">
        <v>3</v>
      </c>
      <c r="D10" s="196" t="s">
        <v>4</v>
      </c>
      <c r="E10" s="196" t="s">
        <v>5</v>
      </c>
      <c r="F10" s="196" t="s">
        <v>6</v>
      </c>
      <c r="G10" s="197" t="s">
        <v>7</v>
      </c>
      <c r="H10" s="399"/>
    </row>
    <row r="11" spans="1:8" ht="15" customHeight="1">
      <c r="A11" s="400" t="s">
        <v>8</v>
      </c>
      <c r="B11" s="181" t="s">
        <v>9</v>
      </c>
      <c r="C11" s="176">
        <v>3075</v>
      </c>
      <c r="D11" s="169">
        <v>2</v>
      </c>
      <c r="E11" s="169"/>
      <c r="F11" s="169">
        <v>14759</v>
      </c>
      <c r="G11" s="191">
        <v>202</v>
      </c>
      <c r="H11" s="190">
        <v>18038</v>
      </c>
    </row>
    <row r="12" spans="1:8" ht="15.75" customHeight="1" thickBot="1">
      <c r="A12" s="401"/>
      <c r="B12" s="182" t="s">
        <v>10</v>
      </c>
      <c r="C12" s="177">
        <v>2381720582</v>
      </c>
      <c r="D12" s="174">
        <v>150000</v>
      </c>
      <c r="E12" s="174"/>
      <c r="F12" s="168">
        <v>2001251900</v>
      </c>
      <c r="G12" s="210"/>
      <c r="H12" s="190">
        <v>4383522482</v>
      </c>
    </row>
    <row r="13" spans="1:8" ht="15" customHeight="1">
      <c r="A13" s="405" t="s">
        <v>586</v>
      </c>
      <c r="B13" s="183" t="s">
        <v>12</v>
      </c>
      <c r="C13" s="176">
        <v>9</v>
      </c>
      <c r="D13" s="169">
        <v>8</v>
      </c>
      <c r="E13" s="169"/>
      <c r="F13" s="169">
        <v>437</v>
      </c>
      <c r="G13" s="191">
        <v>1</v>
      </c>
      <c r="H13" s="190">
        <v>455</v>
      </c>
    </row>
    <row r="14" spans="1:8" ht="15" customHeight="1">
      <c r="A14" s="406"/>
      <c r="B14" s="184" t="s">
        <v>13</v>
      </c>
      <c r="C14" s="178">
        <v>439</v>
      </c>
      <c r="D14" s="2"/>
      <c r="E14" s="2"/>
      <c r="F14" s="2">
        <v>16</v>
      </c>
      <c r="G14" s="192"/>
      <c r="H14" s="190">
        <v>455</v>
      </c>
    </row>
    <row r="15" spans="1:8" ht="15.75" customHeight="1" thickBot="1">
      <c r="A15" s="407"/>
      <c r="B15" s="214" t="s">
        <v>14</v>
      </c>
      <c r="C15" s="215">
        <v>19110522020</v>
      </c>
      <c r="D15" s="216">
        <v>0</v>
      </c>
      <c r="E15" s="216"/>
      <c r="F15" s="216">
        <v>21787000</v>
      </c>
      <c r="G15" s="262"/>
      <c r="H15" s="208">
        <v>19132309020</v>
      </c>
    </row>
    <row r="16" spans="1:8" ht="15.75" customHeight="1">
      <c r="A16" s="403" t="s">
        <v>15</v>
      </c>
      <c r="B16" s="213" t="s">
        <v>9</v>
      </c>
      <c r="C16" s="251">
        <v>1686</v>
      </c>
      <c r="D16" s="252">
        <v>5</v>
      </c>
      <c r="E16" s="252"/>
      <c r="F16" s="252">
        <v>5213</v>
      </c>
      <c r="G16" s="253">
        <v>7</v>
      </c>
      <c r="H16" s="254">
        <v>6911</v>
      </c>
    </row>
    <row r="17" spans="1:8" ht="15.75" customHeight="1">
      <c r="A17" s="404"/>
      <c r="B17" s="185" t="s">
        <v>297</v>
      </c>
      <c r="C17" s="176">
        <v>109815968826</v>
      </c>
      <c r="D17" s="169">
        <v>384060</v>
      </c>
      <c r="E17" s="169"/>
      <c r="F17" s="217">
        <v>7335916447</v>
      </c>
      <c r="G17" s="191">
        <v>8715</v>
      </c>
      <c r="H17" s="190">
        <v>117152278048</v>
      </c>
    </row>
    <row r="18" spans="1:8" ht="15.75" thickBot="1">
      <c r="A18" s="401"/>
      <c r="B18" s="182" t="s">
        <v>14</v>
      </c>
      <c r="C18" s="179">
        <v>463611356187</v>
      </c>
      <c r="D18" s="170">
        <v>3426000</v>
      </c>
      <c r="E18" s="170"/>
      <c r="F18" s="171">
        <v>15787290236</v>
      </c>
      <c r="G18" s="193">
        <v>357400</v>
      </c>
      <c r="H18" s="208">
        <v>479402429823</v>
      </c>
    </row>
    <row r="19" spans="1:8" ht="15">
      <c r="A19" s="405" t="s">
        <v>16</v>
      </c>
      <c r="B19" s="186" t="s">
        <v>9</v>
      </c>
      <c r="C19" s="176" t="s">
        <v>502</v>
      </c>
      <c r="D19" s="169" t="s">
        <v>502</v>
      </c>
      <c r="E19" s="169" t="s">
        <v>502</v>
      </c>
      <c r="F19" s="169" t="s">
        <v>502</v>
      </c>
      <c r="G19" s="191" t="s">
        <v>502</v>
      </c>
      <c r="H19" s="190">
        <v>99</v>
      </c>
    </row>
    <row r="20" spans="1:8" ht="15">
      <c r="A20" s="406"/>
      <c r="B20" s="187" t="s">
        <v>297</v>
      </c>
      <c r="C20" s="178" t="s">
        <v>502</v>
      </c>
      <c r="D20" s="2" t="s">
        <v>502</v>
      </c>
      <c r="E20" s="2" t="s">
        <v>502</v>
      </c>
      <c r="F20" s="2" t="s">
        <v>502</v>
      </c>
      <c r="G20" s="192" t="s">
        <v>502</v>
      </c>
      <c r="H20" s="190">
        <v>3757575540</v>
      </c>
    </row>
    <row r="21" spans="1:8" ht="15.75" thickBot="1">
      <c r="A21" s="407"/>
      <c r="B21" s="188" t="s">
        <v>14</v>
      </c>
      <c r="C21" s="177" t="s">
        <v>502</v>
      </c>
      <c r="D21" s="167" t="s">
        <v>502</v>
      </c>
      <c r="E21" s="167" t="s">
        <v>502</v>
      </c>
      <c r="F21" s="168" t="s">
        <v>502</v>
      </c>
      <c r="G21" s="194" t="s">
        <v>502</v>
      </c>
      <c r="H21" s="208">
        <v>1592453801</v>
      </c>
    </row>
    <row r="22" spans="1:8" ht="16.5" thickBot="1">
      <c r="A22" s="175" t="s">
        <v>17</v>
      </c>
      <c r="B22" s="189" t="s">
        <v>9</v>
      </c>
      <c r="C22" s="180">
        <v>543</v>
      </c>
      <c r="D22" s="172">
        <v>18</v>
      </c>
      <c r="E22" s="172">
        <v>1</v>
      </c>
      <c r="F22" s="173">
        <v>2796</v>
      </c>
      <c r="G22" s="195">
        <v>319</v>
      </c>
      <c r="H22" s="212">
        <v>3677</v>
      </c>
    </row>
    <row r="24" spans="1:2" ht="15">
      <c r="A24" s="164" t="s">
        <v>18</v>
      </c>
      <c r="B24" s="164"/>
    </row>
    <row r="27" ht="15">
      <c r="A27" s="1"/>
    </row>
  </sheetData>
  <sheetProtection/>
  <mergeCells count="9">
    <mergeCell ref="A13:A15"/>
    <mergeCell ref="A16:A18"/>
    <mergeCell ref="A19:A21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&amp;L21.04.2017
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61"/>
  <sheetViews>
    <sheetView zoomScale="140" zoomScaleNormal="140" zoomScalePageLayoutView="85" workbookViewId="0" topLeftCell="A1">
      <selection activeCell="A1" sqref="A1:I1"/>
    </sheetView>
  </sheetViews>
  <sheetFormatPr defaultColWidth="6.7109375" defaultRowHeight="15"/>
  <cols>
    <col min="1" max="1" width="19.421875" style="43" customWidth="1"/>
    <col min="2" max="2" width="5.7109375" style="42" bestFit="1" customWidth="1"/>
    <col min="3" max="3" width="10.140625" style="44" customWidth="1"/>
    <col min="4" max="5" width="4.28125" style="42" bestFit="1" customWidth="1"/>
    <col min="6" max="6" width="11.57421875" style="44" customWidth="1"/>
    <col min="7" max="7" width="11.28125" style="42" customWidth="1"/>
    <col min="8" max="8" width="11.7109375" style="42" customWidth="1"/>
    <col min="9" max="9" width="6.7109375" style="42" customWidth="1"/>
    <col min="10" max="132" width="9.140625" style="5" customWidth="1"/>
    <col min="133" max="133" width="19.421875" style="5" customWidth="1"/>
    <col min="134" max="134" width="5.7109375" style="5" bestFit="1" customWidth="1"/>
    <col min="135" max="135" width="10.140625" style="5" customWidth="1"/>
    <col min="136" max="137" width="4.28125" style="5" bestFit="1" customWidth="1"/>
    <col min="138" max="138" width="11.57421875" style="5" customWidth="1"/>
    <col min="139" max="139" width="11.28125" style="5" customWidth="1"/>
    <col min="140" max="140" width="11.7109375" style="5" customWidth="1"/>
    <col min="141" max="16384" width="6.7109375" style="5" customWidth="1"/>
  </cols>
  <sheetData>
    <row r="1" spans="1:9" ht="15.75" customHeight="1" thickBot="1">
      <c r="A1" s="419" t="s">
        <v>533</v>
      </c>
      <c r="B1" s="397"/>
      <c r="C1" s="397"/>
      <c r="D1" s="397"/>
      <c r="E1" s="397"/>
      <c r="F1" s="397"/>
      <c r="G1" s="397"/>
      <c r="H1" s="397"/>
      <c r="I1" s="397"/>
    </row>
    <row r="2" spans="1:9" ht="15.75" customHeight="1" thickBot="1">
      <c r="A2" s="420" t="s">
        <v>19</v>
      </c>
      <c r="B2" s="420"/>
      <c r="C2" s="420"/>
      <c r="D2" s="420"/>
      <c r="E2" s="420"/>
      <c r="F2" s="420"/>
      <c r="G2" s="420"/>
      <c r="H2" s="420"/>
      <c r="I2" s="420"/>
    </row>
    <row r="3" spans="1:9" ht="9.75" customHeight="1">
      <c r="A3" s="421" t="s">
        <v>458</v>
      </c>
      <c r="B3" s="424" t="s">
        <v>8</v>
      </c>
      <c r="C3" s="424"/>
      <c r="D3" s="424" t="s">
        <v>11</v>
      </c>
      <c r="E3" s="424"/>
      <c r="F3" s="424"/>
      <c r="G3" s="153" t="s">
        <v>20</v>
      </c>
      <c r="H3" s="153" t="s">
        <v>21</v>
      </c>
      <c r="I3" s="6" t="s">
        <v>17</v>
      </c>
    </row>
    <row r="4" spans="1:9" ht="12.75" customHeight="1">
      <c r="A4" s="422"/>
      <c r="B4" s="7"/>
      <c r="C4" s="8"/>
      <c r="D4" s="425" t="s">
        <v>9</v>
      </c>
      <c r="E4" s="425"/>
      <c r="F4" s="9"/>
      <c r="G4" s="7"/>
      <c r="H4" s="7"/>
      <c r="I4" s="10"/>
    </row>
    <row r="5" spans="1:9" ht="9.75" customHeight="1">
      <c r="A5" s="422"/>
      <c r="B5" s="154" t="s">
        <v>9</v>
      </c>
      <c r="C5" s="154" t="s">
        <v>10</v>
      </c>
      <c r="D5" s="425"/>
      <c r="E5" s="425"/>
      <c r="F5" s="11" t="s">
        <v>14</v>
      </c>
      <c r="G5" s="154" t="s">
        <v>9</v>
      </c>
      <c r="H5" s="154" t="s">
        <v>9</v>
      </c>
      <c r="I5" s="12" t="s">
        <v>9</v>
      </c>
    </row>
    <row r="6" spans="1:9" ht="9.75" thickBot="1">
      <c r="A6" s="423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 aca="true" t="shared" si="0" ref="B7:I12">B14+B21+B28+B35+B42+B49+B56+B63+B70+B77+B84+B91+B98+B105+B112+B119+B126+B133+B140+B147+B154</f>
        <v>6146</v>
      </c>
      <c r="C7" s="17">
        <f t="shared" si="0"/>
        <v>1201780415</v>
      </c>
      <c r="D7" s="17">
        <f t="shared" si="0"/>
        <v>144</v>
      </c>
      <c r="E7" s="17">
        <f t="shared" si="0"/>
        <v>144</v>
      </c>
      <c r="F7" s="17">
        <f t="shared" si="0"/>
        <v>18356859150</v>
      </c>
      <c r="G7" s="17">
        <f t="shared" si="0"/>
        <v>1659</v>
      </c>
      <c r="H7" s="17">
        <f t="shared" si="0"/>
        <v>0</v>
      </c>
      <c r="I7" s="199">
        <f t="shared" si="0"/>
        <v>720</v>
      </c>
    </row>
    <row r="8" spans="1:9" s="18" customFormat="1" ht="11.25">
      <c r="A8" s="16" t="s">
        <v>25</v>
      </c>
      <c r="B8" s="17">
        <f t="shared" si="0"/>
        <v>1069</v>
      </c>
      <c r="C8" s="17">
        <f t="shared" si="0"/>
        <v>506803090</v>
      </c>
      <c r="D8" s="17">
        <f t="shared" si="0"/>
        <v>3</v>
      </c>
      <c r="E8" s="17">
        <f t="shared" si="0"/>
        <v>140</v>
      </c>
      <c r="F8" s="17">
        <f t="shared" si="0"/>
        <v>18354238150</v>
      </c>
      <c r="G8" s="17">
        <f t="shared" si="0"/>
        <v>408</v>
      </c>
      <c r="H8" s="17">
        <f t="shared" si="0"/>
        <v>0</v>
      </c>
      <c r="I8" s="200">
        <f t="shared" si="0"/>
        <v>124</v>
      </c>
    </row>
    <row r="9" spans="1:9" s="18" customFormat="1" ht="11.25">
      <c r="A9" s="16" t="s">
        <v>26</v>
      </c>
      <c r="B9" s="17">
        <f t="shared" si="0"/>
        <v>0</v>
      </c>
      <c r="C9" s="17">
        <f t="shared" si="0"/>
        <v>0</v>
      </c>
      <c r="D9" s="17">
        <f t="shared" si="0"/>
        <v>2</v>
      </c>
      <c r="E9" s="17">
        <f t="shared" si="0"/>
        <v>0</v>
      </c>
      <c r="F9" s="17">
        <f t="shared" si="0"/>
        <v>0</v>
      </c>
      <c r="G9" s="17">
        <f t="shared" si="0"/>
        <v>1</v>
      </c>
      <c r="H9" s="17">
        <f t="shared" si="0"/>
        <v>0</v>
      </c>
      <c r="I9" s="200">
        <f t="shared" si="0"/>
        <v>2</v>
      </c>
    </row>
    <row r="10" spans="1:9" s="18" customFormat="1" ht="11.25">
      <c r="A10" s="16" t="s">
        <v>27</v>
      </c>
      <c r="B10" s="17">
        <f t="shared" si="0"/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200">
        <f t="shared" si="0"/>
        <v>1</v>
      </c>
    </row>
    <row r="11" spans="1:9" s="18" customFormat="1" ht="11.25">
      <c r="A11" s="16" t="s">
        <v>28</v>
      </c>
      <c r="B11" s="17">
        <f t="shared" si="0"/>
        <v>5006</v>
      </c>
      <c r="C11" s="17">
        <f t="shared" si="0"/>
        <v>694977325</v>
      </c>
      <c r="D11" s="17">
        <f t="shared" si="0"/>
        <v>139</v>
      </c>
      <c r="E11" s="17">
        <f t="shared" si="0"/>
        <v>4</v>
      </c>
      <c r="F11" s="17">
        <f t="shared" si="0"/>
        <v>2621000</v>
      </c>
      <c r="G11" s="17">
        <f t="shared" si="0"/>
        <v>1247</v>
      </c>
      <c r="H11" s="17">
        <f t="shared" si="0"/>
        <v>0</v>
      </c>
      <c r="I11" s="200">
        <f t="shared" si="0"/>
        <v>540</v>
      </c>
    </row>
    <row r="12" spans="1:9" s="18" customFormat="1" ht="12" thickBot="1">
      <c r="A12" s="19" t="s">
        <v>29</v>
      </c>
      <c r="B12" s="17">
        <f t="shared" si="0"/>
        <v>71</v>
      </c>
      <c r="C12" s="17">
        <f t="shared" si="0"/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  <c r="G12" s="17">
        <f t="shared" si="0"/>
        <v>3</v>
      </c>
      <c r="H12" s="17">
        <f t="shared" si="0"/>
        <v>0</v>
      </c>
      <c r="I12" s="201">
        <f t="shared" si="0"/>
        <v>53</v>
      </c>
    </row>
    <row r="13" spans="1:9" s="18" customFormat="1" ht="12.75" customHeight="1" thickBot="1">
      <c r="A13" s="416" t="s">
        <v>30</v>
      </c>
      <c r="B13" s="417"/>
      <c r="C13" s="417"/>
      <c r="D13" s="417"/>
      <c r="E13" s="417"/>
      <c r="F13" s="417"/>
      <c r="G13" s="417"/>
      <c r="H13" s="417"/>
      <c r="I13" s="418"/>
    </row>
    <row r="14" spans="1:9" s="18" customFormat="1" ht="11.25" customHeight="1">
      <c r="A14" s="20" t="s">
        <v>31</v>
      </c>
      <c r="B14" s="21">
        <v>96</v>
      </c>
      <c r="C14" s="21">
        <v>23375000</v>
      </c>
      <c r="D14" s="21">
        <v>1</v>
      </c>
      <c r="E14" s="21">
        <v>1</v>
      </c>
      <c r="F14" s="21">
        <v>11000000</v>
      </c>
      <c r="G14" s="21">
        <v>31</v>
      </c>
      <c r="H14" s="21"/>
      <c r="I14" s="202">
        <v>23</v>
      </c>
    </row>
    <row r="15" spans="1:9" s="18" customFormat="1" ht="11.25">
      <c r="A15" s="20" t="s">
        <v>32</v>
      </c>
      <c r="B15" s="22">
        <v>16</v>
      </c>
      <c r="C15" s="23">
        <v>3465000</v>
      </c>
      <c r="D15" s="24">
        <v>0</v>
      </c>
      <c r="E15" s="25">
        <v>1</v>
      </c>
      <c r="F15" s="26">
        <v>11000000</v>
      </c>
      <c r="G15" s="25">
        <v>8</v>
      </c>
      <c r="H15" s="24"/>
      <c r="I15" s="27">
        <v>5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/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/>
      <c r="I17" s="28">
        <v>0</v>
      </c>
    </row>
    <row r="18" spans="1:10" ht="11.25">
      <c r="A18" s="20" t="s">
        <v>35</v>
      </c>
      <c r="B18" s="22">
        <v>70</v>
      </c>
      <c r="C18" s="23">
        <v>19910000</v>
      </c>
      <c r="D18" s="24">
        <v>1</v>
      </c>
      <c r="E18" s="24">
        <v>0</v>
      </c>
      <c r="F18" s="23">
        <v>0</v>
      </c>
      <c r="G18" s="25">
        <v>23</v>
      </c>
      <c r="H18" s="24"/>
      <c r="I18" s="27">
        <v>16</v>
      </c>
      <c r="J18" s="29"/>
    </row>
    <row r="19" spans="1:9" ht="12" thickBot="1">
      <c r="A19" s="30" t="s">
        <v>29</v>
      </c>
      <c r="B19" s="31">
        <v>10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/>
      <c r="I19" s="35">
        <v>2</v>
      </c>
    </row>
    <row r="20" spans="1:9" ht="12.75" customHeight="1" thickBot="1">
      <c r="A20" s="416" t="s">
        <v>36</v>
      </c>
      <c r="B20" s="427"/>
      <c r="C20" s="427"/>
      <c r="D20" s="427"/>
      <c r="E20" s="427"/>
      <c r="F20" s="427"/>
      <c r="G20" s="427"/>
      <c r="H20" s="427"/>
      <c r="I20" s="429"/>
    </row>
    <row r="21" spans="1:9" ht="11.25" customHeight="1">
      <c r="A21" s="20" t="s">
        <v>31</v>
      </c>
      <c r="B21" s="21">
        <v>47</v>
      </c>
      <c r="C21" s="21">
        <v>6369000</v>
      </c>
      <c r="D21" s="21">
        <v>1</v>
      </c>
      <c r="E21" s="21">
        <v>1</v>
      </c>
      <c r="F21" s="21">
        <v>3000000</v>
      </c>
      <c r="G21" s="21">
        <v>11</v>
      </c>
      <c r="H21" s="21"/>
      <c r="I21" s="202">
        <v>2</v>
      </c>
    </row>
    <row r="22" spans="1:9" ht="11.25">
      <c r="A22" s="20" t="s">
        <v>32</v>
      </c>
      <c r="B22" s="22">
        <v>11</v>
      </c>
      <c r="C22" s="23">
        <v>2990000</v>
      </c>
      <c r="D22" s="24">
        <v>0</v>
      </c>
      <c r="E22" s="25">
        <v>1</v>
      </c>
      <c r="F22" s="26">
        <v>3000000</v>
      </c>
      <c r="G22" s="25">
        <v>7</v>
      </c>
      <c r="H22" s="24"/>
      <c r="I22" s="28">
        <v>1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/>
      <c r="I23" s="28">
        <v>1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/>
      <c r="I24" s="28">
        <v>0</v>
      </c>
    </row>
    <row r="25" spans="1:9" ht="11.25">
      <c r="A25" s="20" t="s">
        <v>35</v>
      </c>
      <c r="B25" s="22">
        <v>36</v>
      </c>
      <c r="C25" s="23">
        <v>3379000</v>
      </c>
      <c r="D25" s="24">
        <v>1</v>
      </c>
      <c r="E25" s="25">
        <v>0</v>
      </c>
      <c r="F25" s="26">
        <v>0</v>
      </c>
      <c r="G25" s="25">
        <v>4</v>
      </c>
      <c r="H25" s="24"/>
      <c r="I25" s="28">
        <v>0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/>
      <c r="I26" s="36">
        <v>0</v>
      </c>
    </row>
    <row r="27" spans="1:9" ht="12" customHeight="1" thickBot="1">
      <c r="A27" s="416" t="s">
        <v>37</v>
      </c>
      <c r="B27" s="427"/>
      <c r="C27" s="427"/>
      <c r="D27" s="427"/>
      <c r="E27" s="427"/>
      <c r="F27" s="427"/>
      <c r="G27" s="427"/>
      <c r="H27" s="427"/>
      <c r="I27" s="429"/>
    </row>
    <row r="28" spans="1:9" ht="11.25">
      <c r="A28" s="20" t="s">
        <v>31</v>
      </c>
      <c r="B28" s="21">
        <v>861</v>
      </c>
      <c r="C28" s="21">
        <v>150588000</v>
      </c>
      <c r="D28" s="21">
        <v>29</v>
      </c>
      <c r="E28" s="21">
        <v>29</v>
      </c>
      <c r="F28" s="21">
        <v>91804500</v>
      </c>
      <c r="G28" s="21">
        <v>322</v>
      </c>
      <c r="H28" s="21"/>
      <c r="I28" s="202">
        <v>114</v>
      </c>
    </row>
    <row r="29" spans="1:9" ht="11.25">
      <c r="A29" s="20" t="s">
        <v>32</v>
      </c>
      <c r="B29" s="22">
        <v>174</v>
      </c>
      <c r="C29" s="23">
        <v>42560000</v>
      </c>
      <c r="D29" s="24">
        <v>0</v>
      </c>
      <c r="E29" s="25">
        <v>29</v>
      </c>
      <c r="F29" s="26">
        <v>91804500</v>
      </c>
      <c r="G29" s="25">
        <v>88</v>
      </c>
      <c r="H29" s="24"/>
      <c r="I29" s="27">
        <v>21</v>
      </c>
    </row>
    <row r="30" spans="1:9" ht="11.25">
      <c r="A30" s="20" t="s">
        <v>33</v>
      </c>
      <c r="B30" s="22">
        <v>0</v>
      </c>
      <c r="C30" s="23">
        <v>0</v>
      </c>
      <c r="D30" s="24">
        <v>1</v>
      </c>
      <c r="E30" s="24">
        <v>0</v>
      </c>
      <c r="F30" s="23">
        <v>0</v>
      </c>
      <c r="G30" s="24">
        <v>0</v>
      </c>
      <c r="H30" s="24"/>
      <c r="I30" s="27">
        <v>0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/>
      <c r="I31" s="27">
        <v>0</v>
      </c>
    </row>
    <row r="32" spans="1:9" ht="11.25">
      <c r="A32" s="20" t="s">
        <v>35</v>
      </c>
      <c r="B32" s="22">
        <v>686</v>
      </c>
      <c r="C32" s="23">
        <v>108028000</v>
      </c>
      <c r="D32" s="24">
        <v>28</v>
      </c>
      <c r="E32" s="25">
        <v>0</v>
      </c>
      <c r="F32" s="26">
        <v>0</v>
      </c>
      <c r="G32" s="25">
        <v>234</v>
      </c>
      <c r="H32" s="24"/>
      <c r="I32" s="27">
        <v>93</v>
      </c>
    </row>
    <row r="33" spans="1:9" ht="12" thickBot="1">
      <c r="A33" s="30" t="s">
        <v>29</v>
      </c>
      <c r="B33" s="31">
        <v>1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/>
      <c r="I33" s="36">
        <v>0</v>
      </c>
    </row>
    <row r="34" spans="1:9" ht="12.75" customHeight="1" thickBot="1">
      <c r="A34" s="416" t="s">
        <v>38</v>
      </c>
      <c r="B34" s="427"/>
      <c r="C34" s="427"/>
      <c r="D34" s="427"/>
      <c r="E34" s="427"/>
      <c r="F34" s="427"/>
      <c r="G34" s="427"/>
      <c r="H34" s="427"/>
      <c r="I34" s="429"/>
    </row>
    <row r="35" spans="1:9" ht="11.25" customHeight="1">
      <c r="A35" s="20" t="s">
        <v>31</v>
      </c>
      <c r="B35" s="21">
        <v>50</v>
      </c>
      <c r="C35" s="21">
        <v>63369599</v>
      </c>
      <c r="D35" s="21">
        <v>8</v>
      </c>
      <c r="E35" s="21">
        <v>8</v>
      </c>
      <c r="F35" s="21">
        <v>3996000</v>
      </c>
      <c r="G35" s="21">
        <v>34</v>
      </c>
      <c r="H35" s="21"/>
      <c r="I35" s="202">
        <v>23</v>
      </c>
    </row>
    <row r="36" spans="1:9" ht="11.25">
      <c r="A36" s="20" t="s">
        <v>32</v>
      </c>
      <c r="B36" s="22">
        <v>27</v>
      </c>
      <c r="C36" s="23">
        <v>61519599</v>
      </c>
      <c r="D36" s="24">
        <v>0</v>
      </c>
      <c r="E36" s="25">
        <v>8</v>
      </c>
      <c r="F36" s="26">
        <v>3996000</v>
      </c>
      <c r="G36" s="25">
        <v>28</v>
      </c>
      <c r="H36" s="24"/>
      <c r="I36" s="27">
        <v>16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/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/>
      <c r="I38" s="28">
        <v>0</v>
      </c>
    </row>
    <row r="39" spans="1:9" ht="11.25">
      <c r="A39" s="20" t="s">
        <v>35</v>
      </c>
      <c r="B39" s="22">
        <v>23</v>
      </c>
      <c r="C39" s="23">
        <v>1850000</v>
      </c>
      <c r="D39" s="24">
        <v>8</v>
      </c>
      <c r="E39" s="24">
        <v>0</v>
      </c>
      <c r="F39" s="23">
        <v>0</v>
      </c>
      <c r="G39" s="25">
        <v>6</v>
      </c>
      <c r="H39" s="24"/>
      <c r="I39" s="27">
        <v>7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/>
      <c r="I40" s="35">
        <v>0</v>
      </c>
    </row>
    <row r="41" spans="1:9" ht="11.25" customHeight="1" thickBot="1">
      <c r="A41" s="416" t="s">
        <v>39</v>
      </c>
      <c r="B41" s="427"/>
      <c r="C41" s="427"/>
      <c r="D41" s="427"/>
      <c r="E41" s="427"/>
      <c r="F41" s="427"/>
      <c r="G41" s="427"/>
      <c r="H41" s="427"/>
      <c r="I41" s="429"/>
    </row>
    <row r="42" spans="1:9" ht="11.25" customHeight="1">
      <c r="A42" s="20" t="s">
        <v>31</v>
      </c>
      <c r="B42" s="21">
        <v>12</v>
      </c>
      <c r="C42" s="21">
        <v>2002000</v>
      </c>
      <c r="D42" s="21">
        <v>2</v>
      </c>
      <c r="E42" s="21">
        <v>2</v>
      </c>
      <c r="F42" s="21">
        <v>1500000</v>
      </c>
      <c r="G42" s="21">
        <v>6</v>
      </c>
      <c r="H42" s="21"/>
      <c r="I42" s="202">
        <v>1</v>
      </c>
    </row>
    <row r="43" spans="1:9" ht="11.25">
      <c r="A43" s="20" t="s">
        <v>32</v>
      </c>
      <c r="B43" s="22">
        <v>6</v>
      </c>
      <c r="C43" s="23">
        <v>1452000</v>
      </c>
      <c r="D43" s="24">
        <v>0</v>
      </c>
      <c r="E43" s="24">
        <v>2</v>
      </c>
      <c r="F43" s="23">
        <v>1500000</v>
      </c>
      <c r="G43" s="25">
        <v>2</v>
      </c>
      <c r="H43" s="24"/>
      <c r="I43" s="27">
        <v>0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/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/>
      <c r="I45" s="28">
        <v>0</v>
      </c>
    </row>
    <row r="46" spans="1:9" ht="11.25">
      <c r="A46" s="20" t="s">
        <v>35</v>
      </c>
      <c r="B46" s="22">
        <v>6</v>
      </c>
      <c r="C46" s="23">
        <v>550000</v>
      </c>
      <c r="D46" s="24">
        <v>2</v>
      </c>
      <c r="E46" s="24">
        <v>0</v>
      </c>
      <c r="F46" s="23">
        <v>0</v>
      </c>
      <c r="G46" s="25">
        <v>4</v>
      </c>
      <c r="H46" s="24"/>
      <c r="I46" s="27">
        <v>1</v>
      </c>
    </row>
    <row r="47" spans="1:9" ht="12" thickBot="1">
      <c r="A47" s="30" t="s">
        <v>29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/>
      <c r="I47" s="36">
        <v>0</v>
      </c>
    </row>
    <row r="48" spans="1:9" ht="11.25" customHeight="1" thickBot="1">
      <c r="A48" s="416" t="s">
        <v>40</v>
      </c>
      <c r="B48" s="427"/>
      <c r="C48" s="427"/>
      <c r="D48" s="427"/>
      <c r="E48" s="427"/>
      <c r="F48" s="427"/>
      <c r="G48" s="427"/>
      <c r="H48" s="427"/>
      <c r="I48" s="429"/>
    </row>
    <row r="49" spans="1:9" ht="11.25">
      <c r="A49" s="20" t="s">
        <v>31</v>
      </c>
      <c r="B49" s="21">
        <v>1239</v>
      </c>
      <c r="C49" s="21">
        <v>365180241</v>
      </c>
      <c r="D49" s="21">
        <v>20</v>
      </c>
      <c r="E49" s="21">
        <v>20</v>
      </c>
      <c r="F49" s="21">
        <v>42652500</v>
      </c>
      <c r="G49" s="21">
        <v>238</v>
      </c>
      <c r="H49" s="21"/>
      <c r="I49" s="202">
        <v>124</v>
      </c>
    </row>
    <row r="50" spans="1:10" ht="11.25">
      <c r="A50" s="20" t="s">
        <v>32</v>
      </c>
      <c r="B50" s="37">
        <v>176</v>
      </c>
      <c r="C50" s="26">
        <v>172619241</v>
      </c>
      <c r="D50" s="24">
        <v>0</v>
      </c>
      <c r="E50" s="24">
        <v>20</v>
      </c>
      <c r="F50" s="23">
        <v>42652500</v>
      </c>
      <c r="G50" s="25">
        <v>48</v>
      </c>
      <c r="H50" s="24"/>
      <c r="I50" s="27">
        <v>16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/>
      <c r="I51" s="27">
        <v>0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/>
      <c r="I52" s="28">
        <v>0</v>
      </c>
      <c r="J52" s="18"/>
    </row>
    <row r="53" spans="1:10" ht="11.25">
      <c r="A53" s="20" t="s">
        <v>35</v>
      </c>
      <c r="B53" s="37">
        <v>1021</v>
      </c>
      <c r="C53" s="26">
        <v>192561000</v>
      </c>
      <c r="D53" s="24">
        <v>20</v>
      </c>
      <c r="E53" s="25">
        <v>0</v>
      </c>
      <c r="F53" s="26">
        <v>0</v>
      </c>
      <c r="G53" s="25">
        <v>190</v>
      </c>
      <c r="H53" s="24"/>
      <c r="I53" s="27">
        <v>64</v>
      </c>
      <c r="J53" s="18"/>
    </row>
    <row r="54" spans="1:10" ht="12" thickBot="1">
      <c r="A54" s="30" t="s">
        <v>29</v>
      </c>
      <c r="B54" s="31">
        <v>42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/>
      <c r="I54" s="35">
        <v>44</v>
      </c>
      <c r="J54" s="18"/>
    </row>
    <row r="55" spans="1:9" ht="22.5" customHeight="1" thickBot="1">
      <c r="A55" s="430" t="s">
        <v>41</v>
      </c>
      <c r="B55" s="431"/>
      <c r="C55" s="431"/>
      <c r="D55" s="431"/>
      <c r="E55" s="431"/>
      <c r="F55" s="431"/>
      <c r="G55" s="431"/>
      <c r="H55" s="431"/>
      <c r="I55" s="432"/>
    </row>
    <row r="56" spans="1:9" ht="11.25" customHeight="1">
      <c r="A56" s="20" t="s">
        <v>31</v>
      </c>
      <c r="B56" s="21">
        <v>1688</v>
      </c>
      <c r="C56" s="21">
        <v>296022150</v>
      </c>
      <c r="D56" s="21">
        <v>39</v>
      </c>
      <c r="E56" s="21">
        <v>39</v>
      </c>
      <c r="F56" s="21">
        <v>60878500</v>
      </c>
      <c r="G56" s="21">
        <v>527</v>
      </c>
      <c r="H56" s="21"/>
      <c r="I56" s="202">
        <v>195</v>
      </c>
    </row>
    <row r="57" spans="1:9" ht="11.25">
      <c r="A57" s="20" t="s">
        <v>32</v>
      </c>
      <c r="B57" s="37">
        <v>251</v>
      </c>
      <c r="C57" s="26">
        <v>80119650</v>
      </c>
      <c r="D57" s="24">
        <v>1</v>
      </c>
      <c r="E57" s="25">
        <v>37</v>
      </c>
      <c r="F57" s="26">
        <v>59357500</v>
      </c>
      <c r="G57" s="25">
        <v>75</v>
      </c>
      <c r="H57" s="24"/>
      <c r="I57" s="27">
        <v>17</v>
      </c>
    </row>
    <row r="58" spans="1:9" s="18" customFormat="1" ht="12" customHeight="1">
      <c r="A58" s="20" t="s">
        <v>33</v>
      </c>
      <c r="B58" s="22">
        <v>0</v>
      </c>
      <c r="C58" s="23">
        <v>0</v>
      </c>
      <c r="D58" s="24">
        <v>1</v>
      </c>
      <c r="E58" s="24">
        <v>0</v>
      </c>
      <c r="F58" s="23">
        <v>0</v>
      </c>
      <c r="G58" s="25">
        <v>1</v>
      </c>
      <c r="H58" s="24"/>
      <c r="I58" s="27">
        <v>1</v>
      </c>
    </row>
    <row r="59" spans="1:9" ht="11.25">
      <c r="A59" s="20" t="s">
        <v>34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/>
      <c r="I59" s="28">
        <v>1</v>
      </c>
    </row>
    <row r="60" spans="1:9" ht="11.25">
      <c r="A60" s="20" t="s">
        <v>35</v>
      </c>
      <c r="B60" s="37">
        <v>1431</v>
      </c>
      <c r="C60" s="26">
        <v>215902500</v>
      </c>
      <c r="D60" s="24">
        <v>37</v>
      </c>
      <c r="E60" s="24">
        <v>2</v>
      </c>
      <c r="F60" s="26">
        <v>1521000</v>
      </c>
      <c r="G60" s="25">
        <v>451</v>
      </c>
      <c r="H60" s="24"/>
      <c r="I60" s="27">
        <v>173</v>
      </c>
    </row>
    <row r="61" spans="1:9" ht="12" thickBot="1">
      <c r="A61" s="30" t="s">
        <v>29</v>
      </c>
      <c r="B61" s="31">
        <v>6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/>
      <c r="I61" s="36">
        <v>3</v>
      </c>
    </row>
    <row r="62" spans="1:9" s="18" customFormat="1" ht="11.25" customHeight="1" thickBot="1">
      <c r="A62" s="416" t="s">
        <v>42</v>
      </c>
      <c r="B62" s="417"/>
      <c r="C62" s="417"/>
      <c r="D62" s="417"/>
      <c r="E62" s="417"/>
      <c r="F62" s="417"/>
      <c r="G62" s="417"/>
      <c r="H62" s="417"/>
      <c r="I62" s="433"/>
    </row>
    <row r="63" spans="1:9" ht="11.25" customHeight="1">
      <c r="A63" s="20" t="s">
        <v>31</v>
      </c>
      <c r="B63" s="21">
        <v>242</v>
      </c>
      <c r="C63" s="21">
        <v>62665000</v>
      </c>
      <c r="D63" s="21">
        <v>4</v>
      </c>
      <c r="E63" s="21">
        <v>4</v>
      </c>
      <c r="F63" s="21">
        <v>3100000</v>
      </c>
      <c r="G63" s="21">
        <v>102</v>
      </c>
      <c r="H63" s="21"/>
      <c r="I63" s="202">
        <v>37</v>
      </c>
    </row>
    <row r="64" spans="1:9" ht="11.25">
      <c r="A64" s="20" t="s">
        <v>32</v>
      </c>
      <c r="B64" s="37">
        <v>39</v>
      </c>
      <c r="C64" s="26">
        <v>40318000</v>
      </c>
      <c r="D64" s="24">
        <v>1</v>
      </c>
      <c r="E64" s="25">
        <v>3</v>
      </c>
      <c r="F64" s="26">
        <v>2100000</v>
      </c>
      <c r="G64" s="25">
        <v>31</v>
      </c>
      <c r="H64" s="24"/>
      <c r="I64" s="27">
        <v>6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/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/>
      <c r="I66" s="27">
        <v>0</v>
      </c>
    </row>
    <row r="67" spans="1:9" ht="11.25">
      <c r="A67" s="20" t="s">
        <v>35</v>
      </c>
      <c r="B67" s="37">
        <v>196</v>
      </c>
      <c r="C67" s="26">
        <v>22347000</v>
      </c>
      <c r="D67" s="24">
        <v>3</v>
      </c>
      <c r="E67" s="25">
        <v>1</v>
      </c>
      <c r="F67" s="26">
        <v>1000000</v>
      </c>
      <c r="G67" s="25">
        <v>70</v>
      </c>
      <c r="H67" s="24"/>
      <c r="I67" s="27">
        <v>27</v>
      </c>
    </row>
    <row r="68" spans="1:9" ht="12" thickBot="1">
      <c r="A68" s="30" t="s">
        <v>29</v>
      </c>
      <c r="B68" s="38">
        <v>7</v>
      </c>
      <c r="C68" s="39">
        <v>0</v>
      </c>
      <c r="D68" s="33">
        <v>0</v>
      </c>
      <c r="E68" s="33">
        <v>0</v>
      </c>
      <c r="F68" s="32">
        <v>0</v>
      </c>
      <c r="G68" s="34">
        <v>1</v>
      </c>
      <c r="H68" s="33"/>
      <c r="I68" s="35">
        <v>4</v>
      </c>
    </row>
    <row r="69" spans="1:9" ht="14.25" customHeight="1" thickBot="1">
      <c r="A69" s="416" t="s">
        <v>43</v>
      </c>
      <c r="B69" s="417"/>
      <c r="C69" s="417"/>
      <c r="D69" s="417"/>
      <c r="E69" s="417"/>
      <c r="F69" s="417"/>
      <c r="G69" s="417"/>
      <c r="H69" s="417"/>
      <c r="I69" s="418"/>
    </row>
    <row r="70" spans="1:9" ht="11.25">
      <c r="A70" s="20" t="s">
        <v>31</v>
      </c>
      <c r="B70" s="21">
        <v>326</v>
      </c>
      <c r="C70" s="21">
        <v>51441000</v>
      </c>
      <c r="D70" s="21">
        <v>3</v>
      </c>
      <c r="E70" s="21">
        <v>3</v>
      </c>
      <c r="F70" s="21">
        <v>4687150</v>
      </c>
      <c r="G70" s="21">
        <v>54</v>
      </c>
      <c r="H70" s="21"/>
      <c r="I70" s="202">
        <v>20</v>
      </c>
    </row>
    <row r="71" spans="1:9" ht="11.25">
      <c r="A71" s="20" t="s">
        <v>32</v>
      </c>
      <c r="B71" s="37">
        <v>47</v>
      </c>
      <c r="C71" s="26">
        <v>19920000</v>
      </c>
      <c r="D71" s="24">
        <v>0</v>
      </c>
      <c r="E71" s="25">
        <v>3</v>
      </c>
      <c r="F71" s="26">
        <v>4687150</v>
      </c>
      <c r="G71" s="25">
        <v>22</v>
      </c>
      <c r="H71" s="24"/>
      <c r="I71" s="27">
        <v>2</v>
      </c>
    </row>
    <row r="72" spans="1:9" s="18" customFormat="1" ht="11.25">
      <c r="A72" s="20" t="s">
        <v>33</v>
      </c>
      <c r="B72" s="22">
        <v>0</v>
      </c>
      <c r="C72" s="23">
        <v>0</v>
      </c>
      <c r="D72" s="24">
        <v>0</v>
      </c>
      <c r="E72" s="24">
        <v>0</v>
      </c>
      <c r="F72" s="23">
        <v>0</v>
      </c>
      <c r="G72" s="24">
        <v>0</v>
      </c>
      <c r="H72" s="24"/>
      <c r="I72" s="28">
        <v>0</v>
      </c>
    </row>
    <row r="73" spans="1:9" ht="11.25">
      <c r="A73" s="20" t="s">
        <v>34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/>
      <c r="I73" s="28">
        <v>0</v>
      </c>
    </row>
    <row r="74" spans="1:9" ht="11.25">
      <c r="A74" s="20" t="s">
        <v>35</v>
      </c>
      <c r="B74" s="37">
        <v>279</v>
      </c>
      <c r="C74" s="26">
        <v>31521000</v>
      </c>
      <c r="D74" s="24">
        <v>3</v>
      </c>
      <c r="E74" s="24">
        <v>0</v>
      </c>
      <c r="F74" s="23">
        <v>0</v>
      </c>
      <c r="G74" s="25">
        <v>32</v>
      </c>
      <c r="H74" s="24"/>
      <c r="I74" s="27">
        <v>18</v>
      </c>
    </row>
    <row r="75" spans="1:9" ht="12" customHeight="1" thickBot="1">
      <c r="A75" s="30" t="s">
        <v>29</v>
      </c>
      <c r="B75" s="31">
        <v>0</v>
      </c>
      <c r="C75" s="32">
        <v>0</v>
      </c>
      <c r="D75" s="33">
        <v>0</v>
      </c>
      <c r="E75" s="33">
        <v>0</v>
      </c>
      <c r="F75" s="32">
        <v>0</v>
      </c>
      <c r="G75" s="33">
        <v>0</v>
      </c>
      <c r="H75" s="33"/>
      <c r="I75" s="36">
        <v>0</v>
      </c>
    </row>
    <row r="76" spans="1:9" ht="12.75" customHeight="1" thickBot="1">
      <c r="A76" s="416" t="s">
        <v>44</v>
      </c>
      <c r="B76" s="427"/>
      <c r="C76" s="427"/>
      <c r="D76" s="427"/>
      <c r="E76" s="427"/>
      <c r="F76" s="427"/>
      <c r="G76" s="427"/>
      <c r="H76" s="427"/>
      <c r="I76" s="429"/>
    </row>
    <row r="77" spans="1:9" ht="11.25">
      <c r="A77" s="20" t="s">
        <v>31</v>
      </c>
      <c r="B77" s="21">
        <v>200</v>
      </c>
      <c r="C77" s="21">
        <v>20892000</v>
      </c>
      <c r="D77" s="21">
        <v>6</v>
      </c>
      <c r="E77" s="21">
        <v>6</v>
      </c>
      <c r="F77" s="21">
        <v>7780000</v>
      </c>
      <c r="G77" s="21">
        <v>49</v>
      </c>
      <c r="H77" s="21"/>
      <c r="I77" s="202">
        <v>26</v>
      </c>
    </row>
    <row r="78" spans="1:9" ht="11.25">
      <c r="A78" s="20" t="s">
        <v>32</v>
      </c>
      <c r="B78" s="37">
        <v>70</v>
      </c>
      <c r="C78" s="26">
        <v>12307000</v>
      </c>
      <c r="D78" s="24">
        <v>0</v>
      </c>
      <c r="E78" s="24">
        <v>6</v>
      </c>
      <c r="F78" s="23">
        <v>7780000</v>
      </c>
      <c r="G78" s="25">
        <v>23</v>
      </c>
      <c r="H78" s="24"/>
      <c r="I78" s="27">
        <v>4</v>
      </c>
    </row>
    <row r="79" spans="1:9" s="18" customFormat="1" ht="11.25">
      <c r="A79" s="20" t="s">
        <v>33</v>
      </c>
      <c r="B79" s="22">
        <v>0</v>
      </c>
      <c r="C79" s="23">
        <v>0</v>
      </c>
      <c r="D79" s="24">
        <v>0</v>
      </c>
      <c r="E79" s="24">
        <v>0</v>
      </c>
      <c r="F79" s="23">
        <v>0</v>
      </c>
      <c r="G79" s="24">
        <v>0</v>
      </c>
      <c r="H79" s="24"/>
      <c r="I79" s="28">
        <v>0</v>
      </c>
    </row>
    <row r="80" spans="1:9" ht="11.25">
      <c r="A80" s="20" t="s">
        <v>34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/>
      <c r="I80" s="28">
        <v>0</v>
      </c>
    </row>
    <row r="81" spans="1:9" ht="11.25">
      <c r="A81" s="20" t="s">
        <v>35</v>
      </c>
      <c r="B81" s="37">
        <v>130</v>
      </c>
      <c r="C81" s="26">
        <v>8585000</v>
      </c>
      <c r="D81" s="24">
        <v>6</v>
      </c>
      <c r="E81" s="24">
        <v>0</v>
      </c>
      <c r="F81" s="23">
        <v>0</v>
      </c>
      <c r="G81" s="25">
        <v>26</v>
      </c>
      <c r="H81" s="24"/>
      <c r="I81" s="27">
        <v>22</v>
      </c>
    </row>
    <row r="82" spans="1:9" ht="12" customHeight="1" thickBot="1">
      <c r="A82" s="30" t="s">
        <v>29</v>
      </c>
      <c r="B82" s="31">
        <v>0</v>
      </c>
      <c r="C82" s="32">
        <v>0</v>
      </c>
      <c r="D82" s="33">
        <v>0</v>
      </c>
      <c r="E82" s="33">
        <v>0</v>
      </c>
      <c r="F82" s="32">
        <v>0</v>
      </c>
      <c r="G82" s="33">
        <v>0</v>
      </c>
      <c r="H82" s="33"/>
      <c r="I82" s="36">
        <v>0</v>
      </c>
    </row>
    <row r="83" spans="1:9" ht="12.75" customHeight="1" thickBot="1">
      <c r="A83" s="416" t="s">
        <v>45</v>
      </c>
      <c r="B83" s="427"/>
      <c r="C83" s="427"/>
      <c r="D83" s="427"/>
      <c r="E83" s="427"/>
      <c r="F83" s="427"/>
      <c r="G83" s="427"/>
      <c r="H83" s="427"/>
      <c r="I83" s="429"/>
    </row>
    <row r="84" spans="1:9" ht="11.25">
      <c r="A84" s="20" t="s">
        <v>31</v>
      </c>
      <c r="B84" s="21">
        <v>67</v>
      </c>
      <c r="C84" s="21">
        <v>5682000</v>
      </c>
      <c r="D84" s="21">
        <v>1</v>
      </c>
      <c r="E84" s="21">
        <v>1</v>
      </c>
      <c r="F84" s="21">
        <v>50000</v>
      </c>
      <c r="G84" s="21">
        <v>32</v>
      </c>
      <c r="H84" s="21"/>
      <c r="I84" s="202">
        <v>5</v>
      </c>
    </row>
    <row r="85" spans="1:9" ht="11.25">
      <c r="A85" s="20" t="s">
        <v>32</v>
      </c>
      <c r="B85" s="37">
        <v>14</v>
      </c>
      <c r="C85" s="26">
        <v>2525000</v>
      </c>
      <c r="D85" s="24">
        <v>0</v>
      </c>
      <c r="E85" s="24">
        <v>1</v>
      </c>
      <c r="F85" s="23">
        <v>50000</v>
      </c>
      <c r="G85" s="25">
        <v>12</v>
      </c>
      <c r="H85" s="24"/>
      <c r="I85" s="27">
        <v>2</v>
      </c>
    </row>
    <row r="86" spans="1:9" s="18" customFormat="1" ht="11.25">
      <c r="A86" s="20" t="s">
        <v>33</v>
      </c>
      <c r="B86" s="22">
        <v>0</v>
      </c>
      <c r="C86" s="23">
        <v>0</v>
      </c>
      <c r="D86" s="24">
        <v>0</v>
      </c>
      <c r="E86" s="24">
        <v>0</v>
      </c>
      <c r="F86" s="23">
        <v>0</v>
      </c>
      <c r="G86" s="24">
        <v>0</v>
      </c>
      <c r="H86" s="24"/>
      <c r="I86" s="28">
        <v>0</v>
      </c>
    </row>
    <row r="87" spans="1:9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/>
      <c r="I87" s="28">
        <v>0</v>
      </c>
    </row>
    <row r="88" spans="1:9" ht="11.25">
      <c r="A88" s="20" t="s">
        <v>35</v>
      </c>
      <c r="B88" s="37">
        <v>52</v>
      </c>
      <c r="C88" s="26">
        <v>3157000</v>
      </c>
      <c r="D88" s="24">
        <v>1</v>
      </c>
      <c r="E88" s="24">
        <v>0</v>
      </c>
      <c r="F88" s="23">
        <v>0</v>
      </c>
      <c r="G88" s="25">
        <v>19</v>
      </c>
      <c r="H88" s="24"/>
      <c r="I88" s="27">
        <v>3</v>
      </c>
    </row>
    <row r="89" spans="1:9" ht="12" customHeight="1" thickBot="1">
      <c r="A89" s="30" t="s">
        <v>29</v>
      </c>
      <c r="B89" s="31">
        <v>1</v>
      </c>
      <c r="C89" s="32">
        <v>0</v>
      </c>
      <c r="D89" s="33">
        <v>0</v>
      </c>
      <c r="E89" s="33">
        <v>0</v>
      </c>
      <c r="F89" s="32">
        <v>0</v>
      </c>
      <c r="G89" s="33">
        <v>1</v>
      </c>
      <c r="H89" s="33"/>
      <c r="I89" s="36">
        <v>0</v>
      </c>
    </row>
    <row r="90" spans="1:9" ht="12" customHeight="1" thickBot="1">
      <c r="A90" s="416" t="s">
        <v>46</v>
      </c>
      <c r="B90" s="427"/>
      <c r="C90" s="427"/>
      <c r="D90" s="427"/>
      <c r="E90" s="427"/>
      <c r="F90" s="427"/>
      <c r="G90" s="427"/>
      <c r="H90" s="427"/>
      <c r="I90" s="429"/>
    </row>
    <row r="91" spans="1:9" ht="11.25">
      <c r="A91" s="20" t="s">
        <v>31</v>
      </c>
      <c r="B91" s="21">
        <v>147</v>
      </c>
      <c r="C91" s="21">
        <v>25615500</v>
      </c>
      <c r="D91" s="21">
        <v>4</v>
      </c>
      <c r="E91" s="21">
        <v>4</v>
      </c>
      <c r="F91" s="21">
        <v>18095850000</v>
      </c>
      <c r="G91" s="21">
        <v>28</v>
      </c>
      <c r="H91" s="21"/>
      <c r="I91" s="202">
        <v>15</v>
      </c>
    </row>
    <row r="92" spans="1:9" ht="11.25">
      <c r="A92" s="20" t="s">
        <v>32</v>
      </c>
      <c r="B92" s="37">
        <v>24</v>
      </c>
      <c r="C92" s="26">
        <v>7430000</v>
      </c>
      <c r="D92" s="24">
        <v>0</v>
      </c>
      <c r="E92" s="24">
        <v>4</v>
      </c>
      <c r="F92" s="23">
        <v>18095850000</v>
      </c>
      <c r="G92" s="25">
        <v>12</v>
      </c>
      <c r="H92" s="24"/>
      <c r="I92" s="27">
        <v>6</v>
      </c>
    </row>
    <row r="93" spans="1:9" s="18" customFormat="1" ht="11.25">
      <c r="A93" s="20" t="s">
        <v>33</v>
      </c>
      <c r="B93" s="22">
        <v>0</v>
      </c>
      <c r="C93" s="23">
        <v>0</v>
      </c>
      <c r="D93" s="24">
        <v>0</v>
      </c>
      <c r="E93" s="24">
        <v>0</v>
      </c>
      <c r="F93" s="23">
        <v>0</v>
      </c>
      <c r="G93" s="24">
        <v>0</v>
      </c>
      <c r="H93" s="24"/>
      <c r="I93" s="28">
        <v>0</v>
      </c>
    </row>
    <row r="94" spans="1:9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/>
      <c r="I94" s="28">
        <v>0</v>
      </c>
    </row>
    <row r="95" spans="1:9" ht="11.25">
      <c r="A95" s="20" t="s">
        <v>35</v>
      </c>
      <c r="B95" s="37">
        <v>122</v>
      </c>
      <c r="C95" s="26">
        <v>18185500</v>
      </c>
      <c r="D95" s="24">
        <v>4</v>
      </c>
      <c r="E95" s="24">
        <v>0</v>
      </c>
      <c r="F95" s="23">
        <v>0</v>
      </c>
      <c r="G95" s="25">
        <v>15</v>
      </c>
      <c r="H95" s="24"/>
      <c r="I95" s="27">
        <v>9</v>
      </c>
    </row>
    <row r="96" spans="1:9" ht="12" customHeight="1" thickBot="1">
      <c r="A96" s="30" t="s">
        <v>29</v>
      </c>
      <c r="B96" s="38">
        <v>1</v>
      </c>
      <c r="C96" s="39">
        <v>0</v>
      </c>
      <c r="D96" s="33">
        <v>0</v>
      </c>
      <c r="E96" s="33">
        <v>0</v>
      </c>
      <c r="F96" s="32">
        <v>0</v>
      </c>
      <c r="G96" s="33">
        <v>1</v>
      </c>
      <c r="H96" s="33"/>
      <c r="I96" s="35">
        <v>0</v>
      </c>
    </row>
    <row r="97" spans="1:10" ht="12" customHeight="1" thickBot="1">
      <c r="A97" s="434" t="s">
        <v>73</v>
      </c>
      <c r="B97" s="434"/>
      <c r="C97" s="434"/>
      <c r="D97" s="434"/>
      <c r="E97" s="434"/>
      <c r="F97" s="434"/>
      <c r="G97" s="434"/>
      <c r="H97" s="434"/>
      <c r="I97" s="435"/>
      <c r="J97" s="18"/>
    </row>
    <row r="98" spans="1:10" ht="11.25">
      <c r="A98" s="20" t="s">
        <v>31</v>
      </c>
      <c r="B98" s="21">
        <v>477</v>
      </c>
      <c r="C98" s="21">
        <v>44813925</v>
      </c>
      <c r="D98" s="21">
        <v>13</v>
      </c>
      <c r="E98" s="21">
        <v>13</v>
      </c>
      <c r="F98" s="21">
        <v>9925000</v>
      </c>
      <c r="G98" s="21">
        <v>102</v>
      </c>
      <c r="H98" s="21"/>
      <c r="I98" s="202">
        <v>77</v>
      </c>
      <c r="J98" s="18"/>
    </row>
    <row r="99" spans="1:10" ht="11.25">
      <c r="A99" s="20" t="s">
        <v>32</v>
      </c>
      <c r="B99" s="37">
        <v>89</v>
      </c>
      <c r="C99" s="26">
        <v>18231400</v>
      </c>
      <c r="D99" s="24">
        <v>0</v>
      </c>
      <c r="E99" s="25">
        <v>13</v>
      </c>
      <c r="F99" s="26">
        <v>9925000</v>
      </c>
      <c r="G99" s="25">
        <v>22</v>
      </c>
      <c r="H99" s="24"/>
      <c r="I99" s="27">
        <v>17</v>
      </c>
      <c r="J99" s="18"/>
    </row>
    <row r="100" spans="1:9" s="18" customFormat="1" ht="11.25">
      <c r="A100" s="20" t="s">
        <v>33</v>
      </c>
      <c r="B100" s="22">
        <v>0</v>
      </c>
      <c r="C100" s="23">
        <v>0</v>
      </c>
      <c r="D100" s="24">
        <v>0</v>
      </c>
      <c r="E100" s="24">
        <v>0</v>
      </c>
      <c r="F100" s="23">
        <v>0</v>
      </c>
      <c r="G100" s="24">
        <v>0</v>
      </c>
      <c r="H100" s="24"/>
      <c r="I100" s="28">
        <v>0</v>
      </c>
    </row>
    <row r="101" spans="1:9" ht="11.25">
      <c r="A101" s="20" t="s">
        <v>34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/>
      <c r="I101" s="28">
        <v>0</v>
      </c>
    </row>
    <row r="102" spans="1:9" ht="11.25">
      <c r="A102" s="20" t="s">
        <v>35</v>
      </c>
      <c r="B102" s="37">
        <v>387</v>
      </c>
      <c r="C102" s="26">
        <v>26582525</v>
      </c>
      <c r="D102" s="24">
        <v>13</v>
      </c>
      <c r="E102" s="25">
        <v>0</v>
      </c>
      <c r="F102" s="26">
        <v>0</v>
      </c>
      <c r="G102" s="25">
        <v>80</v>
      </c>
      <c r="H102" s="24"/>
      <c r="I102" s="27">
        <v>60</v>
      </c>
    </row>
    <row r="103" spans="1:9" ht="12" customHeight="1" thickBot="1">
      <c r="A103" s="30" t="s">
        <v>29</v>
      </c>
      <c r="B103" s="31">
        <v>1</v>
      </c>
      <c r="C103" s="32">
        <v>0</v>
      </c>
      <c r="D103" s="33">
        <v>0</v>
      </c>
      <c r="E103" s="33">
        <v>0</v>
      </c>
      <c r="F103" s="32">
        <v>0</v>
      </c>
      <c r="G103" s="33">
        <v>0</v>
      </c>
      <c r="H103" s="33"/>
      <c r="I103" s="36">
        <v>0</v>
      </c>
    </row>
    <row r="104" spans="1:9" ht="14.25" customHeight="1" thickBot="1">
      <c r="A104" s="416" t="s">
        <v>47</v>
      </c>
      <c r="B104" s="427"/>
      <c r="C104" s="427"/>
      <c r="D104" s="427"/>
      <c r="E104" s="427"/>
      <c r="F104" s="427"/>
      <c r="G104" s="427"/>
      <c r="H104" s="427"/>
      <c r="I104" s="429"/>
    </row>
    <row r="105" spans="1:9" ht="11.25">
      <c r="A105" s="20" t="s">
        <v>31</v>
      </c>
      <c r="B105" s="21">
        <v>305</v>
      </c>
      <c r="C105" s="21">
        <v>32025050</v>
      </c>
      <c r="D105" s="21">
        <v>7</v>
      </c>
      <c r="E105" s="21">
        <v>7</v>
      </c>
      <c r="F105" s="21">
        <v>4000000</v>
      </c>
      <c r="G105" s="21">
        <v>54</v>
      </c>
      <c r="H105" s="21"/>
      <c r="I105" s="202">
        <v>22</v>
      </c>
    </row>
    <row r="106" spans="1:9" ht="11.25">
      <c r="A106" s="20" t="s">
        <v>32</v>
      </c>
      <c r="B106" s="37">
        <v>55</v>
      </c>
      <c r="C106" s="26">
        <v>10540000</v>
      </c>
      <c r="D106" s="24">
        <v>1</v>
      </c>
      <c r="E106" s="25">
        <v>6</v>
      </c>
      <c r="F106" s="26">
        <v>3900000</v>
      </c>
      <c r="G106" s="25">
        <v>11</v>
      </c>
      <c r="H106" s="24"/>
      <c r="I106" s="27">
        <v>4</v>
      </c>
    </row>
    <row r="107" spans="1:9" s="18" customFormat="1" ht="11.25">
      <c r="A107" s="20" t="s">
        <v>33</v>
      </c>
      <c r="B107" s="22">
        <v>0</v>
      </c>
      <c r="C107" s="23">
        <v>0</v>
      </c>
      <c r="D107" s="24">
        <v>0</v>
      </c>
      <c r="E107" s="24">
        <v>0</v>
      </c>
      <c r="F107" s="23">
        <v>0</v>
      </c>
      <c r="G107" s="24">
        <v>0</v>
      </c>
      <c r="H107" s="24"/>
      <c r="I107" s="28">
        <v>0</v>
      </c>
    </row>
    <row r="108" spans="1:9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/>
      <c r="I108" s="28">
        <v>0</v>
      </c>
    </row>
    <row r="109" spans="1:9" ht="11.25">
      <c r="A109" s="20" t="s">
        <v>35</v>
      </c>
      <c r="B109" s="37">
        <v>249</v>
      </c>
      <c r="C109" s="26">
        <v>21485050</v>
      </c>
      <c r="D109" s="24">
        <v>6</v>
      </c>
      <c r="E109" s="25">
        <v>1</v>
      </c>
      <c r="F109" s="26">
        <v>100000</v>
      </c>
      <c r="G109" s="25">
        <v>43</v>
      </c>
      <c r="H109" s="24"/>
      <c r="I109" s="27">
        <v>18</v>
      </c>
    </row>
    <row r="110" spans="1:9" ht="12" customHeight="1" thickBot="1">
      <c r="A110" s="30" t="s">
        <v>29</v>
      </c>
      <c r="B110" s="31">
        <v>1</v>
      </c>
      <c r="C110" s="32">
        <v>0</v>
      </c>
      <c r="D110" s="33">
        <v>0</v>
      </c>
      <c r="E110" s="33">
        <v>0</v>
      </c>
      <c r="F110" s="32">
        <v>0</v>
      </c>
      <c r="G110" s="33">
        <v>0</v>
      </c>
      <c r="H110" s="33"/>
      <c r="I110" s="36">
        <v>0</v>
      </c>
    </row>
    <row r="111" spans="1:9" ht="13.5" customHeight="1" thickBot="1">
      <c r="A111" s="426" t="s">
        <v>48</v>
      </c>
      <c r="B111" s="427"/>
      <c r="C111" s="427"/>
      <c r="D111" s="427"/>
      <c r="E111" s="427"/>
      <c r="F111" s="427"/>
      <c r="G111" s="427"/>
      <c r="H111" s="427"/>
      <c r="I111" s="429"/>
    </row>
    <row r="112" spans="1:9" ht="11.25">
      <c r="A112" s="20" t="s">
        <v>31</v>
      </c>
      <c r="B112" s="21">
        <v>7</v>
      </c>
      <c r="C112" s="21">
        <v>2250000</v>
      </c>
      <c r="D112" s="21">
        <v>0</v>
      </c>
      <c r="E112" s="21">
        <v>0</v>
      </c>
      <c r="F112" s="21">
        <v>0</v>
      </c>
      <c r="G112" s="21">
        <v>1</v>
      </c>
      <c r="H112" s="21"/>
      <c r="I112" s="202">
        <v>3</v>
      </c>
    </row>
    <row r="113" spans="1:9" ht="11.25">
      <c r="A113" s="20" t="s">
        <v>32</v>
      </c>
      <c r="B113" s="22">
        <v>4</v>
      </c>
      <c r="C113" s="23">
        <v>2200000</v>
      </c>
      <c r="D113" s="24">
        <v>0</v>
      </c>
      <c r="E113" s="24">
        <v>0</v>
      </c>
      <c r="F113" s="23">
        <v>0</v>
      </c>
      <c r="G113" s="25">
        <v>0</v>
      </c>
      <c r="H113" s="24"/>
      <c r="I113" s="28">
        <v>1</v>
      </c>
    </row>
    <row r="114" spans="1:9" ht="11.25">
      <c r="A114" s="20" t="s">
        <v>33</v>
      </c>
      <c r="B114" s="22">
        <v>0</v>
      </c>
      <c r="C114" s="23">
        <v>0</v>
      </c>
      <c r="D114" s="24">
        <v>0</v>
      </c>
      <c r="E114" s="24">
        <v>0</v>
      </c>
      <c r="F114" s="23">
        <v>0</v>
      </c>
      <c r="G114" s="24">
        <v>0</v>
      </c>
      <c r="H114" s="24"/>
      <c r="I114" s="28">
        <v>0</v>
      </c>
    </row>
    <row r="115" spans="1:9" s="18" customFormat="1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/>
      <c r="I115" s="28">
        <v>0</v>
      </c>
    </row>
    <row r="116" spans="1:9" ht="11.25">
      <c r="A116" s="20" t="s">
        <v>35</v>
      </c>
      <c r="B116" s="37">
        <v>3</v>
      </c>
      <c r="C116" s="26">
        <v>50000</v>
      </c>
      <c r="D116" s="24">
        <v>0</v>
      </c>
      <c r="E116" s="24">
        <v>0</v>
      </c>
      <c r="F116" s="23">
        <v>0</v>
      </c>
      <c r="G116" s="25">
        <v>1</v>
      </c>
      <c r="H116" s="24"/>
      <c r="I116" s="28">
        <v>2</v>
      </c>
    </row>
    <row r="117" spans="1:9" ht="12" thickBot="1">
      <c r="A117" s="30" t="s">
        <v>29</v>
      </c>
      <c r="B117" s="38">
        <v>0</v>
      </c>
      <c r="C117" s="39">
        <v>0</v>
      </c>
      <c r="D117" s="33">
        <v>0</v>
      </c>
      <c r="E117" s="33">
        <v>0</v>
      </c>
      <c r="F117" s="32">
        <v>0</v>
      </c>
      <c r="G117" s="33">
        <v>0</v>
      </c>
      <c r="H117" s="33"/>
      <c r="I117" s="36">
        <v>0</v>
      </c>
    </row>
    <row r="118" spans="1:9" ht="12.75" customHeight="1" thickBot="1">
      <c r="A118" s="416" t="s">
        <v>49</v>
      </c>
      <c r="B118" s="427"/>
      <c r="C118" s="427"/>
      <c r="D118" s="427"/>
      <c r="E118" s="427"/>
      <c r="F118" s="427"/>
      <c r="G118" s="427"/>
      <c r="H118" s="427"/>
      <c r="I118" s="429"/>
    </row>
    <row r="119" spans="1:9" ht="11.25">
      <c r="A119" s="20" t="s">
        <v>31</v>
      </c>
      <c r="B119" s="21">
        <v>161</v>
      </c>
      <c r="C119" s="21">
        <v>36175950</v>
      </c>
      <c r="D119" s="21">
        <v>2</v>
      </c>
      <c r="E119" s="21">
        <v>2</v>
      </c>
      <c r="F119" s="21">
        <v>350000</v>
      </c>
      <c r="G119" s="21">
        <v>28</v>
      </c>
      <c r="H119" s="21"/>
      <c r="I119" s="202">
        <v>12</v>
      </c>
    </row>
    <row r="120" spans="1:9" ht="11.25">
      <c r="A120" s="20" t="s">
        <v>32</v>
      </c>
      <c r="B120" s="37">
        <v>45</v>
      </c>
      <c r="C120" s="26">
        <v>26096200</v>
      </c>
      <c r="D120" s="24">
        <v>0</v>
      </c>
      <c r="E120" s="24">
        <v>2</v>
      </c>
      <c r="F120" s="23">
        <v>350000</v>
      </c>
      <c r="G120" s="25">
        <v>7</v>
      </c>
      <c r="H120" s="24"/>
      <c r="I120" s="27">
        <v>5</v>
      </c>
    </row>
    <row r="121" spans="1:9" ht="11.25">
      <c r="A121" s="20" t="s">
        <v>33</v>
      </c>
      <c r="B121" s="22">
        <v>0</v>
      </c>
      <c r="C121" s="23">
        <v>0</v>
      </c>
      <c r="D121" s="24">
        <v>0</v>
      </c>
      <c r="E121" s="24">
        <v>0</v>
      </c>
      <c r="F121" s="23">
        <v>0</v>
      </c>
      <c r="G121" s="24">
        <v>0</v>
      </c>
      <c r="H121" s="24"/>
      <c r="I121" s="28">
        <v>0</v>
      </c>
    </row>
    <row r="122" spans="1:9" ht="11.25">
      <c r="A122" s="20" t="s">
        <v>34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/>
      <c r="I122" s="28">
        <v>0</v>
      </c>
    </row>
    <row r="123" spans="1:9" ht="11.25">
      <c r="A123" s="20" t="s">
        <v>35</v>
      </c>
      <c r="B123" s="37">
        <v>115</v>
      </c>
      <c r="C123" s="26">
        <v>10079750</v>
      </c>
      <c r="D123" s="24">
        <v>2</v>
      </c>
      <c r="E123" s="24">
        <v>0</v>
      </c>
      <c r="F123" s="23">
        <v>0</v>
      </c>
      <c r="G123" s="25">
        <v>21</v>
      </c>
      <c r="H123" s="24"/>
      <c r="I123" s="27">
        <v>7</v>
      </c>
    </row>
    <row r="124" spans="1:9" ht="12" customHeight="1" thickBot="1">
      <c r="A124" s="30" t="s">
        <v>29</v>
      </c>
      <c r="B124" s="38">
        <v>1</v>
      </c>
      <c r="C124" s="39">
        <v>0</v>
      </c>
      <c r="D124" s="33">
        <v>0</v>
      </c>
      <c r="E124" s="33">
        <v>0</v>
      </c>
      <c r="F124" s="32">
        <v>0</v>
      </c>
      <c r="G124" s="33">
        <v>0</v>
      </c>
      <c r="H124" s="33"/>
      <c r="I124" s="36">
        <v>0</v>
      </c>
    </row>
    <row r="125" spans="1:9" ht="13.5" customHeight="1" thickBot="1">
      <c r="A125" s="426" t="s">
        <v>50</v>
      </c>
      <c r="B125" s="427"/>
      <c r="C125" s="427"/>
      <c r="D125" s="427"/>
      <c r="E125" s="427"/>
      <c r="F125" s="427"/>
      <c r="G125" s="427"/>
      <c r="H125" s="427"/>
      <c r="I125" s="428"/>
    </row>
    <row r="126" spans="1:10" ht="11.25">
      <c r="A126" s="20" t="s">
        <v>31</v>
      </c>
      <c r="B126" s="21">
        <v>154</v>
      </c>
      <c r="C126" s="21">
        <v>7435000</v>
      </c>
      <c r="D126" s="21">
        <v>1</v>
      </c>
      <c r="E126" s="21">
        <v>1</v>
      </c>
      <c r="F126" s="21">
        <v>5500000</v>
      </c>
      <c r="G126" s="21">
        <v>20</v>
      </c>
      <c r="H126" s="21"/>
      <c r="I126" s="202">
        <v>14</v>
      </c>
      <c r="J126" s="40"/>
    </row>
    <row r="127" spans="1:9" ht="11.25">
      <c r="A127" s="20" t="s">
        <v>32</v>
      </c>
      <c r="B127" s="37">
        <v>16</v>
      </c>
      <c r="C127" s="26">
        <v>1710000</v>
      </c>
      <c r="D127" s="24">
        <v>0</v>
      </c>
      <c r="E127" s="25">
        <v>1</v>
      </c>
      <c r="F127" s="26">
        <v>5500000</v>
      </c>
      <c r="G127" s="25">
        <v>6</v>
      </c>
      <c r="H127" s="24"/>
      <c r="I127" s="27">
        <v>1</v>
      </c>
    </row>
    <row r="128" spans="1:9" ht="11.25">
      <c r="A128" s="20" t="s">
        <v>33</v>
      </c>
      <c r="B128" s="22">
        <v>0</v>
      </c>
      <c r="C128" s="23">
        <v>0</v>
      </c>
      <c r="D128" s="24">
        <v>0</v>
      </c>
      <c r="E128" s="24">
        <v>0</v>
      </c>
      <c r="F128" s="23">
        <v>0</v>
      </c>
      <c r="G128" s="24">
        <v>0</v>
      </c>
      <c r="H128" s="24"/>
      <c r="I128" s="28">
        <v>0</v>
      </c>
    </row>
    <row r="129" spans="1:9" s="18" customFormat="1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/>
      <c r="I129" s="28">
        <v>0</v>
      </c>
    </row>
    <row r="130" spans="1:9" ht="11.25">
      <c r="A130" s="20" t="s">
        <v>35</v>
      </c>
      <c r="B130" s="37">
        <v>138</v>
      </c>
      <c r="C130" s="26">
        <v>5725000</v>
      </c>
      <c r="D130" s="24">
        <v>1</v>
      </c>
      <c r="E130" s="24">
        <v>0</v>
      </c>
      <c r="F130" s="23">
        <v>0</v>
      </c>
      <c r="G130" s="25">
        <v>14</v>
      </c>
      <c r="H130" s="24"/>
      <c r="I130" s="27">
        <v>13</v>
      </c>
    </row>
    <row r="131" spans="1:9" ht="12" customHeight="1" thickBot="1">
      <c r="A131" s="155" t="s">
        <v>29</v>
      </c>
      <c r="B131" s="31">
        <v>0</v>
      </c>
      <c r="C131" s="32">
        <v>0</v>
      </c>
      <c r="D131" s="33">
        <v>0</v>
      </c>
      <c r="E131" s="33">
        <v>0</v>
      </c>
      <c r="F131" s="32">
        <v>0</v>
      </c>
      <c r="G131" s="33">
        <v>0</v>
      </c>
      <c r="H131" s="33"/>
      <c r="I131" s="36">
        <v>0</v>
      </c>
    </row>
    <row r="132" spans="1:9" ht="14.25" customHeight="1" thickBot="1">
      <c r="A132" s="416" t="s">
        <v>51</v>
      </c>
      <c r="B132" s="417"/>
      <c r="C132" s="417"/>
      <c r="D132" s="417"/>
      <c r="E132" s="417"/>
      <c r="F132" s="417"/>
      <c r="G132" s="417"/>
      <c r="H132" s="417"/>
      <c r="I132" s="418"/>
    </row>
    <row r="133" spans="1:9" ht="11.25">
      <c r="A133" s="20" t="s">
        <v>31</v>
      </c>
      <c r="B133" s="21">
        <v>28</v>
      </c>
      <c r="C133" s="21">
        <v>2535000</v>
      </c>
      <c r="D133" s="21">
        <v>1</v>
      </c>
      <c r="E133" s="21">
        <v>1</v>
      </c>
      <c r="F133" s="21">
        <v>9200000</v>
      </c>
      <c r="G133" s="21">
        <v>9</v>
      </c>
      <c r="H133" s="21"/>
      <c r="I133" s="202">
        <v>2</v>
      </c>
    </row>
    <row r="134" spans="1:9" ht="11.25">
      <c r="A134" s="20" t="s">
        <v>32</v>
      </c>
      <c r="B134" s="37">
        <v>4</v>
      </c>
      <c r="C134" s="26">
        <v>750000</v>
      </c>
      <c r="D134" s="24">
        <v>0</v>
      </c>
      <c r="E134" s="24">
        <v>1</v>
      </c>
      <c r="F134" s="23">
        <v>9200000</v>
      </c>
      <c r="G134" s="25">
        <v>5</v>
      </c>
      <c r="H134" s="24"/>
      <c r="I134" s="27">
        <v>0</v>
      </c>
    </row>
    <row r="135" spans="1:9" ht="11.25" customHeight="1">
      <c r="A135" s="20" t="s">
        <v>33</v>
      </c>
      <c r="B135" s="22">
        <v>0</v>
      </c>
      <c r="C135" s="23">
        <v>0</v>
      </c>
      <c r="D135" s="24">
        <v>0</v>
      </c>
      <c r="E135" s="24">
        <v>0</v>
      </c>
      <c r="F135" s="23">
        <v>0</v>
      </c>
      <c r="G135" s="24">
        <v>0</v>
      </c>
      <c r="H135" s="24"/>
      <c r="I135" s="28">
        <v>0</v>
      </c>
    </row>
    <row r="136" spans="1:9" s="18" customFormat="1" ht="11.25" customHeight="1">
      <c r="A136" s="20" t="s">
        <v>34</v>
      </c>
      <c r="B136" s="22">
        <v>0</v>
      </c>
      <c r="C136" s="23">
        <v>0</v>
      </c>
      <c r="D136" s="24">
        <v>0</v>
      </c>
      <c r="E136" s="24">
        <v>0</v>
      </c>
      <c r="F136" s="23">
        <v>0</v>
      </c>
      <c r="G136" s="24">
        <v>0</v>
      </c>
      <c r="H136" s="24"/>
      <c r="I136" s="28">
        <v>0</v>
      </c>
    </row>
    <row r="137" spans="1:9" ht="11.25">
      <c r="A137" s="20" t="s">
        <v>35</v>
      </c>
      <c r="B137" s="37">
        <v>24</v>
      </c>
      <c r="C137" s="26">
        <v>1785000</v>
      </c>
      <c r="D137" s="24">
        <v>1</v>
      </c>
      <c r="E137" s="24">
        <v>0</v>
      </c>
      <c r="F137" s="23">
        <v>0</v>
      </c>
      <c r="G137" s="25">
        <v>4</v>
      </c>
      <c r="H137" s="24"/>
      <c r="I137" s="27">
        <v>2</v>
      </c>
    </row>
    <row r="138" spans="1:9" ht="12" customHeight="1" thickBot="1">
      <c r="A138" s="30" t="s">
        <v>29</v>
      </c>
      <c r="B138" s="31">
        <v>0</v>
      </c>
      <c r="C138" s="32">
        <v>0</v>
      </c>
      <c r="D138" s="33">
        <v>0</v>
      </c>
      <c r="E138" s="33">
        <v>0</v>
      </c>
      <c r="F138" s="32">
        <v>0</v>
      </c>
      <c r="G138" s="33">
        <v>0</v>
      </c>
      <c r="H138" s="33"/>
      <c r="I138" s="36">
        <v>0</v>
      </c>
    </row>
    <row r="139" spans="1:9" ht="12" customHeight="1" thickBot="1">
      <c r="A139" s="416" t="s">
        <v>79</v>
      </c>
      <c r="B139" s="427"/>
      <c r="C139" s="427"/>
      <c r="D139" s="427"/>
      <c r="E139" s="427"/>
      <c r="F139" s="427"/>
      <c r="G139" s="427"/>
      <c r="H139" s="427"/>
      <c r="I139" s="429"/>
    </row>
    <row r="140" spans="1:9" ht="12.75" customHeight="1">
      <c r="A140" s="20" t="s">
        <v>31</v>
      </c>
      <c r="B140" s="21">
        <v>39</v>
      </c>
      <c r="C140" s="21">
        <v>3344000</v>
      </c>
      <c r="D140" s="21">
        <v>2</v>
      </c>
      <c r="E140" s="21">
        <v>2</v>
      </c>
      <c r="F140" s="21">
        <v>1585500</v>
      </c>
      <c r="G140" s="21">
        <v>11</v>
      </c>
      <c r="H140" s="21"/>
      <c r="I140" s="202">
        <v>5</v>
      </c>
    </row>
    <row r="141" spans="1:9" ht="11.25">
      <c r="A141" s="20" t="s">
        <v>32</v>
      </c>
      <c r="B141" s="22">
        <v>1</v>
      </c>
      <c r="C141" s="23">
        <v>50000</v>
      </c>
      <c r="D141" s="24">
        <v>0</v>
      </c>
      <c r="E141" s="24">
        <v>2</v>
      </c>
      <c r="F141" s="23">
        <v>1585500</v>
      </c>
      <c r="G141" s="24">
        <v>1</v>
      </c>
      <c r="H141" s="24"/>
      <c r="I141" s="27">
        <v>0</v>
      </c>
    </row>
    <row r="142" spans="1:9" ht="11.25">
      <c r="A142" s="20" t="s">
        <v>33</v>
      </c>
      <c r="B142" s="22">
        <v>0</v>
      </c>
      <c r="C142" s="23">
        <v>0</v>
      </c>
      <c r="D142" s="24">
        <v>0</v>
      </c>
      <c r="E142" s="24">
        <v>0</v>
      </c>
      <c r="F142" s="23">
        <v>0</v>
      </c>
      <c r="G142" s="24">
        <v>0</v>
      </c>
      <c r="H142" s="24"/>
      <c r="I142" s="28">
        <v>0</v>
      </c>
    </row>
    <row r="143" spans="1:9" ht="11.25" customHeight="1">
      <c r="A143" s="20" t="s">
        <v>34</v>
      </c>
      <c r="B143" s="22">
        <v>0</v>
      </c>
      <c r="C143" s="23">
        <v>0</v>
      </c>
      <c r="D143" s="24">
        <v>0</v>
      </c>
      <c r="E143" s="24">
        <v>0</v>
      </c>
      <c r="F143" s="23">
        <v>0</v>
      </c>
      <c r="G143" s="24">
        <v>0</v>
      </c>
      <c r="H143" s="24"/>
      <c r="I143" s="28">
        <v>0</v>
      </c>
    </row>
    <row r="144" spans="1:9" ht="11.25">
      <c r="A144" s="20" t="s">
        <v>35</v>
      </c>
      <c r="B144" s="37">
        <v>38</v>
      </c>
      <c r="C144" s="23">
        <v>3294000</v>
      </c>
      <c r="D144" s="24">
        <v>2</v>
      </c>
      <c r="E144" s="24">
        <v>0</v>
      </c>
      <c r="F144" s="23">
        <v>0</v>
      </c>
      <c r="G144" s="25">
        <v>10</v>
      </c>
      <c r="H144" s="24"/>
      <c r="I144" s="28">
        <v>5</v>
      </c>
    </row>
    <row r="145" spans="1:9" ht="12" customHeight="1" thickBot="1">
      <c r="A145" s="30" t="s">
        <v>29</v>
      </c>
      <c r="B145" s="38">
        <v>0</v>
      </c>
      <c r="C145" s="39">
        <v>0</v>
      </c>
      <c r="D145" s="33">
        <v>0</v>
      </c>
      <c r="E145" s="33">
        <v>0</v>
      </c>
      <c r="F145" s="32">
        <v>0</v>
      </c>
      <c r="G145" s="33">
        <v>0</v>
      </c>
      <c r="H145" s="33"/>
      <c r="I145" s="36">
        <v>0</v>
      </c>
    </row>
    <row r="146" spans="1:9" ht="24.75" customHeight="1" thickBot="1">
      <c r="A146" s="416" t="s">
        <v>52</v>
      </c>
      <c r="B146" s="427"/>
      <c r="C146" s="427"/>
      <c r="D146" s="427"/>
      <c r="E146" s="427"/>
      <c r="F146" s="427"/>
      <c r="G146" s="427"/>
      <c r="H146" s="427"/>
      <c r="I146" s="429"/>
    </row>
    <row r="147" spans="1:9" ht="11.25">
      <c r="A147" s="20" t="s">
        <v>31</v>
      </c>
      <c r="B147" s="21">
        <v>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/>
      <c r="I147" s="202">
        <v>0</v>
      </c>
    </row>
    <row r="148" spans="1:9" ht="11.25">
      <c r="A148" s="20" t="s">
        <v>32</v>
      </c>
      <c r="B148" s="22">
        <v>0</v>
      </c>
      <c r="C148" s="23">
        <v>0</v>
      </c>
      <c r="D148" s="24">
        <v>0</v>
      </c>
      <c r="E148" s="24">
        <v>0</v>
      </c>
      <c r="F148" s="23">
        <v>0</v>
      </c>
      <c r="G148" s="24">
        <v>0</v>
      </c>
      <c r="H148" s="24"/>
      <c r="I148" s="27">
        <v>0</v>
      </c>
    </row>
    <row r="149" spans="1:9" ht="11.25" customHeight="1">
      <c r="A149" s="20" t="s">
        <v>33</v>
      </c>
      <c r="B149" s="22">
        <v>0</v>
      </c>
      <c r="C149" s="23">
        <v>0</v>
      </c>
      <c r="D149" s="24">
        <v>0</v>
      </c>
      <c r="E149" s="24">
        <v>0</v>
      </c>
      <c r="F149" s="23">
        <v>0</v>
      </c>
      <c r="G149" s="24">
        <v>0</v>
      </c>
      <c r="H149" s="24"/>
      <c r="I149" s="28">
        <v>0</v>
      </c>
    </row>
    <row r="150" spans="1:9" s="18" customFormat="1" ht="11.25" customHeight="1">
      <c r="A150" s="20" t="s">
        <v>34</v>
      </c>
      <c r="B150" s="22">
        <v>0</v>
      </c>
      <c r="C150" s="23">
        <v>0</v>
      </c>
      <c r="D150" s="24">
        <v>0</v>
      </c>
      <c r="E150" s="24">
        <v>0</v>
      </c>
      <c r="F150" s="23">
        <v>0</v>
      </c>
      <c r="G150" s="24">
        <v>0</v>
      </c>
      <c r="H150" s="24"/>
      <c r="I150" s="28">
        <v>0</v>
      </c>
    </row>
    <row r="151" spans="1:9" ht="11.25">
      <c r="A151" s="20" t="s">
        <v>35</v>
      </c>
      <c r="B151" s="37">
        <v>0</v>
      </c>
      <c r="C151" s="26">
        <v>0</v>
      </c>
      <c r="D151" s="24">
        <v>0</v>
      </c>
      <c r="E151" s="24">
        <v>0</v>
      </c>
      <c r="F151" s="23">
        <v>0</v>
      </c>
      <c r="G151" s="25">
        <v>0</v>
      </c>
      <c r="H151" s="24"/>
      <c r="I151" s="28">
        <v>0</v>
      </c>
    </row>
    <row r="152" spans="1:9" ht="12" customHeight="1" thickBot="1">
      <c r="A152" s="30" t="s">
        <v>29</v>
      </c>
      <c r="B152" s="38">
        <v>0</v>
      </c>
      <c r="C152" s="39">
        <v>0</v>
      </c>
      <c r="D152" s="33">
        <v>0</v>
      </c>
      <c r="E152" s="33">
        <v>0</v>
      </c>
      <c r="F152" s="32">
        <v>0</v>
      </c>
      <c r="G152" s="33">
        <v>0</v>
      </c>
      <c r="H152" s="33"/>
      <c r="I152" s="36">
        <v>0</v>
      </c>
    </row>
    <row r="153" spans="1:9" ht="13.5" customHeight="1" thickBot="1">
      <c r="A153" s="416" t="s">
        <v>53</v>
      </c>
      <c r="B153" s="427"/>
      <c r="C153" s="427"/>
      <c r="D153" s="427"/>
      <c r="E153" s="427"/>
      <c r="F153" s="427"/>
      <c r="G153" s="427"/>
      <c r="H153" s="427"/>
      <c r="I153" s="429"/>
    </row>
    <row r="154" spans="1:9" ht="11.25">
      <c r="A154" s="20" t="s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/>
      <c r="I154" s="202">
        <v>0</v>
      </c>
    </row>
    <row r="155" spans="1:9" ht="11.25">
      <c r="A155" s="20" t="s">
        <v>32</v>
      </c>
      <c r="B155" s="22">
        <v>0</v>
      </c>
      <c r="C155" s="23">
        <v>0</v>
      </c>
      <c r="D155" s="24">
        <v>0</v>
      </c>
      <c r="E155" s="24">
        <v>0</v>
      </c>
      <c r="F155" s="23">
        <v>0</v>
      </c>
      <c r="G155" s="24">
        <v>0</v>
      </c>
      <c r="H155" s="24"/>
      <c r="I155" s="28">
        <v>0</v>
      </c>
    </row>
    <row r="156" spans="1:9" ht="11.25">
      <c r="A156" s="20" t="s">
        <v>33</v>
      </c>
      <c r="B156" s="22">
        <v>0</v>
      </c>
      <c r="C156" s="23">
        <v>0</v>
      </c>
      <c r="D156" s="24">
        <v>0</v>
      </c>
      <c r="E156" s="24">
        <v>0</v>
      </c>
      <c r="F156" s="23">
        <v>0</v>
      </c>
      <c r="G156" s="24">
        <v>0</v>
      </c>
      <c r="H156" s="24"/>
      <c r="I156" s="28">
        <v>0</v>
      </c>
    </row>
    <row r="157" spans="1:9" ht="11.25">
      <c r="A157" s="20" t="s">
        <v>34</v>
      </c>
      <c r="B157" s="22">
        <v>0</v>
      </c>
      <c r="C157" s="23">
        <v>0</v>
      </c>
      <c r="D157" s="24">
        <v>0</v>
      </c>
      <c r="E157" s="24">
        <v>0</v>
      </c>
      <c r="F157" s="23">
        <v>0</v>
      </c>
      <c r="G157" s="24">
        <v>0</v>
      </c>
      <c r="H157" s="24"/>
      <c r="I157" s="28">
        <v>0</v>
      </c>
    </row>
    <row r="158" spans="1:9" ht="11.25" customHeight="1">
      <c r="A158" s="20" t="s">
        <v>35</v>
      </c>
      <c r="B158" s="22">
        <v>0</v>
      </c>
      <c r="C158" s="23">
        <v>0</v>
      </c>
      <c r="D158" s="24">
        <v>0</v>
      </c>
      <c r="E158" s="24">
        <v>0</v>
      </c>
      <c r="F158" s="23">
        <v>0</v>
      </c>
      <c r="G158" s="24">
        <v>0</v>
      </c>
      <c r="H158" s="24"/>
      <c r="I158" s="28">
        <v>0</v>
      </c>
    </row>
    <row r="159" spans="1:9" ht="12" customHeight="1" thickBot="1">
      <c r="A159" s="30" t="s">
        <v>54</v>
      </c>
      <c r="B159" s="31">
        <v>0</v>
      </c>
      <c r="C159" s="32">
        <v>0</v>
      </c>
      <c r="D159" s="33">
        <v>0</v>
      </c>
      <c r="E159" s="33">
        <v>0</v>
      </c>
      <c r="F159" s="32">
        <v>0</v>
      </c>
      <c r="G159" s="33">
        <v>0</v>
      </c>
      <c r="H159" s="33"/>
      <c r="I159" s="36">
        <v>0</v>
      </c>
    </row>
    <row r="160" ht="13.5" customHeight="1"/>
    <row r="161" ht="27" customHeight="1">
      <c r="A161" s="41" t="s">
        <v>18</v>
      </c>
    </row>
    <row r="162" ht="27" customHeight="1"/>
  </sheetData>
  <sheetProtection/>
  <mergeCells count="27">
    <mergeCell ref="A132:I132"/>
    <mergeCell ref="A76:I76"/>
    <mergeCell ref="A83:I83"/>
    <mergeCell ref="A139:I139"/>
    <mergeCell ref="A146:I146"/>
    <mergeCell ref="A153:I153"/>
    <mergeCell ref="A97:I97"/>
    <mergeCell ref="A104:I104"/>
    <mergeCell ref="A111:I111"/>
    <mergeCell ref="A118:I118"/>
    <mergeCell ref="A125:I125"/>
    <mergeCell ref="A90:I90"/>
    <mergeCell ref="A13:I13"/>
    <mergeCell ref="A20:I20"/>
    <mergeCell ref="A27:I27"/>
    <mergeCell ref="A34:I34"/>
    <mergeCell ref="A41:I41"/>
    <mergeCell ref="A48:I48"/>
    <mergeCell ref="A55:I55"/>
    <mergeCell ref="A62:I62"/>
    <mergeCell ref="A69:I69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21.04.2017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36" t="s">
        <v>534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</row>
    <row r="3" spans="1:11" ht="15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8.75" customHeight="1">
      <c r="A4" s="420" t="s">
        <v>298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</row>
    <row r="5" spans="2:11" ht="16.5" customHeight="1" thickBot="1"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5.75" customHeight="1" thickBot="1">
      <c r="A6" s="437" t="s">
        <v>459</v>
      </c>
      <c r="B6" s="439" t="s">
        <v>55</v>
      </c>
      <c r="C6" s="440"/>
      <c r="D6" s="441" t="s">
        <v>56</v>
      </c>
      <c r="E6" s="440"/>
      <c r="F6" s="441" t="s">
        <v>57</v>
      </c>
      <c r="G6" s="440"/>
      <c r="H6" s="441" t="s">
        <v>58</v>
      </c>
      <c r="I6" s="440"/>
      <c r="J6" s="441" t="s">
        <v>59</v>
      </c>
      <c r="K6" s="440"/>
    </row>
    <row r="7" spans="1:11" ht="15.75" customHeight="1" thickBot="1">
      <c r="A7" s="438"/>
      <c r="B7" s="48" t="s">
        <v>8</v>
      </c>
      <c r="C7" s="49" t="s">
        <v>17</v>
      </c>
      <c r="D7" s="48" t="s">
        <v>8</v>
      </c>
      <c r="E7" s="49" t="s">
        <v>17</v>
      </c>
      <c r="F7" s="48" t="s">
        <v>8</v>
      </c>
      <c r="G7" s="49" t="s">
        <v>17</v>
      </c>
      <c r="H7" s="48" t="s">
        <v>8</v>
      </c>
      <c r="I7" s="49" t="s">
        <v>17</v>
      </c>
      <c r="J7" s="48" t="s">
        <v>8</v>
      </c>
      <c r="K7" s="49" t="s">
        <v>17</v>
      </c>
    </row>
    <row r="8" spans="1:11" ht="15.75" thickBot="1">
      <c r="A8" s="50" t="s">
        <v>60</v>
      </c>
      <c r="B8" s="51">
        <f>SUM(B9,B10,B11,B12,B13,B14,B15,B16,B17,B18,B19,B20,B21,B22,B23,B24,B25,B26,B27,B28,B29)</f>
        <v>6146</v>
      </c>
      <c r="C8" s="52">
        <f>SUM(C9,C10,C11,C12,C13,C14,C15,C16,C17,C18,C19,C20,C21,C22,C23,C24,C25,C26,C27,C28,C29)</f>
        <v>720</v>
      </c>
      <c r="D8" s="52">
        <f>SUM(D9,D10,D11,D12,D13,D14,D15,D16,D17,D18,D19,D20,D21,D22,D23,D24,D25,D26,D27,D28,D29)</f>
        <v>2283</v>
      </c>
      <c r="E8" s="52">
        <f>SUM(E9:E29)</f>
        <v>373</v>
      </c>
      <c r="F8" s="52">
        <f>SUM(F9,F10,F11,F12,F13,F14,F15,F16,F17,F18,F19,F20,F21,F22,F23,F24,F25,F26,F27,F28,F30)</f>
        <v>630</v>
      </c>
      <c r="G8" s="52">
        <f>SUM(G9,G10,G11,G12,G13,G14,G15,G16,G17,G18,G19,G20,G21,G22,G23,G24,G25,G26,G27,G28,G30)</f>
        <v>79</v>
      </c>
      <c r="H8" s="52">
        <f>SUM(H9,H10,H11,H12,H13,H14,H15,H16,H17,H18,H19,H20,H21,H22,H23,H24,H25,H26,H27,H28,H30)</f>
        <v>337</v>
      </c>
      <c r="I8" s="52">
        <f>SUM(I9,I10,I11,I12,I13,I14,I15,I16,I17,I18,I19,I20,I21,I22,I23,I24,I25,I26,I27,I28,I30)</f>
        <v>21</v>
      </c>
      <c r="J8" s="52">
        <f>SUM(J9:J29)</f>
        <v>2896</v>
      </c>
      <c r="K8" s="52">
        <f>SUM(K9:K29)</f>
        <v>247</v>
      </c>
    </row>
    <row r="9" spans="1:11" ht="26.25" customHeight="1">
      <c r="A9" s="69" t="s">
        <v>61</v>
      </c>
      <c r="B9" s="53">
        <v>96</v>
      </c>
      <c r="C9" s="53">
        <v>23</v>
      </c>
      <c r="D9" s="54">
        <v>11</v>
      </c>
      <c r="E9" s="156">
        <v>1</v>
      </c>
      <c r="F9" s="54">
        <v>8</v>
      </c>
      <c r="G9" s="156">
        <v>2</v>
      </c>
      <c r="H9" s="54">
        <v>5</v>
      </c>
      <c r="I9" s="156">
        <v>0</v>
      </c>
      <c r="J9" s="54">
        <f>B9-(D9+F9+H9)</f>
        <v>72</v>
      </c>
      <c r="K9" s="205">
        <f>C9-(E9+G9+I9)</f>
        <v>20</v>
      </c>
    </row>
    <row r="10" spans="1:11" ht="26.25" customHeight="1">
      <c r="A10" s="55" t="s">
        <v>62</v>
      </c>
      <c r="B10" s="56">
        <v>47</v>
      </c>
      <c r="C10" s="56">
        <v>2</v>
      </c>
      <c r="D10" s="57">
        <v>13</v>
      </c>
      <c r="E10" s="58">
        <v>2</v>
      </c>
      <c r="F10" s="57">
        <v>6</v>
      </c>
      <c r="G10" s="58">
        <v>0</v>
      </c>
      <c r="H10" s="57">
        <v>0</v>
      </c>
      <c r="I10" s="58">
        <v>0</v>
      </c>
      <c r="J10" s="54">
        <f>B10-(D10+F10+H10)</f>
        <v>28</v>
      </c>
      <c r="K10" s="211">
        <f>C10-(E10+G10+I10)</f>
        <v>0</v>
      </c>
    </row>
    <row r="11" spans="1:11" ht="15">
      <c r="A11" s="55" t="s">
        <v>63</v>
      </c>
      <c r="B11" s="56">
        <v>861</v>
      </c>
      <c r="C11" s="56">
        <v>114</v>
      </c>
      <c r="D11" s="57">
        <v>300</v>
      </c>
      <c r="E11" s="58">
        <v>60</v>
      </c>
      <c r="F11" s="57">
        <v>79</v>
      </c>
      <c r="G11" s="58">
        <v>15</v>
      </c>
      <c r="H11" s="57">
        <v>58</v>
      </c>
      <c r="I11" s="58">
        <v>9</v>
      </c>
      <c r="J11" s="54">
        <f aca="true" t="shared" si="0" ref="J11:J27">B11-(D11+F11+H11)</f>
        <v>424</v>
      </c>
      <c r="K11" s="211">
        <f aca="true" t="shared" si="1" ref="K11:K27">C11-(E11+G11+I11)</f>
        <v>30</v>
      </c>
    </row>
    <row r="12" spans="1:11" ht="36.75" customHeight="1">
      <c r="A12" s="55" t="s">
        <v>64</v>
      </c>
      <c r="B12" s="56">
        <v>50</v>
      </c>
      <c r="C12" s="56">
        <v>23</v>
      </c>
      <c r="D12" s="57">
        <v>17</v>
      </c>
      <c r="E12" s="58">
        <v>8</v>
      </c>
      <c r="F12" s="57">
        <v>3</v>
      </c>
      <c r="G12" s="58">
        <v>4</v>
      </c>
      <c r="H12" s="57">
        <v>9</v>
      </c>
      <c r="I12" s="58">
        <v>0</v>
      </c>
      <c r="J12" s="54">
        <f t="shared" si="0"/>
        <v>21</v>
      </c>
      <c r="K12" s="211">
        <f t="shared" si="1"/>
        <v>11</v>
      </c>
    </row>
    <row r="13" spans="1:11" ht="39.75" customHeight="1">
      <c r="A13" s="55" t="s">
        <v>65</v>
      </c>
      <c r="B13" s="56">
        <v>12</v>
      </c>
      <c r="C13" s="56">
        <v>1</v>
      </c>
      <c r="D13" s="57">
        <v>2</v>
      </c>
      <c r="E13" s="58">
        <v>1</v>
      </c>
      <c r="F13" s="57">
        <v>2</v>
      </c>
      <c r="G13" s="58">
        <v>0</v>
      </c>
      <c r="H13" s="57">
        <v>2</v>
      </c>
      <c r="I13" s="58">
        <v>0</v>
      </c>
      <c r="J13" s="54">
        <f t="shared" si="0"/>
        <v>6</v>
      </c>
      <c r="K13" s="211">
        <f t="shared" si="1"/>
        <v>0</v>
      </c>
    </row>
    <row r="14" spans="1:11" ht="15">
      <c r="A14" s="55" t="s">
        <v>66</v>
      </c>
      <c r="B14" s="56">
        <v>1239</v>
      </c>
      <c r="C14" s="56">
        <v>124</v>
      </c>
      <c r="D14" s="57">
        <v>320</v>
      </c>
      <c r="E14" s="58">
        <v>40</v>
      </c>
      <c r="F14" s="57">
        <v>135</v>
      </c>
      <c r="G14" s="58">
        <v>17</v>
      </c>
      <c r="H14" s="57">
        <v>89</v>
      </c>
      <c r="I14" s="58">
        <v>5</v>
      </c>
      <c r="J14" s="54">
        <f t="shared" si="0"/>
        <v>695</v>
      </c>
      <c r="K14" s="211">
        <f t="shared" si="1"/>
        <v>62</v>
      </c>
    </row>
    <row r="15" spans="1:11" ht="47.25" customHeight="1">
      <c r="A15" s="55" t="s">
        <v>67</v>
      </c>
      <c r="B15" s="56">
        <v>1688</v>
      </c>
      <c r="C15" s="56">
        <v>195</v>
      </c>
      <c r="D15" s="57">
        <v>716</v>
      </c>
      <c r="E15" s="58">
        <v>114</v>
      </c>
      <c r="F15" s="57">
        <v>160</v>
      </c>
      <c r="G15" s="58">
        <v>13</v>
      </c>
      <c r="H15" s="57">
        <v>63</v>
      </c>
      <c r="I15" s="58">
        <v>5</v>
      </c>
      <c r="J15" s="54">
        <f t="shared" si="0"/>
        <v>749</v>
      </c>
      <c r="K15" s="211">
        <f t="shared" si="1"/>
        <v>63</v>
      </c>
    </row>
    <row r="16" spans="1:11" ht="18" customHeight="1">
      <c r="A16" s="55" t="s">
        <v>68</v>
      </c>
      <c r="B16" s="56">
        <v>242</v>
      </c>
      <c r="C16" s="56">
        <v>37</v>
      </c>
      <c r="D16" s="57">
        <v>92</v>
      </c>
      <c r="E16" s="58">
        <v>22</v>
      </c>
      <c r="F16" s="57">
        <v>13</v>
      </c>
      <c r="G16" s="58">
        <v>1</v>
      </c>
      <c r="H16" s="57">
        <v>12</v>
      </c>
      <c r="I16" s="58">
        <v>0</v>
      </c>
      <c r="J16" s="54">
        <f t="shared" si="0"/>
        <v>125</v>
      </c>
      <c r="K16" s="211">
        <f t="shared" si="1"/>
        <v>14</v>
      </c>
    </row>
    <row r="17" spans="1:11" ht="26.25" customHeight="1">
      <c r="A17" s="55" t="s">
        <v>69</v>
      </c>
      <c r="B17" s="56">
        <v>326</v>
      </c>
      <c r="C17" s="56">
        <v>20</v>
      </c>
      <c r="D17" s="57">
        <v>132</v>
      </c>
      <c r="E17" s="58">
        <v>13</v>
      </c>
      <c r="F17" s="57">
        <v>38</v>
      </c>
      <c r="G17" s="58">
        <v>4</v>
      </c>
      <c r="H17" s="57">
        <v>18</v>
      </c>
      <c r="I17" s="58">
        <v>0</v>
      </c>
      <c r="J17" s="54">
        <f t="shared" si="0"/>
        <v>138</v>
      </c>
      <c r="K17" s="211">
        <f t="shared" si="1"/>
        <v>3</v>
      </c>
    </row>
    <row r="18" spans="1:11" ht="15">
      <c r="A18" s="55" t="s">
        <v>70</v>
      </c>
      <c r="B18" s="56">
        <v>200</v>
      </c>
      <c r="C18" s="56">
        <v>26</v>
      </c>
      <c r="D18" s="57">
        <v>132</v>
      </c>
      <c r="E18" s="58">
        <v>19</v>
      </c>
      <c r="F18" s="57">
        <v>25</v>
      </c>
      <c r="G18" s="58">
        <v>5</v>
      </c>
      <c r="H18" s="57">
        <v>4</v>
      </c>
      <c r="I18" s="58">
        <v>0</v>
      </c>
      <c r="J18" s="54">
        <f t="shared" si="0"/>
        <v>39</v>
      </c>
      <c r="K18" s="211">
        <f t="shared" si="1"/>
        <v>2</v>
      </c>
    </row>
    <row r="19" spans="1:11" ht="25.5" customHeight="1">
      <c r="A19" s="55" t="s">
        <v>71</v>
      </c>
      <c r="B19" s="56">
        <v>67</v>
      </c>
      <c r="C19" s="56">
        <v>5</v>
      </c>
      <c r="D19" s="57">
        <v>21</v>
      </c>
      <c r="E19" s="58">
        <v>2</v>
      </c>
      <c r="F19" s="57">
        <v>11</v>
      </c>
      <c r="G19" s="58">
        <v>1</v>
      </c>
      <c r="H19" s="57">
        <v>2</v>
      </c>
      <c r="I19" s="58">
        <v>0</v>
      </c>
      <c r="J19" s="54">
        <f t="shared" si="0"/>
        <v>33</v>
      </c>
      <c r="K19" s="211">
        <f t="shared" si="1"/>
        <v>2</v>
      </c>
    </row>
    <row r="20" spans="1:11" ht="23.25">
      <c r="A20" s="55" t="s">
        <v>72</v>
      </c>
      <c r="B20" s="56">
        <v>147</v>
      </c>
      <c r="C20" s="56">
        <v>15</v>
      </c>
      <c r="D20" s="57">
        <v>67</v>
      </c>
      <c r="E20" s="58">
        <v>11</v>
      </c>
      <c r="F20" s="57">
        <v>16</v>
      </c>
      <c r="G20" s="58">
        <v>1</v>
      </c>
      <c r="H20" s="57">
        <v>6</v>
      </c>
      <c r="I20" s="58">
        <v>0</v>
      </c>
      <c r="J20" s="54">
        <f t="shared" si="0"/>
        <v>58</v>
      </c>
      <c r="K20" s="211">
        <f t="shared" si="1"/>
        <v>3</v>
      </c>
    </row>
    <row r="21" spans="1:11" ht="26.25" customHeight="1">
      <c r="A21" s="55" t="s">
        <v>73</v>
      </c>
      <c r="B21" s="56">
        <v>477</v>
      </c>
      <c r="C21" s="56">
        <v>77</v>
      </c>
      <c r="D21" s="57">
        <v>204</v>
      </c>
      <c r="E21" s="58">
        <v>46</v>
      </c>
      <c r="F21" s="57">
        <v>60</v>
      </c>
      <c r="G21" s="58">
        <v>11</v>
      </c>
      <c r="H21" s="57">
        <v>29</v>
      </c>
      <c r="I21" s="58">
        <v>1</v>
      </c>
      <c r="J21" s="54">
        <f t="shared" si="0"/>
        <v>184</v>
      </c>
      <c r="K21" s="211">
        <f t="shared" si="1"/>
        <v>19</v>
      </c>
    </row>
    <row r="22" spans="1:11" ht="25.5" customHeight="1">
      <c r="A22" s="55" t="s">
        <v>74</v>
      </c>
      <c r="B22" s="56">
        <v>305</v>
      </c>
      <c r="C22" s="56">
        <v>22</v>
      </c>
      <c r="D22" s="57">
        <v>106</v>
      </c>
      <c r="E22" s="58">
        <v>13</v>
      </c>
      <c r="F22" s="57">
        <v>36</v>
      </c>
      <c r="G22" s="58">
        <v>1</v>
      </c>
      <c r="H22" s="57">
        <v>19</v>
      </c>
      <c r="I22" s="58">
        <v>0</v>
      </c>
      <c r="J22" s="54">
        <f t="shared" si="0"/>
        <v>144</v>
      </c>
      <c r="K22" s="211">
        <f t="shared" si="1"/>
        <v>8</v>
      </c>
    </row>
    <row r="23" spans="1:11" ht="34.5">
      <c r="A23" s="55" t="s">
        <v>75</v>
      </c>
      <c r="B23" s="56">
        <v>7</v>
      </c>
      <c r="C23" s="56">
        <v>3</v>
      </c>
      <c r="D23" s="57">
        <v>0</v>
      </c>
      <c r="E23" s="57">
        <v>2</v>
      </c>
      <c r="F23" s="57">
        <v>3</v>
      </c>
      <c r="G23" s="57">
        <v>0</v>
      </c>
      <c r="H23" s="58">
        <v>1</v>
      </c>
      <c r="I23" s="58">
        <v>0</v>
      </c>
      <c r="J23" s="54">
        <f t="shared" si="0"/>
        <v>3</v>
      </c>
      <c r="K23" s="211">
        <f t="shared" si="1"/>
        <v>1</v>
      </c>
    </row>
    <row r="24" spans="1:11" ht="15">
      <c r="A24" s="55" t="s">
        <v>76</v>
      </c>
      <c r="B24" s="56">
        <v>161</v>
      </c>
      <c r="C24" s="56">
        <v>12</v>
      </c>
      <c r="D24" s="57">
        <v>52</v>
      </c>
      <c r="E24" s="58">
        <v>6</v>
      </c>
      <c r="F24" s="57">
        <v>17</v>
      </c>
      <c r="G24" s="58">
        <v>2</v>
      </c>
      <c r="H24" s="57">
        <v>15</v>
      </c>
      <c r="I24" s="58">
        <v>0</v>
      </c>
      <c r="J24" s="54">
        <f t="shared" si="0"/>
        <v>77</v>
      </c>
      <c r="K24" s="211">
        <f t="shared" si="1"/>
        <v>4</v>
      </c>
    </row>
    <row r="25" spans="1:11" ht="25.5" customHeight="1">
      <c r="A25" s="55" t="s">
        <v>77</v>
      </c>
      <c r="B25" s="56">
        <v>154</v>
      </c>
      <c r="C25" s="56">
        <v>14</v>
      </c>
      <c r="D25" s="57">
        <v>70</v>
      </c>
      <c r="E25" s="58">
        <v>8</v>
      </c>
      <c r="F25" s="57">
        <v>12</v>
      </c>
      <c r="G25" s="58">
        <v>2</v>
      </c>
      <c r="H25" s="57">
        <v>1</v>
      </c>
      <c r="I25" s="58">
        <v>1</v>
      </c>
      <c r="J25" s="54">
        <f t="shared" si="0"/>
        <v>71</v>
      </c>
      <c r="K25" s="211">
        <f t="shared" si="1"/>
        <v>3</v>
      </c>
    </row>
    <row r="26" spans="1:11" ht="29.25" customHeight="1">
      <c r="A26" s="55" t="s">
        <v>78</v>
      </c>
      <c r="B26" s="56">
        <v>28</v>
      </c>
      <c r="C26" s="56">
        <v>2</v>
      </c>
      <c r="D26" s="57">
        <v>10</v>
      </c>
      <c r="E26" s="58">
        <v>2</v>
      </c>
      <c r="F26" s="57">
        <v>3</v>
      </c>
      <c r="G26" s="58">
        <v>0</v>
      </c>
      <c r="H26" s="58">
        <v>4</v>
      </c>
      <c r="I26" s="58">
        <v>0</v>
      </c>
      <c r="J26" s="54">
        <f t="shared" si="0"/>
        <v>11</v>
      </c>
      <c r="K26" s="211">
        <f t="shared" si="1"/>
        <v>0</v>
      </c>
    </row>
    <row r="27" spans="1:11" ht="23.25">
      <c r="A27" s="55" t="s">
        <v>79</v>
      </c>
      <c r="B27" s="56">
        <v>39</v>
      </c>
      <c r="C27" s="56">
        <v>5</v>
      </c>
      <c r="D27" s="57">
        <v>18</v>
      </c>
      <c r="E27" s="58">
        <v>3</v>
      </c>
      <c r="F27" s="57">
        <v>3</v>
      </c>
      <c r="G27" s="58">
        <v>0</v>
      </c>
      <c r="H27" s="57">
        <v>0</v>
      </c>
      <c r="I27" s="58">
        <v>0</v>
      </c>
      <c r="J27" s="54">
        <f t="shared" si="0"/>
        <v>18</v>
      </c>
      <c r="K27" s="211">
        <f t="shared" si="1"/>
        <v>2</v>
      </c>
    </row>
    <row r="28" spans="1:11" ht="92.25" customHeight="1">
      <c r="A28" s="55" t="s">
        <v>80</v>
      </c>
      <c r="B28" s="56">
        <v>0</v>
      </c>
      <c r="C28" s="56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4">
        <f>B28-(D28+F28+H28)</f>
        <v>0</v>
      </c>
      <c r="K28" s="211">
        <f>C28-(E28+G28+I28)</f>
        <v>0</v>
      </c>
    </row>
    <row r="29" spans="1:11" ht="46.5" thickBot="1">
      <c r="A29" s="59" t="s">
        <v>81</v>
      </c>
      <c r="B29" s="60">
        <v>0</v>
      </c>
      <c r="C29" s="60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203">
        <v>0</v>
      </c>
      <c r="J29" s="166">
        <v>0</v>
      </c>
      <c r="K29" s="204">
        <v>0</v>
      </c>
    </row>
    <row r="30" spans="1:11" ht="15">
      <c r="A30" s="62" t="s">
        <v>18</v>
      </c>
      <c r="B30" s="3"/>
      <c r="C30" s="63"/>
      <c r="D30" s="64"/>
      <c r="E30" s="64"/>
      <c r="F30" s="64"/>
      <c r="G30" s="64"/>
      <c r="H30" s="64"/>
      <c r="I30" s="64"/>
      <c r="J30" s="64"/>
      <c r="K30" s="64"/>
    </row>
    <row r="31" spans="6:9" ht="15" customHeight="1">
      <c r="F31" s="4"/>
      <c r="G31" s="4"/>
      <c r="H31" s="4"/>
      <c r="I31" s="4"/>
    </row>
    <row r="32" spans="1:9" ht="15">
      <c r="A32" s="62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&amp;L21.04.2017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33"/>
  <sheetViews>
    <sheetView zoomScale="110" zoomScaleNormal="110" zoomScalePageLayoutView="0" workbookViewId="0" topLeftCell="A22">
      <selection activeCell="A1" sqref="A1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36" t="s">
        <v>535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</row>
    <row r="3" spans="2:11" ht="15.75">
      <c r="B3" s="65"/>
      <c r="C3" s="66"/>
      <c r="D3" s="66"/>
      <c r="E3" s="66"/>
      <c r="F3" s="66"/>
      <c r="G3" s="66"/>
      <c r="H3" s="66"/>
      <c r="I3" s="66"/>
      <c r="J3" s="66"/>
      <c r="K3" s="66"/>
    </row>
    <row r="4" spans="1:11" ht="15.75" customHeight="1">
      <c r="A4" s="420" t="s">
        <v>82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</row>
    <row r="5" spans="2:11" ht="16.5" customHeight="1" thickBot="1"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27" customHeight="1" thickBot="1">
      <c r="A6" s="437" t="s">
        <v>460</v>
      </c>
      <c r="B6" s="439" t="s">
        <v>55</v>
      </c>
      <c r="C6" s="440"/>
      <c r="D6" s="441" t="s">
        <v>56</v>
      </c>
      <c r="E6" s="440"/>
      <c r="F6" s="441" t="s">
        <v>57</v>
      </c>
      <c r="G6" s="440"/>
      <c r="H6" s="441" t="s">
        <v>58</v>
      </c>
      <c r="I6" s="440"/>
      <c r="J6" s="441" t="s">
        <v>59</v>
      </c>
      <c r="K6" s="443"/>
    </row>
    <row r="7" spans="1:11" ht="15" customHeight="1" thickBot="1">
      <c r="A7" s="438"/>
      <c r="B7" s="48" t="s">
        <v>8</v>
      </c>
      <c r="C7" s="49" t="s">
        <v>17</v>
      </c>
      <c r="D7" s="48" t="s">
        <v>8</v>
      </c>
      <c r="E7" s="49" t="s">
        <v>17</v>
      </c>
      <c r="F7" s="48" t="s">
        <v>8</v>
      </c>
      <c r="G7" s="49" t="s">
        <v>17</v>
      </c>
      <c r="H7" s="48" t="s">
        <v>8</v>
      </c>
      <c r="I7" s="49" t="s">
        <v>17</v>
      </c>
      <c r="J7" s="48" t="s">
        <v>8</v>
      </c>
      <c r="K7" s="49" t="s">
        <v>17</v>
      </c>
    </row>
    <row r="8" spans="1:11" ht="15.75" thickBot="1">
      <c r="A8" s="67" t="s">
        <v>60</v>
      </c>
      <c r="B8" s="157">
        <f>SUM(B9,B10,B11,B12,B13,B14,B15,B16,B17,B18,B19,B20,B21,B22,B23,B24,B25,B26,B27,B28,B29)</f>
        <v>4744</v>
      </c>
      <c r="C8" s="157">
        <f>SUM(C9,C10,C11,C12,C13,C14,C15,C16,C17,C18,C19,C20,C21,C22,C23,C24,C25,C26,C27,C28,C29)</f>
        <v>1225</v>
      </c>
      <c r="D8" s="68">
        <f aca="true" t="shared" si="0" ref="D8:I8">SUM(D9,D10,D11,D12,D13,D14,D15,D16,D17,D18,D19,D20,D21,D22,D23,D24,D25,D26,D27,D28,D29)</f>
        <v>2119</v>
      </c>
      <c r="E8" s="68">
        <f t="shared" si="0"/>
        <v>428</v>
      </c>
      <c r="F8" s="68">
        <f t="shared" si="0"/>
        <v>211</v>
      </c>
      <c r="G8" s="68">
        <f t="shared" si="0"/>
        <v>120</v>
      </c>
      <c r="H8" s="68">
        <f t="shared" si="0"/>
        <v>243</v>
      </c>
      <c r="I8" s="68">
        <f t="shared" si="0"/>
        <v>45</v>
      </c>
      <c r="J8" s="257">
        <f>SUM(J9,J10,J11,J12,J13,J14,J15,J16,J17,J18,J19,J20,J21,J22,J23,J24,J25,J26,J27,J28,J29)</f>
        <v>2171</v>
      </c>
      <c r="K8" s="257">
        <f>SUM(K9,K10,K11,K12,K13,K14,K15,K16,K17,K18,K19,K20,K21,K22,K23,K24,K25,K26,K27,K28,K29)</f>
        <v>632</v>
      </c>
    </row>
    <row r="9" spans="1:11" ht="29.25" customHeight="1">
      <c r="A9" s="69" t="s">
        <v>61</v>
      </c>
      <c r="B9" s="70">
        <v>16</v>
      </c>
      <c r="C9" s="70">
        <v>15</v>
      </c>
      <c r="D9" s="71">
        <v>1</v>
      </c>
      <c r="E9" s="72">
        <v>0</v>
      </c>
      <c r="F9" s="71">
        <v>2</v>
      </c>
      <c r="G9" s="72">
        <v>3</v>
      </c>
      <c r="H9" s="71">
        <v>3</v>
      </c>
      <c r="I9" s="72">
        <v>0</v>
      </c>
      <c r="J9" s="71">
        <f>B9-(D9+F9+H9)</f>
        <v>10</v>
      </c>
      <c r="K9" s="205">
        <f>C9-(E9+G9+I9)</f>
        <v>12</v>
      </c>
    </row>
    <row r="10" spans="1:11" ht="23.25">
      <c r="A10" s="55" t="s">
        <v>62</v>
      </c>
      <c r="B10" s="56">
        <v>11</v>
      </c>
      <c r="C10" s="56">
        <v>1</v>
      </c>
      <c r="D10" s="57">
        <v>3</v>
      </c>
      <c r="E10" s="58">
        <v>0</v>
      </c>
      <c r="F10" s="57">
        <v>2</v>
      </c>
      <c r="G10" s="58">
        <v>0</v>
      </c>
      <c r="H10" s="57">
        <v>0</v>
      </c>
      <c r="I10" s="58">
        <v>1</v>
      </c>
      <c r="J10" s="54">
        <f>B10-(D10+F10+H10)</f>
        <v>6</v>
      </c>
      <c r="K10" s="211">
        <f>C10-(E10+G10+I10)</f>
        <v>0</v>
      </c>
    </row>
    <row r="11" spans="1:11" ht="15">
      <c r="A11" s="55" t="s">
        <v>63</v>
      </c>
      <c r="B11" s="56">
        <v>575</v>
      </c>
      <c r="C11" s="56">
        <v>135</v>
      </c>
      <c r="D11" s="57">
        <v>359</v>
      </c>
      <c r="E11" s="58">
        <v>60</v>
      </c>
      <c r="F11" s="57">
        <v>12</v>
      </c>
      <c r="G11" s="58">
        <v>12</v>
      </c>
      <c r="H11" s="57">
        <v>27</v>
      </c>
      <c r="I11" s="58">
        <v>2</v>
      </c>
      <c r="J11" s="54">
        <f aca="true" t="shared" si="1" ref="J11:J27">B11-(D11+F11+H11)</f>
        <v>177</v>
      </c>
      <c r="K11" s="211">
        <f aca="true" t="shared" si="2" ref="K11:K27">C11-(E11+G11+I11)</f>
        <v>61</v>
      </c>
    </row>
    <row r="12" spans="1:11" ht="36.75" customHeight="1">
      <c r="A12" s="55" t="s">
        <v>64</v>
      </c>
      <c r="B12" s="56">
        <v>21</v>
      </c>
      <c r="C12" s="56">
        <v>2</v>
      </c>
      <c r="D12" s="57">
        <v>5</v>
      </c>
      <c r="E12" s="58">
        <v>0</v>
      </c>
      <c r="F12" s="57">
        <v>0</v>
      </c>
      <c r="G12" s="58">
        <v>0</v>
      </c>
      <c r="H12" s="57">
        <v>0</v>
      </c>
      <c r="I12" s="58">
        <v>1</v>
      </c>
      <c r="J12" s="54">
        <f t="shared" si="1"/>
        <v>16</v>
      </c>
      <c r="K12" s="211">
        <f t="shared" si="2"/>
        <v>1</v>
      </c>
    </row>
    <row r="13" spans="1:11" ht="38.25" customHeight="1">
      <c r="A13" s="55" t="s">
        <v>65</v>
      </c>
      <c r="B13" s="56">
        <v>4</v>
      </c>
      <c r="C13" s="56">
        <v>1</v>
      </c>
      <c r="D13" s="57">
        <v>2</v>
      </c>
      <c r="E13" s="58">
        <v>0</v>
      </c>
      <c r="F13" s="57">
        <v>0</v>
      </c>
      <c r="G13" s="58">
        <v>0</v>
      </c>
      <c r="H13" s="58">
        <v>1</v>
      </c>
      <c r="I13" s="58">
        <v>0</v>
      </c>
      <c r="J13" s="54">
        <f t="shared" si="1"/>
        <v>1</v>
      </c>
      <c r="K13" s="211">
        <f t="shared" si="2"/>
        <v>1</v>
      </c>
    </row>
    <row r="14" spans="1:11" ht="15">
      <c r="A14" s="55" t="s">
        <v>66</v>
      </c>
      <c r="B14" s="56">
        <v>1230</v>
      </c>
      <c r="C14" s="56">
        <v>177</v>
      </c>
      <c r="D14" s="57">
        <v>322</v>
      </c>
      <c r="E14" s="58">
        <v>71</v>
      </c>
      <c r="F14" s="57">
        <v>83</v>
      </c>
      <c r="G14" s="58">
        <v>14</v>
      </c>
      <c r="H14" s="57">
        <v>84</v>
      </c>
      <c r="I14" s="58">
        <v>6</v>
      </c>
      <c r="J14" s="54">
        <f t="shared" si="1"/>
        <v>741</v>
      </c>
      <c r="K14" s="211">
        <f t="shared" si="2"/>
        <v>86</v>
      </c>
    </row>
    <row r="15" spans="1:11" ht="47.25" customHeight="1">
      <c r="A15" s="55" t="s">
        <v>67</v>
      </c>
      <c r="B15" s="56">
        <v>1786</v>
      </c>
      <c r="C15" s="56">
        <v>562</v>
      </c>
      <c r="D15" s="57">
        <v>874</v>
      </c>
      <c r="E15" s="58">
        <v>146</v>
      </c>
      <c r="F15" s="57">
        <v>73</v>
      </c>
      <c r="G15" s="58">
        <v>52</v>
      </c>
      <c r="H15" s="57">
        <v>76</v>
      </c>
      <c r="I15" s="58">
        <v>20</v>
      </c>
      <c r="J15" s="54">
        <f t="shared" si="1"/>
        <v>763</v>
      </c>
      <c r="K15" s="211">
        <f t="shared" si="2"/>
        <v>344</v>
      </c>
    </row>
    <row r="16" spans="1:11" ht="19.5" customHeight="1">
      <c r="A16" s="55" t="s">
        <v>68</v>
      </c>
      <c r="B16" s="56">
        <v>178</v>
      </c>
      <c r="C16" s="56">
        <v>66</v>
      </c>
      <c r="D16" s="57">
        <v>121</v>
      </c>
      <c r="E16" s="58">
        <v>49</v>
      </c>
      <c r="F16" s="57">
        <v>5</v>
      </c>
      <c r="G16" s="58">
        <v>4</v>
      </c>
      <c r="H16" s="57">
        <v>2</v>
      </c>
      <c r="I16" s="58">
        <v>1</v>
      </c>
      <c r="J16" s="54">
        <f t="shared" si="1"/>
        <v>50</v>
      </c>
      <c r="K16" s="211">
        <f t="shared" si="2"/>
        <v>12</v>
      </c>
    </row>
    <row r="17" spans="1:11" ht="26.25" customHeight="1">
      <c r="A17" s="55" t="s">
        <v>69</v>
      </c>
      <c r="B17" s="53">
        <v>228</v>
      </c>
      <c r="C17" s="56">
        <v>77</v>
      </c>
      <c r="D17" s="57">
        <v>127</v>
      </c>
      <c r="E17" s="58">
        <v>27</v>
      </c>
      <c r="F17" s="57">
        <v>9</v>
      </c>
      <c r="G17" s="58">
        <v>9</v>
      </c>
      <c r="H17" s="57">
        <v>8</v>
      </c>
      <c r="I17" s="58">
        <v>0</v>
      </c>
      <c r="J17" s="54">
        <f t="shared" si="1"/>
        <v>84</v>
      </c>
      <c r="K17" s="211">
        <f t="shared" si="2"/>
        <v>41</v>
      </c>
    </row>
    <row r="18" spans="1:11" ht="15">
      <c r="A18" s="55" t="s">
        <v>70</v>
      </c>
      <c r="B18" s="56">
        <v>85</v>
      </c>
      <c r="C18" s="56">
        <v>16</v>
      </c>
      <c r="D18" s="57">
        <v>56</v>
      </c>
      <c r="E18" s="58">
        <v>7</v>
      </c>
      <c r="F18" s="57">
        <v>7</v>
      </c>
      <c r="G18" s="58">
        <v>4</v>
      </c>
      <c r="H18" s="57">
        <v>3</v>
      </c>
      <c r="I18" s="58">
        <v>0</v>
      </c>
      <c r="J18" s="54">
        <f t="shared" si="1"/>
        <v>19</v>
      </c>
      <c r="K18" s="211">
        <f t="shared" si="2"/>
        <v>5</v>
      </c>
    </row>
    <row r="19" spans="1:11" ht="27.75" customHeight="1">
      <c r="A19" s="55" t="s">
        <v>71</v>
      </c>
      <c r="B19" s="56">
        <v>42</v>
      </c>
      <c r="C19" s="56">
        <v>17</v>
      </c>
      <c r="D19" s="57">
        <v>10</v>
      </c>
      <c r="E19" s="58">
        <v>5</v>
      </c>
      <c r="F19" s="57">
        <v>1</v>
      </c>
      <c r="G19" s="58">
        <v>1</v>
      </c>
      <c r="H19" s="57">
        <v>2</v>
      </c>
      <c r="I19" s="58">
        <v>4</v>
      </c>
      <c r="J19" s="54">
        <f t="shared" si="1"/>
        <v>29</v>
      </c>
      <c r="K19" s="211">
        <f t="shared" si="2"/>
        <v>7</v>
      </c>
    </row>
    <row r="20" spans="1:11" ht="25.5" customHeight="1">
      <c r="A20" s="55" t="s">
        <v>72</v>
      </c>
      <c r="B20" s="56">
        <v>72</v>
      </c>
      <c r="C20" s="56">
        <v>18</v>
      </c>
      <c r="D20" s="57">
        <v>37</v>
      </c>
      <c r="E20" s="58">
        <v>12</v>
      </c>
      <c r="F20" s="57">
        <v>3</v>
      </c>
      <c r="G20" s="58">
        <v>2</v>
      </c>
      <c r="H20" s="57">
        <v>5</v>
      </c>
      <c r="I20" s="58">
        <v>1</v>
      </c>
      <c r="J20" s="54">
        <f t="shared" si="1"/>
        <v>27</v>
      </c>
      <c r="K20" s="211">
        <f t="shared" si="2"/>
        <v>3</v>
      </c>
    </row>
    <row r="21" spans="1:11" ht="26.25" customHeight="1">
      <c r="A21" s="55" t="s">
        <v>73</v>
      </c>
      <c r="B21" s="56">
        <v>265</v>
      </c>
      <c r="C21" s="56">
        <v>61</v>
      </c>
      <c r="D21" s="57">
        <v>96</v>
      </c>
      <c r="E21" s="58">
        <v>22</v>
      </c>
      <c r="F21" s="57">
        <v>5</v>
      </c>
      <c r="G21" s="58">
        <v>6</v>
      </c>
      <c r="H21" s="57">
        <v>21</v>
      </c>
      <c r="I21" s="58">
        <v>6</v>
      </c>
      <c r="J21" s="54">
        <f t="shared" si="1"/>
        <v>143</v>
      </c>
      <c r="K21" s="211">
        <f t="shared" si="2"/>
        <v>27</v>
      </c>
    </row>
    <row r="22" spans="1:11" ht="28.5" customHeight="1">
      <c r="A22" s="55" t="s">
        <v>74</v>
      </c>
      <c r="B22" s="56">
        <v>106</v>
      </c>
      <c r="C22" s="56">
        <v>21</v>
      </c>
      <c r="D22" s="57">
        <v>49</v>
      </c>
      <c r="E22" s="58">
        <v>12</v>
      </c>
      <c r="F22" s="57">
        <v>4</v>
      </c>
      <c r="G22" s="58">
        <v>1</v>
      </c>
      <c r="H22" s="57">
        <v>3</v>
      </c>
      <c r="I22" s="58">
        <v>1</v>
      </c>
      <c r="J22" s="54">
        <f t="shared" si="1"/>
        <v>50</v>
      </c>
      <c r="K22" s="211">
        <f t="shared" si="2"/>
        <v>7</v>
      </c>
    </row>
    <row r="23" spans="1:11" ht="34.5">
      <c r="A23" s="55" t="s">
        <v>75</v>
      </c>
      <c r="B23" s="56">
        <v>0</v>
      </c>
      <c r="C23" s="56">
        <v>1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4">
        <f t="shared" si="1"/>
        <v>0</v>
      </c>
      <c r="K23" s="211">
        <f t="shared" si="2"/>
        <v>1</v>
      </c>
    </row>
    <row r="24" spans="1:11" ht="15">
      <c r="A24" s="55" t="s">
        <v>76</v>
      </c>
      <c r="B24" s="56">
        <v>35</v>
      </c>
      <c r="C24" s="56">
        <v>20</v>
      </c>
      <c r="D24" s="57">
        <v>13</v>
      </c>
      <c r="E24" s="58">
        <v>5</v>
      </c>
      <c r="F24" s="57">
        <v>0</v>
      </c>
      <c r="G24" s="58">
        <v>3</v>
      </c>
      <c r="H24" s="57">
        <v>2</v>
      </c>
      <c r="I24" s="58">
        <v>1</v>
      </c>
      <c r="J24" s="54">
        <f t="shared" si="1"/>
        <v>20</v>
      </c>
      <c r="K24" s="211">
        <f t="shared" si="2"/>
        <v>11</v>
      </c>
    </row>
    <row r="25" spans="1:11" ht="25.5" customHeight="1">
      <c r="A25" s="55" t="s">
        <v>77</v>
      </c>
      <c r="B25" s="56">
        <v>10</v>
      </c>
      <c r="C25" s="56">
        <v>3</v>
      </c>
      <c r="D25" s="57">
        <v>2</v>
      </c>
      <c r="E25" s="58">
        <v>1</v>
      </c>
      <c r="F25" s="57">
        <v>0</v>
      </c>
      <c r="G25" s="58">
        <v>0</v>
      </c>
      <c r="H25" s="57">
        <v>0</v>
      </c>
      <c r="I25" s="58">
        <v>0</v>
      </c>
      <c r="J25" s="54">
        <f t="shared" si="1"/>
        <v>8</v>
      </c>
      <c r="K25" s="211">
        <f t="shared" si="2"/>
        <v>2</v>
      </c>
    </row>
    <row r="26" spans="1:11" ht="30.75" customHeight="1">
      <c r="A26" s="55" t="s">
        <v>78</v>
      </c>
      <c r="B26" s="56">
        <v>33</v>
      </c>
      <c r="C26" s="56">
        <v>14</v>
      </c>
      <c r="D26" s="57">
        <v>12</v>
      </c>
      <c r="E26" s="58">
        <v>4</v>
      </c>
      <c r="F26" s="57">
        <v>3</v>
      </c>
      <c r="G26" s="58">
        <v>7</v>
      </c>
      <c r="H26" s="58">
        <v>4</v>
      </c>
      <c r="I26" s="58">
        <v>1</v>
      </c>
      <c r="J26" s="54">
        <f t="shared" si="1"/>
        <v>14</v>
      </c>
      <c r="K26" s="211">
        <f t="shared" si="2"/>
        <v>2</v>
      </c>
    </row>
    <row r="27" spans="1:11" ht="21" customHeight="1">
      <c r="A27" s="55" t="s">
        <v>79</v>
      </c>
      <c r="B27" s="56">
        <v>47</v>
      </c>
      <c r="C27" s="56">
        <v>18</v>
      </c>
      <c r="D27" s="57">
        <v>30</v>
      </c>
      <c r="E27" s="58">
        <v>7</v>
      </c>
      <c r="F27" s="57">
        <v>2</v>
      </c>
      <c r="G27" s="58">
        <v>2</v>
      </c>
      <c r="H27" s="57">
        <v>2</v>
      </c>
      <c r="I27" s="58">
        <v>0</v>
      </c>
      <c r="J27" s="54">
        <f t="shared" si="1"/>
        <v>13</v>
      </c>
      <c r="K27" s="211">
        <f t="shared" si="2"/>
        <v>9</v>
      </c>
    </row>
    <row r="28" spans="1:11" ht="79.5" customHeight="1">
      <c r="A28" s="55" t="s">
        <v>80</v>
      </c>
      <c r="B28" s="53">
        <v>0</v>
      </c>
      <c r="C28" s="56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206">
        <f>B28-(D28+F28+H28)</f>
        <v>0</v>
      </c>
      <c r="K28" s="211">
        <f>C28-(E28+G28+I28)</f>
        <v>0</v>
      </c>
    </row>
    <row r="29" spans="1:11" ht="36" customHeight="1" thickBot="1">
      <c r="A29" s="59" t="s">
        <v>81</v>
      </c>
      <c r="B29" s="53">
        <v>0</v>
      </c>
      <c r="C29" s="60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166">
        <v>0</v>
      </c>
      <c r="K29" s="204">
        <v>0</v>
      </c>
    </row>
    <row r="30" spans="1:11" ht="15">
      <c r="A30" s="442" t="s">
        <v>18</v>
      </c>
      <c r="B30" s="442"/>
      <c r="C30" s="442"/>
      <c r="D30" s="64"/>
      <c r="E30" s="64"/>
      <c r="F30" s="64"/>
      <c r="G30" s="64"/>
      <c r="H30" s="64"/>
      <c r="I30" s="64"/>
      <c r="J30" s="64"/>
      <c r="K30" s="64"/>
    </row>
    <row r="31" ht="15" customHeight="1">
      <c r="A31" s="73"/>
    </row>
    <row r="32" ht="15">
      <c r="A32" s="73"/>
    </row>
    <row r="33" ht="15">
      <c r="A33" s="73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&amp;L21.04.2017
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31"/>
  <sheetViews>
    <sheetView zoomScale="110" zoomScaleNormal="110" zoomScalePageLayoutView="0" workbookViewId="0" topLeftCell="A13">
      <selection activeCell="R26" sqref="R26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444" t="s">
        <v>535</v>
      </c>
      <c r="B2" s="444"/>
      <c r="C2" s="444"/>
      <c r="D2" s="444"/>
      <c r="E2" s="444"/>
      <c r="F2" s="444"/>
      <c r="G2" s="444"/>
      <c r="H2" s="444"/>
      <c r="I2" s="444"/>
      <c r="J2" s="444"/>
    </row>
    <row r="3" spans="1:10" ht="15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8.75" customHeight="1">
      <c r="A4" s="445" t="s">
        <v>237</v>
      </c>
      <c r="B4" s="445"/>
      <c r="C4" s="445"/>
      <c r="D4" s="445"/>
      <c r="E4" s="445"/>
      <c r="F4" s="445"/>
      <c r="G4" s="445"/>
      <c r="H4" s="445"/>
      <c r="I4" s="445"/>
      <c r="J4" s="445"/>
    </row>
    <row r="5" spans="2:10" ht="16.5" customHeight="1" thickBot="1">
      <c r="B5" s="47"/>
      <c r="C5" s="47"/>
      <c r="D5" s="47"/>
      <c r="E5" s="47"/>
      <c r="F5" s="47"/>
      <c r="G5" s="47"/>
      <c r="H5" s="47"/>
      <c r="I5" s="47"/>
      <c r="J5" s="109"/>
    </row>
    <row r="6" spans="1:10" ht="15.75" thickBot="1">
      <c r="A6" s="437" t="s">
        <v>461</v>
      </c>
      <c r="B6" s="446" t="s">
        <v>529</v>
      </c>
      <c r="C6" s="447"/>
      <c r="D6" s="447"/>
      <c r="E6" s="448"/>
      <c r="F6" s="441" t="s">
        <v>591</v>
      </c>
      <c r="G6" s="449"/>
      <c r="H6" s="449"/>
      <c r="I6" s="440"/>
      <c r="J6" s="45"/>
    </row>
    <row r="7" spans="1:10" ht="15.75" customHeight="1" thickBot="1">
      <c r="A7" s="438"/>
      <c r="B7" s="450" t="s">
        <v>238</v>
      </c>
      <c r="C7" s="451"/>
      <c r="D7" s="450" t="s">
        <v>498</v>
      </c>
      <c r="E7" s="451"/>
      <c r="F7" s="450" t="s">
        <v>238</v>
      </c>
      <c r="G7" s="451"/>
      <c r="H7" s="450" t="s">
        <v>498</v>
      </c>
      <c r="I7" s="451"/>
      <c r="J7" s="45"/>
    </row>
    <row r="8" spans="1:10" ht="15.75" thickBot="1">
      <c r="A8" s="50" t="s">
        <v>60</v>
      </c>
      <c r="B8" s="110" t="s">
        <v>8</v>
      </c>
      <c r="C8" s="111" t="s">
        <v>17</v>
      </c>
      <c r="D8" s="110" t="s">
        <v>8</v>
      </c>
      <c r="E8" s="111" t="s">
        <v>17</v>
      </c>
      <c r="F8" s="110" t="s">
        <v>8</v>
      </c>
      <c r="G8" s="111" t="s">
        <v>17</v>
      </c>
      <c r="H8" s="110" t="s">
        <v>8</v>
      </c>
      <c r="I8" s="110" t="s">
        <v>17</v>
      </c>
      <c r="J8" s="45"/>
    </row>
    <row r="9" spans="1:10" ht="23.25">
      <c r="A9" s="69" t="s">
        <v>61</v>
      </c>
      <c r="B9" s="72">
        <v>96</v>
      </c>
      <c r="C9" s="72">
        <v>23</v>
      </c>
      <c r="D9" s="71">
        <v>16</v>
      </c>
      <c r="E9" s="72">
        <v>15</v>
      </c>
      <c r="F9" s="71">
        <v>254</v>
      </c>
      <c r="G9" s="72">
        <v>113</v>
      </c>
      <c r="H9" s="54">
        <v>84</v>
      </c>
      <c r="I9" s="113">
        <v>103</v>
      </c>
      <c r="J9" s="45"/>
    </row>
    <row r="10" spans="1:10" ht="23.25">
      <c r="A10" s="55" t="s">
        <v>62</v>
      </c>
      <c r="B10" s="58">
        <v>47</v>
      </c>
      <c r="C10" s="58">
        <v>2</v>
      </c>
      <c r="D10" s="57">
        <v>11</v>
      </c>
      <c r="E10" s="58">
        <v>1</v>
      </c>
      <c r="F10" s="57">
        <v>116</v>
      </c>
      <c r="G10" s="58">
        <v>17</v>
      </c>
      <c r="H10" s="57">
        <v>22</v>
      </c>
      <c r="I10" s="112">
        <v>12</v>
      </c>
      <c r="J10" s="45"/>
    </row>
    <row r="11" spans="1:10" ht="15">
      <c r="A11" s="55" t="s">
        <v>63</v>
      </c>
      <c r="B11" s="58">
        <v>861</v>
      </c>
      <c r="C11" s="58">
        <v>114</v>
      </c>
      <c r="D11" s="57">
        <v>575</v>
      </c>
      <c r="E11" s="58">
        <v>135</v>
      </c>
      <c r="F11" s="57">
        <v>2615</v>
      </c>
      <c r="G11" s="58">
        <v>514</v>
      </c>
      <c r="H11" s="57">
        <v>1823</v>
      </c>
      <c r="I11" s="112">
        <v>628</v>
      </c>
      <c r="J11" s="45"/>
    </row>
    <row r="12" spans="1:10" ht="34.5">
      <c r="A12" s="55" t="s">
        <v>64</v>
      </c>
      <c r="B12" s="58">
        <v>50</v>
      </c>
      <c r="C12" s="58">
        <v>23</v>
      </c>
      <c r="D12" s="57">
        <v>21</v>
      </c>
      <c r="E12" s="58">
        <v>2</v>
      </c>
      <c r="F12" s="57">
        <v>147</v>
      </c>
      <c r="G12" s="58">
        <v>111</v>
      </c>
      <c r="H12" s="57">
        <v>52</v>
      </c>
      <c r="I12" s="112">
        <v>6</v>
      </c>
      <c r="J12" s="45"/>
    </row>
    <row r="13" spans="1:10" ht="34.5">
      <c r="A13" s="55" t="s">
        <v>65</v>
      </c>
      <c r="B13" s="58">
        <v>12</v>
      </c>
      <c r="C13" s="58">
        <v>1</v>
      </c>
      <c r="D13" s="57">
        <v>4</v>
      </c>
      <c r="E13" s="58">
        <v>1</v>
      </c>
      <c r="F13" s="57">
        <v>45</v>
      </c>
      <c r="G13" s="58">
        <v>9</v>
      </c>
      <c r="H13" s="57">
        <v>19</v>
      </c>
      <c r="I13" s="112">
        <v>5</v>
      </c>
      <c r="J13" s="45"/>
    </row>
    <row r="14" spans="1:10" ht="15">
      <c r="A14" s="55" t="s">
        <v>66</v>
      </c>
      <c r="B14" s="58">
        <v>1239</v>
      </c>
      <c r="C14" s="58">
        <v>124</v>
      </c>
      <c r="D14" s="57">
        <v>1230</v>
      </c>
      <c r="E14" s="58">
        <v>177</v>
      </c>
      <c r="F14" s="57">
        <v>3410</v>
      </c>
      <c r="G14" s="58">
        <v>648</v>
      </c>
      <c r="H14" s="57">
        <v>3196</v>
      </c>
      <c r="I14" s="112">
        <v>1019</v>
      </c>
      <c r="J14" s="45"/>
    </row>
    <row r="15" spans="1:10" ht="45.75">
      <c r="A15" s="55" t="s">
        <v>67</v>
      </c>
      <c r="B15" s="58">
        <v>1688</v>
      </c>
      <c r="C15" s="58">
        <v>195</v>
      </c>
      <c r="D15" s="57">
        <v>1786</v>
      </c>
      <c r="E15" s="58">
        <v>562</v>
      </c>
      <c r="F15" s="57">
        <v>5314</v>
      </c>
      <c r="G15" s="58">
        <v>1134</v>
      </c>
      <c r="H15" s="57">
        <v>5144</v>
      </c>
      <c r="I15" s="112">
        <v>2593</v>
      </c>
      <c r="J15" s="45"/>
    </row>
    <row r="16" spans="1:10" ht="15">
      <c r="A16" s="55" t="s">
        <v>68</v>
      </c>
      <c r="B16" s="58">
        <v>242</v>
      </c>
      <c r="C16" s="58">
        <v>37</v>
      </c>
      <c r="D16" s="57">
        <v>178</v>
      </c>
      <c r="E16" s="58">
        <v>66</v>
      </c>
      <c r="F16" s="57">
        <v>642</v>
      </c>
      <c r="G16" s="58">
        <v>160</v>
      </c>
      <c r="H16" s="57">
        <v>563</v>
      </c>
      <c r="I16" s="112">
        <v>291</v>
      </c>
      <c r="J16" s="45"/>
    </row>
    <row r="17" spans="1:10" ht="23.25">
      <c r="A17" s="55" t="s">
        <v>69</v>
      </c>
      <c r="B17" s="58">
        <v>326</v>
      </c>
      <c r="C17" s="58">
        <v>20</v>
      </c>
      <c r="D17" s="57">
        <v>228</v>
      </c>
      <c r="E17" s="58">
        <v>77</v>
      </c>
      <c r="F17" s="57">
        <v>925</v>
      </c>
      <c r="G17" s="58">
        <v>121</v>
      </c>
      <c r="H17" s="57">
        <v>730</v>
      </c>
      <c r="I17" s="112">
        <v>343</v>
      </c>
      <c r="J17" s="45"/>
    </row>
    <row r="18" spans="1:10" ht="15">
      <c r="A18" s="55" t="s">
        <v>70</v>
      </c>
      <c r="B18" s="58">
        <v>200</v>
      </c>
      <c r="C18" s="58">
        <v>26</v>
      </c>
      <c r="D18" s="57">
        <v>85</v>
      </c>
      <c r="E18" s="58">
        <v>16</v>
      </c>
      <c r="F18" s="57">
        <v>561</v>
      </c>
      <c r="G18" s="58">
        <v>140</v>
      </c>
      <c r="H18" s="57">
        <v>216</v>
      </c>
      <c r="I18" s="112">
        <v>91</v>
      </c>
      <c r="J18" s="45"/>
    </row>
    <row r="19" spans="1:10" ht="23.25">
      <c r="A19" s="55" t="s">
        <v>71</v>
      </c>
      <c r="B19" s="58">
        <v>67</v>
      </c>
      <c r="C19" s="58">
        <v>5</v>
      </c>
      <c r="D19" s="57">
        <v>42</v>
      </c>
      <c r="E19" s="58">
        <v>17</v>
      </c>
      <c r="F19" s="57">
        <v>198</v>
      </c>
      <c r="G19" s="58">
        <v>62</v>
      </c>
      <c r="H19" s="57">
        <v>136</v>
      </c>
      <c r="I19" s="112">
        <v>58</v>
      </c>
      <c r="J19" s="45"/>
    </row>
    <row r="20" spans="1:10" ht="18" customHeight="1">
      <c r="A20" s="55" t="s">
        <v>72</v>
      </c>
      <c r="B20" s="58">
        <v>147</v>
      </c>
      <c r="C20" s="58">
        <v>15</v>
      </c>
      <c r="D20" s="57">
        <v>72</v>
      </c>
      <c r="E20" s="58">
        <v>18</v>
      </c>
      <c r="F20" s="57">
        <v>395</v>
      </c>
      <c r="G20" s="58">
        <v>61</v>
      </c>
      <c r="H20" s="57">
        <v>237</v>
      </c>
      <c r="I20" s="112">
        <v>128</v>
      </c>
      <c r="J20" s="45"/>
    </row>
    <row r="21" spans="1:10" ht="23.25">
      <c r="A21" s="55" t="s">
        <v>73</v>
      </c>
      <c r="B21" s="58">
        <v>477</v>
      </c>
      <c r="C21" s="58">
        <v>77</v>
      </c>
      <c r="D21" s="57">
        <v>265</v>
      </c>
      <c r="E21" s="58">
        <v>61</v>
      </c>
      <c r="F21" s="57">
        <v>1459</v>
      </c>
      <c r="G21" s="58">
        <v>285</v>
      </c>
      <c r="H21" s="57">
        <v>754</v>
      </c>
      <c r="I21" s="112">
        <v>268</v>
      </c>
      <c r="J21" s="45"/>
    </row>
    <row r="22" spans="1:10" ht="23.25">
      <c r="A22" s="55" t="s">
        <v>74</v>
      </c>
      <c r="B22" s="58">
        <v>305</v>
      </c>
      <c r="C22" s="58">
        <v>22</v>
      </c>
      <c r="D22" s="57">
        <v>106</v>
      </c>
      <c r="E22" s="58">
        <v>21</v>
      </c>
      <c r="F22" s="57">
        <v>836</v>
      </c>
      <c r="G22" s="58">
        <v>104</v>
      </c>
      <c r="H22" s="57">
        <v>336</v>
      </c>
      <c r="I22" s="112">
        <v>100</v>
      </c>
      <c r="J22" s="45"/>
    </row>
    <row r="23" spans="1:10" ht="34.5">
      <c r="A23" s="55" t="s">
        <v>75</v>
      </c>
      <c r="B23" s="58">
        <v>7</v>
      </c>
      <c r="C23" s="58">
        <v>3</v>
      </c>
      <c r="D23" s="57">
        <v>0</v>
      </c>
      <c r="E23" s="57">
        <v>1</v>
      </c>
      <c r="F23" s="57">
        <v>23</v>
      </c>
      <c r="G23" s="57">
        <v>12</v>
      </c>
      <c r="H23" s="57">
        <v>6</v>
      </c>
      <c r="I23" s="112">
        <v>1</v>
      </c>
      <c r="J23" s="45"/>
    </row>
    <row r="24" spans="1:10" ht="15">
      <c r="A24" s="55" t="s">
        <v>76</v>
      </c>
      <c r="B24" s="58">
        <v>161</v>
      </c>
      <c r="C24" s="58">
        <v>12</v>
      </c>
      <c r="D24" s="57">
        <v>35</v>
      </c>
      <c r="E24" s="58">
        <v>20</v>
      </c>
      <c r="F24" s="57">
        <v>425</v>
      </c>
      <c r="G24" s="58">
        <v>65</v>
      </c>
      <c r="H24" s="57">
        <v>177</v>
      </c>
      <c r="I24" s="112">
        <v>73</v>
      </c>
      <c r="J24" s="45"/>
    </row>
    <row r="25" spans="1:10" ht="23.25">
      <c r="A25" s="55" t="s">
        <v>77</v>
      </c>
      <c r="B25" s="58">
        <v>154</v>
      </c>
      <c r="C25" s="58">
        <v>14</v>
      </c>
      <c r="D25" s="57">
        <v>10</v>
      </c>
      <c r="E25" s="58">
        <v>3</v>
      </c>
      <c r="F25" s="57">
        <v>426</v>
      </c>
      <c r="G25" s="58">
        <v>71</v>
      </c>
      <c r="H25" s="57">
        <v>46</v>
      </c>
      <c r="I25" s="112">
        <v>27</v>
      </c>
      <c r="J25" s="45"/>
    </row>
    <row r="26" spans="1:10" ht="23.25">
      <c r="A26" s="55" t="s">
        <v>78</v>
      </c>
      <c r="B26" s="58">
        <v>28</v>
      </c>
      <c r="C26" s="58">
        <v>2</v>
      </c>
      <c r="D26" s="57">
        <v>33</v>
      </c>
      <c r="E26" s="58">
        <v>14</v>
      </c>
      <c r="F26" s="57">
        <v>96</v>
      </c>
      <c r="G26" s="58">
        <v>21</v>
      </c>
      <c r="H26" s="57">
        <v>78</v>
      </c>
      <c r="I26" s="112">
        <v>63</v>
      </c>
      <c r="J26" s="45"/>
    </row>
    <row r="27" spans="1:10" ht="15">
      <c r="A27" s="55" t="s">
        <v>79</v>
      </c>
      <c r="B27" s="58">
        <v>39</v>
      </c>
      <c r="C27" s="58">
        <v>5</v>
      </c>
      <c r="D27" s="57">
        <v>47</v>
      </c>
      <c r="E27" s="58">
        <v>18</v>
      </c>
      <c r="F27" s="57">
        <v>151</v>
      </c>
      <c r="G27" s="58">
        <v>29</v>
      </c>
      <c r="H27" s="57">
        <v>162</v>
      </c>
      <c r="I27" s="112">
        <v>89</v>
      </c>
      <c r="J27" s="45"/>
    </row>
    <row r="28" spans="1:10" ht="81" customHeight="1">
      <c r="A28" s="55" t="s">
        <v>80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7">
        <v>0</v>
      </c>
      <c r="I28" s="112">
        <v>0</v>
      </c>
      <c r="J28" s="45"/>
    </row>
    <row r="29" spans="1:10" ht="34.5">
      <c r="A29" s="55" t="s">
        <v>81</v>
      </c>
      <c r="B29" s="58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4">
        <v>0</v>
      </c>
      <c r="I29" s="113">
        <v>0</v>
      </c>
      <c r="J29" s="45"/>
    </row>
    <row r="30" spans="1:10" ht="15.75" thickBot="1">
      <c r="A30" s="114" t="s">
        <v>31</v>
      </c>
      <c r="B30" s="115">
        <f>SUM(B9:B29)</f>
        <v>6146</v>
      </c>
      <c r="C30" s="115">
        <f aca="true" t="shared" si="0" ref="C30:I30">SUM(C9:C29)</f>
        <v>720</v>
      </c>
      <c r="D30" s="115">
        <f t="shared" si="0"/>
        <v>4744</v>
      </c>
      <c r="E30" s="115">
        <f t="shared" si="0"/>
        <v>1225</v>
      </c>
      <c r="F30" s="115">
        <f t="shared" si="0"/>
        <v>18038</v>
      </c>
      <c r="G30" s="115">
        <f t="shared" si="0"/>
        <v>3677</v>
      </c>
      <c r="H30" s="115">
        <f t="shared" si="0"/>
        <v>13781</v>
      </c>
      <c r="I30" s="115">
        <f t="shared" si="0"/>
        <v>5898</v>
      </c>
      <c r="J30" s="45"/>
    </row>
    <row r="31" spans="1:10" ht="15" customHeight="1">
      <c r="A31" s="116" t="s">
        <v>18</v>
      </c>
      <c r="J31" s="45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&amp;L21.04.2017
&amp;CTÜRKİYE ODALAR ve BORSALAR BİRLİĞİ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1">
      <selection activeCell="F24" sqref="F24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9" ht="18.75" customHeight="1" thickBot="1">
      <c r="A1" s="436" t="s">
        <v>535</v>
      </c>
      <c r="B1" s="436"/>
      <c r="C1" s="436"/>
      <c r="D1" s="436"/>
      <c r="E1" s="436"/>
      <c r="F1" s="436"/>
      <c r="G1" s="436"/>
      <c r="H1" s="436"/>
      <c r="I1" s="436"/>
    </row>
    <row r="3" spans="1:9" ht="15.75">
      <c r="A3" s="420" t="s">
        <v>536</v>
      </c>
      <c r="B3" s="420"/>
      <c r="C3" s="420"/>
      <c r="D3" s="420"/>
      <c r="E3" s="420"/>
      <c r="F3" s="420"/>
      <c r="G3" s="420"/>
      <c r="H3" s="420"/>
      <c r="I3" s="420"/>
    </row>
    <row r="4" spans="1:9" ht="15.75" customHeight="1">
      <c r="A4" s="453" t="s">
        <v>83</v>
      </c>
      <c r="B4" s="453"/>
      <c r="C4" s="453"/>
      <c r="D4" s="453"/>
      <c r="E4" s="453"/>
      <c r="F4" s="453"/>
      <c r="G4" s="453"/>
      <c r="H4" s="453"/>
      <c r="I4" s="453"/>
    </row>
    <row r="5" spans="4:8" ht="18.75">
      <c r="D5" s="75"/>
      <c r="E5" s="75"/>
      <c r="F5" s="75"/>
      <c r="G5" s="75"/>
      <c r="H5" s="75"/>
    </row>
    <row r="6" spans="4:7" ht="22.5" customHeight="1">
      <c r="D6" s="454" t="s">
        <v>84</v>
      </c>
      <c r="E6" s="454"/>
      <c r="F6" s="256" t="s">
        <v>9</v>
      </c>
      <c r="G6" s="76" t="s">
        <v>85</v>
      </c>
    </row>
    <row r="7" spans="4:7" ht="15">
      <c r="D7" s="452" t="s">
        <v>86</v>
      </c>
      <c r="E7" s="452"/>
      <c r="F7" s="162">
        <v>2119</v>
      </c>
      <c r="G7" s="77">
        <v>68.91</v>
      </c>
    </row>
    <row r="8" spans="4:7" ht="13.5" customHeight="1">
      <c r="D8" s="452" t="s">
        <v>87</v>
      </c>
      <c r="E8" s="452"/>
      <c r="F8" s="162">
        <v>56</v>
      </c>
      <c r="G8" s="77">
        <v>1.82</v>
      </c>
    </row>
    <row r="9" spans="4:7" ht="13.5" customHeight="1">
      <c r="D9" s="452" t="s">
        <v>88</v>
      </c>
      <c r="E9" s="452"/>
      <c r="F9" s="162">
        <v>212</v>
      </c>
      <c r="G9" s="77">
        <v>6.89</v>
      </c>
    </row>
    <row r="10" spans="4:7" ht="15.75" customHeight="1">
      <c r="D10" s="452" t="s">
        <v>89</v>
      </c>
      <c r="E10" s="452"/>
      <c r="F10" s="162">
        <v>91</v>
      </c>
      <c r="G10" s="77">
        <v>2.96</v>
      </c>
    </row>
    <row r="11" spans="4:7" ht="14.25" customHeight="1">
      <c r="D11" s="452" t="s">
        <v>90</v>
      </c>
      <c r="E11" s="452"/>
      <c r="F11" s="162">
        <v>59</v>
      </c>
      <c r="G11" s="77">
        <v>1.92</v>
      </c>
    </row>
    <row r="12" spans="4:7" ht="15" customHeight="1">
      <c r="D12" s="452" t="s">
        <v>91</v>
      </c>
      <c r="E12" s="452"/>
      <c r="F12" s="162">
        <v>38</v>
      </c>
      <c r="G12" s="77">
        <v>1.24</v>
      </c>
    </row>
    <row r="13" spans="4:7" ht="14.25" customHeight="1">
      <c r="D13" s="452" t="s">
        <v>92</v>
      </c>
      <c r="E13" s="452"/>
      <c r="F13" s="162">
        <v>148</v>
      </c>
      <c r="G13" s="77">
        <v>4.81</v>
      </c>
    </row>
    <row r="14" spans="4:7" ht="16.5" customHeight="1">
      <c r="D14" s="452" t="s">
        <v>93</v>
      </c>
      <c r="E14" s="452"/>
      <c r="F14" s="162">
        <v>18</v>
      </c>
      <c r="G14" s="77">
        <v>0.59</v>
      </c>
    </row>
    <row r="15" spans="4:7" ht="16.5" customHeight="1">
      <c r="D15" s="452" t="s">
        <v>94</v>
      </c>
      <c r="E15" s="452"/>
      <c r="F15" s="162">
        <v>167</v>
      </c>
      <c r="G15" s="77">
        <v>5.43</v>
      </c>
    </row>
    <row r="16" spans="4:7" ht="15.75" customHeight="1">
      <c r="D16" s="452" t="s">
        <v>95</v>
      </c>
      <c r="E16" s="452"/>
      <c r="F16" s="162">
        <v>32</v>
      </c>
      <c r="G16" s="77">
        <v>1.04</v>
      </c>
    </row>
    <row r="17" spans="4:7" ht="15.75" customHeight="1">
      <c r="D17" s="452" t="s">
        <v>96</v>
      </c>
      <c r="E17" s="452"/>
      <c r="F17" s="162">
        <v>35</v>
      </c>
      <c r="G17" s="77">
        <v>1.14</v>
      </c>
    </row>
    <row r="18" spans="4:7" ht="17.25" customHeight="1">
      <c r="D18" s="452" t="s">
        <v>97</v>
      </c>
      <c r="E18" s="452"/>
      <c r="F18" s="162">
        <v>19</v>
      </c>
      <c r="G18" s="77">
        <v>0.62</v>
      </c>
    </row>
    <row r="19" spans="4:7" ht="17.25" customHeight="1">
      <c r="D19" s="452" t="s">
        <v>98</v>
      </c>
      <c r="E19" s="452"/>
      <c r="F19" s="162">
        <v>19</v>
      </c>
      <c r="G19" s="77">
        <v>0.62</v>
      </c>
    </row>
    <row r="20" spans="4:7" ht="15.75" customHeight="1">
      <c r="D20" s="452" t="s">
        <v>99</v>
      </c>
      <c r="E20" s="452"/>
      <c r="F20" s="162">
        <v>62</v>
      </c>
      <c r="G20" s="77">
        <v>2.02</v>
      </c>
    </row>
    <row r="21" spans="4:7" ht="15">
      <c r="D21" s="456" t="s">
        <v>31</v>
      </c>
      <c r="E21" s="457"/>
      <c r="F21" s="163">
        <f>SUM(F7:F20)</f>
        <v>3075</v>
      </c>
      <c r="G21" s="261">
        <f>F21/3075*100</f>
        <v>100</v>
      </c>
    </row>
    <row r="22" ht="15.75" customHeight="1"/>
    <row r="23" spans="1:9" ht="15">
      <c r="A23" s="453" t="s">
        <v>100</v>
      </c>
      <c r="B23" s="453"/>
      <c r="C23" s="453"/>
      <c r="D23" s="453"/>
      <c r="E23" s="453"/>
      <c r="F23" s="453"/>
      <c r="G23" s="453"/>
      <c r="H23" s="453"/>
      <c r="I23" s="453"/>
    </row>
    <row r="24" ht="15.75" customHeight="1"/>
    <row r="25" spans="4:7" ht="30" customHeight="1">
      <c r="D25" s="454" t="s">
        <v>84</v>
      </c>
      <c r="E25" s="454"/>
      <c r="F25" s="161" t="s">
        <v>9</v>
      </c>
      <c r="G25" s="76" t="s">
        <v>85</v>
      </c>
    </row>
    <row r="26" spans="4:7" ht="15" customHeight="1">
      <c r="D26" s="452">
        <v>10000</v>
      </c>
      <c r="E26" s="455"/>
      <c r="F26" s="160">
        <v>3529</v>
      </c>
      <c r="G26" s="77">
        <v>23.91</v>
      </c>
    </row>
    <row r="27" spans="4:7" ht="15">
      <c r="D27" s="455" t="s">
        <v>101</v>
      </c>
      <c r="E27" s="455"/>
      <c r="F27" s="160">
        <v>1280</v>
      </c>
      <c r="G27" s="77">
        <v>8.67</v>
      </c>
    </row>
    <row r="28" spans="4:7" ht="15">
      <c r="D28" s="455" t="s">
        <v>102</v>
      </c>
      <c r="E28" s="455"/>
      <c r="F28" s="160">
        <v>362</v>
      </c>
      <c r="G28" s="77">
        <v>2.45</v>
      </c>
    </row>
    <row r="29" spans="4:7" ht="15">
      <c r="D29" s="455" t="s">
        <v>103</v>
      </c>
      <c r="E29" s="455"/>
      <c r="F29" s="160">
        <v>359</v>
      </c>
      <c r="G29" s="77">
        <v>2.43</v>
      </c>
    </row>
    <row r="30" spans="4:7" ht="15">
      <c r="D30" s="455" t="s">
        <v>104</v>
      </c>
      <c r="E30" s="455"/>
      <c r="F30" s="160">
        <v>2437</v>
      </c>
      <c r="G30" s="77">
        <v>16.51</v>
      </c>
    </row>
    <row r="31" spans="4:7" ht="15">
      <c r="D31" s="455" t="s">
        <v>105</v>
      </c>
      <c r="E31" s="455"/>
      <c r="F31" s="160">
        <v>173</v>
      </c>
      <c r="G31" s="77">
        <v>1.17</v>
      </c>
    </row>
    <row r="32" spans="4:7" ht="15">
      <c r="D32" s="455" t="s">
        <v>106</v>
      </c>
      <c r="E32" s="455"/>
      <c r="F32" s="160">
        <v>3326</v>
      </c>
      <c r="G32" s="77">
        <v>22.54</v>
      </c>
    </row>
    <row r="33" spans="4:7" ht="15">
      <c r="D33" s="455" t="s">
        <v>107</v>
      </c>
      <c r="E33" s="455"/>
      <c r="F33" s="160">
        <v>105</v>
      </c>
      <c r="G33" s="77">
        <v>0.71</v>
      </c>
    </row>
    <row r="34" spans="4:7" ht="15">
      <c r="D34" s="455" t="s">
        <v>108</v>
      </c>
      <c r="E34" s="455"/>
      <c r="F34" s="160">
        <v>207</v>
      </c>
      <c r="G34" s="77">
        <v>1.4</v>
      </c>
    </row>
    <row r="35" spans="4:7" ht="15">
      <c r="D35" s="455" t="s">
        <v>88</v>
      </c>
      <c r="E35" s="455"/>
      <c r="F35" s="160">
        <v>1053</v>
      </c>
      <c r="G35" s="77">
        <v>7.13</v>
      </c>
    </row>
    <row r="36" spans="4:7" ht="15">
      <c r="D36" s="455" t="s">
        <v>89</v>
      </c>
      <c r="E36" s="455"/>
      <c r="F36" s="160">
        <v>260</v>
      </c>
      <c r="G36" s="77">
        <v>1.76</v>
      </c>
    </row>
    <row r="37" spans="4:7" ht="15">
      <c r="D37" s="455" t="s">
        <v>90</v>
      </c>
      <c r="E37" s="455"/>
      <c r="F37" s="160">
        <v>314</v>
      </c>
      <c r="G37" s="77">
        <v>2.13</v>
      </c>
    </row>
    <row r="38" spans="4:7" ht="15">
      <c r="D38" s="455" t="s">
        <v>91</v>
      </c>
      <c r="E38" s="455"/>
      <c r="F38" s="160">
        <v>301</v>
      </c>
      <c r="G38" s="77">
        <v>2.04</v>
      </c>
    </row>
    <row r="39" spans="4:7" ht="15">
      <c r="D39" s="455" t="s">
        <v>92</v>
      </c>
      <c r="E39" s="455"/>
      <c r="F39" s="160">
        <v>520</v>
      </c>
      <c r="G39" s="77">
        <v>3.52</v>
      </c>
    </row>
    <row r="40" spans="4:7" ht="15">
      <c r="D40" s="455" t="s">
        <v>109</v>
      </c>
      <c r="E40" s="455"/>
      <c r="F40" s="160">
        <v>73</v>
      </c>
      <c r="G40" s="77">
        <v>0.49</v>
      </c>
    </row>
    <row r="41" spans="4:7" ht="15">
      <c r="D41" s="455" t="s">
        <v>110</v>
      </c>
      <c r="E41" s="455"/>
      <c r="F41" s="160">
        <v>10</v>
      </c>
      <c r="G41" s="77">
        <v>0.07</v>
      </c>
    </row>
    <row r="42" spans="4:7" ht="15">
      <c r="D42" s="455" t="s">
        <v>111</v>
      </c>
      <c r="E42" s="455"/>
      <c r="F42" s="160">
        <v>51</v>
      </c>
      <c r="G42" s="77">
        <v>0.35</v>
      </c>
    </row>
    <row r="43" spans="4:7" ht="15">
      <c r="D43" s="455" t="s">
        <v>112</v>
      </c>
      <c r="E43" s="455"/>
      <c r="F43" s="160">
        <v>266</v>
      </c>
      <c r="G43" s="77">
        <v>1.8</v>
      </c>
    </row>
    <row r="44" spans="4:7" ht="15">
      <c r="D44" s="455" t="s">
        <v>95</v>
      </c>
      <c r="E44" s="455"/>
      <c r="F44" s="160">
        <v>51</v>
      </c>
      <c r="G44" s="77">
        <v>0.35</v>
      </c>
    </row>
    <row r="45" spans="4:7" ht="15">
      <c r="D45" s="455" t="s">
        <v>96</v>
      </c>
      <c r="E45" s="455"/>
      <c r="F45" s="160">
        <v>49</v>
      </c>
      <c r="G45" s="77">
        <v>0.33</v>
      </c>
    </row>
    <row r="46" spans="4:7" ht="15">
      <c r="D46" s="455" t="s">
        <v>113</v>
      </c>
      <c r="E46" s="455"/>
      <c r="F46" s="160">
        <v>33</v>
      </c>
      <c r="G46" s="77">
        <v>0.22</v>
      </c>
    </row>
    <row r="47" spans="4:7" ht="15">
      <c r="D47" s="458" t="s">
        <v>31</v>
      </c>
      <c r="E47" s="458"/>
      <c r="F47" s="159">
        <f>SUM(F26:F46)</f>
        <v>14759</v>
      </c>
      <c r="G47" s="261">
        <f>F47/14759*100</f>
        <v>100</v>
      </c>
    </row>
    <row r="48" spans="4:8" ht="15">
      <c r="D48" s="3" t="s">
        <v>114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&amp;L21.04.2017
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2017-04-19T07:31:38Z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