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SIKLIĞI'!$A$1:$I$164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FAALİYETLER'!$A$1:$F$75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ÜLKELER'!$33:$35</definedName>
  </definedNames>
  <calcPr fullCalcOnLoad="1"/>
</workbook>
</file>

<file path=xl/sharedStrings.xml><?xml version="1.0" encoding="utf-8"?>
<sst xmlns="http://schemas.openxmlformats.org/spreadsheetml/2006/main" count="975" uniqueCount="428">
  <si>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</si>
  <si>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</si>
  <si>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</si>
  <si>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</si>
  <si>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</si>
  <si>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</si>
  <si>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</si>
  <si>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</si>
  <si>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</si>
  <si>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</si>
  <si>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</si>
  <si>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</si>
  <si>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</si>
  <si>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</si>
  <si>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</si>
  <si>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</si>
  <si>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</si>
  <si>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</si>
  <si>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</si>
  <si>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</si>
  <si>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</si>
  <si>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</si>
  <si>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</si>
  <si>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</si>
  <si>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</si>
  <si>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</si>
  <si>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</si>
  <si>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</si>
  <si>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</si>
  <si>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</si>
  <si>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</si>
  <si>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</si>
  <si>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</si>
  <si>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</si>
  <si>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</si>
  <si>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</si>
  <si>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</si>
  <si>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</si>
  <si>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</si>
  <si>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</si>
  <si>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</si>
  <si>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</si>
  <si>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</si>
  <si>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</si>
  <si>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</si>
  <si>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</si>
  <si>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</si>
  <si>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</si>
  <si>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</si>
  <si>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</si>
  <si>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</si>
  <si>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</si>
  <si>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</si>
  <si>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</si>
  <si>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</si>
  <si>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</si>
  <si>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</si>
  <si>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</si>
  <si>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</si>
  <si>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</si>
  <si>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</si>
  <si>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</si>
  <si>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</si>
  <si>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</si>
  <si>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</si>
  <si>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</si>
  <si>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</si>
  <si>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</si>
  <si>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</si>
  <si>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</si>
  <si>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</si>
  <si>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</si>
  <si>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</si>
  <si>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</si>
  <si>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</si>
  <si>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</si>
  <si>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</si>
  <si>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</si>
  <si>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</si>
  <si>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</si>
  <si>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</si>
  <si>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</si>
  <si>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</si>
  <si>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</si>
  <si>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</si>
  <si>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</si>
  <si>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</si>
  <si>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</si>
  <si>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</si>
  <si>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</si>
  <si>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</si>
  <si>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</si>
  <si>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</si>
  <si>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</si>
  <si>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</si>
  <si>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</si>
  <si>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</si>
  <si>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</si>
  <si>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</si>
  <si>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</si>
  <si>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</si>
  <si>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</si>
  <si>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</si>
  <si>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</si>
  <si>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</si>
  <si>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</si>
  <si>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</si>
  <si>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</si>
  <si>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</si>
  <si>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</si>
  <si>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</si>
  <si>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</si>
  <si>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</si>
  <si>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</si>
  <si>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</si>
  <si>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</si>
  <si>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</si>
  <si>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</si>
  <si>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</si>
  <si>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</si>
  <si>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</si>
  <si>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</si>
  <si>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</si>
  <si>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</si>
  <si>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</si>
  <si>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</si>
  <si>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</si>
  <si>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</si>
  <si>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</si>
  <si>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</si>
  <si>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</si>
  <si>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</si>
  <si>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</si>
  <si>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</si>
  <si>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</si>
  <si>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</si>
  <si>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</si>
  <si>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</si>
  <si>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</si>
  <si>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</si>
  <si>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</si>
  <si>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</si>
  <si>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</si>
  <si>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</si>
  <si>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</si>
  <si>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</si>
  <si>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</si>
  <si>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</si>
  <si>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47.30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</si>
  <si>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</si>
  <si>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</si>
  <si>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</si>
  <si>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</si>
  <si>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</si>
  <si>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</si>
  <si>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</si>
  <si>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</si>
  <si>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Mühendislik faaliyetleri ile ilgili teknik danışmanlık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</si>
  <si>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</si>
  <si>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</si>
  <si>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</si>
  <si>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</si>
  <si>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</si>
  <si>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</si>
  <si>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</si>
  <si>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</si>
  <si>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</si>
  <si>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Başka yerde sınılandırılmamış kara taşımacılığı ile yapılan diğer yolcu taşımacılığı</t>
  </si>
  <si>
    <t>47.71</t>
  </si>
  <si>
    <t>Belirli bir mala tahsis edilmiş mağazalarda giyim eşyalarının perakende ticareti</t>
  </si>
  <si>
    <t>47.78</t>
  </si>
  <si>
    <t>Belirli bir mala tahsis edilmiş mağazalarda yapılan diğer yeni malların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</si>
  <si>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</si>
  <si>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</si>
  <si>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</si>
  <si>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</si>
  <si>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</si>
  <si>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</si>
  <si>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</si>
  <si>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</si>
  <si>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</si>
  <si>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</si>
  <si>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</si>
  <si>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</si>
  <si>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</si>
  <si>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</si>
  <si>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</si>
  <si>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</si>
  <si>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</si>
  <si>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</si>
  <si>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</si>
  <si>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</si>
  <si>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</si>
  <si>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</si>
  <si>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</si>
  <si>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</si>
  <si>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</si>
  <si>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</si>
  <si>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</si>
  <si>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</si>
  <si>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</si>
  <si>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</si>
  <si>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</si>
  <si>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</si>
  <si>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</si>
  <si>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</si>
  <si>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</si>
  <si>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</si>
  <si>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</si>
  <si>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</si>
  <si>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</si>
  <si>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</si>
  <si>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</si>
  <si>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</si>
  <si>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</si>
  <si>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</si>
  <si>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</si>
  <si>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</si>
  <si>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</si>
  <si>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</si>
  <si>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</si>
  <si>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</si>
  <si>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</si>
  <si>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</si>
  <si>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</si>
  <si>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</si>
  <si>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</si>
  <si>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</si>
  <si>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</si>
  <si>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</si>
  <si>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</si>
  <si>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</si>
  <si>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</si>
  <si>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</si>
  <si>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</si>
  <si>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</si>
  <si>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</si>
  <si>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</si>
  <si>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</si>
  <si>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</si>
  <si>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</si>
  <si>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</si>
  <si>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</si>
  <si>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</si>
  <si>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</si>
  <si>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</si>
  <si>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</si>
  <si>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</si>
  <si>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</si>
  <si>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</si>
  <si>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</si>
  <si>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</si>
  <si>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</si>
  <si>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</si>
  <si>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</si>
  <si>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</si>
  <si>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</si>
  <si>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</si>
  <si>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</si>
  <si>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</si>
  <si>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</si>
  <si>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</si>
  <si>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</si>
  <si>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</si>
  <si>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</si>
  <si>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</si>
  <si>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</si>
  <si>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</si>
  <si>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</si>
  <si>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</si>
  <si>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</si>
  <si>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</si>
  <si>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</si>
  <si>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</si>
  <si>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</si>
  <si>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</si>
  <si>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</si>
  <si>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</si>
  <si>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Almanya</t>
  </si>
  <si>
    <t>A.B.D.</t>
  </si>
  <si>
    <t>TÜRKİYE</t>
  </si>
  <si>
    <t>İspanya</t>
  </si>
  <si>
    <t>Rusya Fedarasyonu</t>
  </si>
  <si>
    <t>Avusturya</t>
  </si>
  <si>
    <t>Kanada</t>
  </si>
  <si>
    <t>Ukrayna</t>
  </si>
  <si>
    <t>İngiltere</t>
  </si>
  <si>
    <t>Fransa</t>
  </si>
  <si>
    <t>Yunanistan</t>
  </si>
  <si>
    <t>İran</t>
  </si>
  <si>
    <t>İtalya</t>
  </si>
  <si>
    <t>Azerbaycan</t>
  </si>
  <si>
    <t>Irak</t>
  </si>
  <si>
    <t>Çin</t>
  </si>
  <si>
    <t>Hollanda</t>
  </si>
  <si>
    <t>Türkmenistan</t>
  </si>
  <si>
    <t>Bulgaristan</t>
  </si>
  <si>
    <t>BAE</t>
  </si>
  <si>
    <t>Afganistan</t>
  </si>
  <si>
    <t>Romanya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</si>
  <si>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</si>
  <si>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</si>
  <si>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</si>
  <si>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</si>
  <si>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35.14 -Elektrik enerjisinin ticareti</t>
  </si>
  <si>
    <t>55.10 -Oteller ve benzeri konaklama yerleri</t>
  </si>
  <si>
    <t>41.10 -İnşaat projelerinin geliştirilmesi</t>
  </si>
  <si>
    <t>62.01 -Bilgisayar programlama faaliyetleri</t>
  </si>
  <si>
    <t>43.22 -Sıhhi tesisat, ısıtma ve iklimlendirme tesisatı</t>
  </si>
  <si>
    <t>46.19 -Çeşitli malların satışı ile ilgili aracılar</t>
  </si>
  <si>
    <t>46.52 -Elektronik ve telekomünikasyon ekipmanlarının ve parçalarının toptan ticareti</t>
  </si>
  <si>
    <t>46.69 -Diğer makine ve ekipmanların toptan ticareti</t>
  </si>
  <si>
    <t>46.75 -Kimyasal ürünlerin toptan ticareti</t>
  </si>
  <si>
    <t>56.10 -Lokantalar ve seyyar yemek hizmeti faaliyetleri</t>
  </si>
  <si>
    <t>62.09 -Diğer bilgi teknolojisi ve bilgisayar hizmet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</si>
  <si>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</si>
  <si>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</si>
  <si>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</si>
  <si>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</si>
  <si>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</si>
  <si>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</si>
  <si>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</si>
  <si>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</si>
  <si>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61.90 -Diğer telekomünikasyon faaliyetleri</t>
  </si>
  <si>
    <t>14.13 -Diğer dış giyim eşyaları imalatı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</si>
  <si>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</si>
  <si>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</si>
  <si>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</si>
  <si>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</si>
  <si>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</si>
  <si>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</si>
  <si>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</si>
  <si>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</si>
  <si>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</si>
  <si>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</si>
  <si>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</si>
  <si>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</si>
  <si>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</si>
  <si>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</si>
  <si>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</si>
  <si>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</si>
  <si>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</si>
  <si>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</si>
  <si>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</si>
  <si>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</si>
  <si>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</si>
  <si>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</si>
  <si>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</si>
  <si>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</si>
  <si>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Moldovya</t>
  </si>
  <si>
    <t>Hindistan</t>
  </si>
  <si>
    <t>Nijerya</t>
  </si>
  <si>
    <t>Norveç</t>
  </si>
  <si>
    <t>K.K.T.C.</t>
  </si>
  <si>
    <t>71.12 -Mühendislik faaliyetleri ve ilgili teknik danışmanlık</t>
  </si>
  <si>
    <t>08.99 -Başka yerde sınıflandırılmamış diğer madencilik ve taş ocakçılığı</t>
  </si>
  <si>
    <t>35.23 -Ana şebeke üzerinden gaz ticareti</t>
  </si>
  <si>
    <t>Ağustos</t>
  </si>
  <si>
    <t>Belirli bir mala tahsis edilmiş mağazalarda otomotiv yakıtının perakende ticareti</t>
  </si>
  <si>
    <t>10.71</t>
  </si>
  <si>
    <t>Ekmek, taze pastane ürünleri ve taze kek imalatı</t>
  </si>
  <si>
    <t>47.51</t>
  </si>
  <si>
    <t>Belirli bir mala tahsis edilmiş mağazalarda tekstil ürünleri perakende ticareti</t>
  </si>
  <si>
    <t>47.74 -Belirli bir mala tahsis edilmiş mağazalarda tıbbi ve ortopedik ürünlerin perakende ticareti</t>
  </si>
  <si>
    <t>Filistin</t>
  </si>
  <si>
    <t>Danimarka</t>
  </si>
  <si>
    <t>Kazakistan</t>
  </si>
  <si>
    <t>Eylül</t>
  </si>
  <si>
    <t>68.31</t>
  </si>
  <si>
    <t>Gayrimenkul acenteleri</t>
  </si>
  <si>
    <t>Başka yerde sınıflandırılmamış kara taşımacılığı ile yapılan diğer yolcu taşımacılığı</t>
  </si>
  <si>
    <t>Başka yerde sınıflandırılmamış diğer özel inşaat faaliyetleri</t>
  </si>
  <si>
    <t>46.72 -Madenler ve maden cevherlerinin toptan ticareti</t>
  </si>
  <si>
    <t>20-22</t>
  </si>
  <si>
    <t>23-24</t>
  </si>
  <si>
    <t>25-26</t>
  </si>
  <si>
    <t>EKİM 2010</t>
  </si>
  <si>
    <t>22 KASIM 2010</t>
  </si>
  <si>
    <t>2010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</si>
  <si>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2010 EKİM  AYINA AİT KURULAN ve KAPANAN ŞİRKET İSTATİSTİKLERİ</t>
    </r>
  </si>
  <si>
    <t xml:space="preserve"> 2010  EKİM AYINA AİT KURULAN ve KAPANAN ŞİRKET İSTATİSTİKLERİ</t>
  </si>
  <si>
    <t xml:space="preserve"> 2010 EKİM AYINA AİT KURULAN ve KAPANAN ŞİRKET İSTATİSTİKLERİ</t>
  </si>
  <si>
    <t>OCAK-EKİM 2010</t>
  </si>
  <si>
    <t>2010 Ocak-Ekim Ayları Arası Kurulan ŞirketlerinSermaye Dağılımları</t>
  </si>
  <si>
    <t>2010 EKİM AYINA AİT KURULAN ve KAPANAN ŞİRKET İSTATİSTİKLERİ</t>
  </si>
  <si>
    <t>Ekim</t>
  </si>
  <si>
    <t xml:space="preserve">2010 EKİM AYINA AİT KURULAN VE KAPANAN ŞİRKET İSTATİSTİKLERİ </t>
  </si>
  <si>
    <t>2010 EKİM (BİR AYLIK)</t>
  </si>
  <si>
    <t>2009  EKİM (BİR AYLIK)</t>
  </si>
  <si>
    <t>2010 OCAK-EKİM (ON AYLIK)</t>
  </si>
  <si>
    <t>2009 OCAK-EKİM (ON AYLIK)</t>
  </si>
  <si>
    <t xml:space="preserve">        Ekim Ayında Kurulan Yabancı Sermayeli Şirketlerin Genel Görünümü</t>
  </si>
  <si>
    <t>2010 Yılı Ocak-Ekim Ayları Arası Kurulan Yabancı Sermayeli Şirketlerin         Genel Görünümü</t>
  </si>
  <si>
    <t>2010 Yılı Ocak-Ekim Ayları Arası Kurulan Yabancı Sermayeli Şirketlerin                           İllere Göre Dağılımı</t>
  </si>
  <si>
    <t>2010 Yılı Ocak-Ekim Ayları Arası En Çok Yabancı Sermayeli Şirket Kuruluşu Olan  İlk 20 Faaliyet</t>
  </si>
  <si>
    <t>Sütü sağılan büyük baş hayvan yetiştiriciliği</t>
  </si>
  <si>
    <t>41.10</t>
  </si>
  <si>
    <t>İnşaat projelerinin geliştirilmesi</t>
  </si>
  <si>
    <t>51.10</t>
  </si>
  <si>
    <t>Havayolu ile yolcu taşımacılığı</t>
  </si>
  <si>
    <t>61.90</t>
  </si>
  <si>
    <t>Diğer telekomünikasyon faaliyetleri</t>
  </si>
  <si>
    <t>70.22</t>
  </si>
  <si>
    <t>İşletme ve diğer idari danışmanlık faaliyetleri</t>
  </si>
  <si>
    <t>01.41</t>
  </si>
  <si>
    <t>46.19</t>
  </si>
  <si>
    <t>Çeşitli malların satışı ile ilgili aracılar</t>
  </si>
  <si>
    <t>Suudi Arabistan</t>
  </si>
  <si>
    <t>Japonya</t>
  </si>
  <si>
    <t>Suriye</t>
  </si>
  <si>
    <t>Avustralya</t>
  </si>
  <si>
    <t>LÜbnan</t>
  </si>
  <si>
    <t>Libya</t>
  </si>
  <si>
    <t>Ürdün</t>
  </si>
  <si>
    <t>Lüksemburg</t>
  </si>
  <si>
    <t>Güney Kore</t>
  </si>
  <si>
    <t>Moritanya</t>
  </si>
  <si>
    <t>Pakistan</t>
  </si>
  <si>
    <t>Hongkong</t>
  </si>
  <si>
    <t>Estonya</t>
  </si>
  <si>
    <t>Cezayir</t>
  </si>
  <si>
    <t>Belçika</t>
  </si>
  <si>
    <t>Fas</t>
  </si>
  <si>
    <t>Kuveyt</t>
  </si>
  <si>
    <t>Katar</t>
  </si>
  <si>
    <t>50.20 -Deniz ve kıyı sularında yük taşımacılığı</t>
  </si>
  <si>
    <t>64.20 -Holding şirketlerinin faaliyetleri</t>
  </si>
  <si>
    <t>46.73 -Ağaç, inşaat malzemesi ve sıhhi teçhizat toptan ticareti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</si>
</sst>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[$TL-41F]"/>
    <numFmt numFmtId="165" formatCode="#,##0.00\ _T_L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8" fillId="33" borderId="10" xfId="0" applyFont="1" applyFill="1" applyBorder="1" applyAlignment="1">
      <alignment horizontal="center"/>
    </xf>
    <xf numFmtId="0" fontId="79" fillId="34" borderId="11" xfId="0" applyFont="1" applyFill="1" applyBorder="1" applyAlignment="1">
      <alignment/>
    </xf>
    <xf numFmtId="3" fontId="79" fillId="35" borderId="12" xfId="0" applyNumberFormat="1" applyFont="1" applyFill="1" applyBorder="1" applyAlignment="1">
      <alignment/>
    </xf>
    <xf numFmtId="3" fontId="79" fillId="35" borderId="13" xfId="0" applyNumberFormat="1" applyFont="1" applyFill="1" applyBorder="1" applyAlignment="1">
      <alignment/>
    </xf>
    <xf numFmtId="3" fontId="79" fillId="35" borderId="14" xfId="0" applyNumberFormat="1" applyFont="1" applyFill="1" applyBorder="1" applyAlignment="1">
      <alignment/>
    </xf>
    <xf numFmtId="3" fontId="79" fillId="36" borderId="11" xfId="0" applyNumberFormat="1" applyFont="1" applyFill="1" applyBorder="1" applyAlignment="1">
      <alignment vertical="top" wrapText="1"/>
    </xf>
    <xf numFmtId="0" fontId="79" fillId="34" borderId="15" xfId="0" applyFont="1" applyFill="1" applyBorder="1" applyAlignment="1">
      <alignment/>
    </xf>
    <xf numFmtId="3" fontId="79" fillId="35" borderId="16" xfId="0" applyNumberFormat="1" applyFont="1" applyFill="1" applyBorder="1" applyAlignment="1">
      <alignment/>
    </xf>
    <xf numFmtId="0" fontId="79" fillId="33" borderId="17" xfId="0" applyFont="1" applyFill="1" applyBorder="1" applyAlignment="1">
      <alignment wrapText="1"/>
    </xf>
    <xf numFmtId="3" fontId="79" fillId="35" borderId="18" xfId="0" applyNumberFormat="1" applyFont="1" applyFill="1" applyBorder="1" applyAlignment="1">
      <alignment/>
    </xf>
    <xf numFmtId="3" fontId="79" fillId="35" borderId="19" xfId="0" applyNumberFormat="1" applyFont="1" applyFill="1" applyBorder="1" applyAlignment="1">
      <alignment/>
    </xf>
    <xf numFmtId="3" fontId="79" fillId="33" borderId="11" xfId="0" applyNumberFormat="1" applyFont="1" applyFill="1" applyBorder="1" applyAlignment="1">
      <alignment vertical="top" wrapText="1"/>
    </xf>
    <xf numFmtId="0" fontId="79" fillId="33" borderId="20" xfId="0" applyFont="1" applyFill="1" applyBorder="1" applyAlignment="1">
      <alignment wrapText="1"/>
    </xf>
    <xf numFmtId="0" fontId="79" fillId="33" borderId="15" xfId="0" applyFont="1" applyFill="1" applyBorder="1" applyAlignment="1">
      <alignment wrapText="1"/>
    </xf>
    <xf numFmtId="0" fontId="78" fillId="34" borderId="21" xfId="0" applyFont="1" applyFill="1" applyBorder="1" applyAlignment="1">
      <alignment wrapText="1"/>
    </xf>
    <xf numFmtId="0" fontId="79" fillId="34" borderId="22" xfId="0" applyFont="1" applyFill="1" applyBorder="1" applyAlignment="1">
      <alignment/>
    </xf>
    <xf numFmtId="3" fontId="79" fillId="36" borderId="22" xfId="0" applyNumberFormat="1" applyFont="1" applyFill="1" applyBorder="1" applyAlignment="1">
      <alignment vertical="top" wrapText="1"/>
    </xf>
    <xf numFmtId="0" fontId="78" fillId="33" borderId="21" xfId="0" applyFont="1" applyFill="1" applyBorder="1" applyAlignment="1">
      <alignment wrapText="1"/>
    </xf>
    <xf numFmtId="0" fontId="79" fillId="33" borderId="22" xfId="0" applyFont="1" applyFill="1" applyBorder="1" applyAlignment="1">
      <alignment/>
    </xf>
    <xf numFmtId="0" fontId="78" fillId="34" borderId="23" xfId="0" applyFont="1" applyFill="1" applyBorder="1" applyAlignment="1">
      <alignment wrapText="1"/>
    </xf>
    <xf numFmtId="0" fontId="79" fillId="34" borderId="24" xfId="0" applyFont="1" applyFill="1" applyBorder="1" applyAlignment="1">
      <alignment/>
    </xf>
    <xf numFmtId="3" fontId="79" fillId="35" borderId="25" xfId="0" applyNumberFormat="1" applyFont="1" applyFill="1" applyBorder="1" applyAlignment="1">
      <alignment/>
    </xf>
    <xf numFmtId="3" fontId="79" fillId="35" borderId="26" xfId="0" applyNumberFormat="1" applyFont="1" applyFill="1" applyBorder="1" applyAlignment="1">
      <alignment/>
    </xf>
    <xf numFmtId="3" fontId="79" fillId="35" borderId="27" xfId="0" applyNumberFormat="1" applyFont="1" applyFill="1" applyBorder="1" applyAlignment="1">
      <alignment/>
    </xf>
    <xf numFmtId="3" fontId="79" fillId="36" borderId="24" xfId="0" applyNumberFormat="1" applyFont="1" applyFill="1" applyBorder="1" applyAlignment="1">
      <alignment vertical="top" wrapText="1"/>
    </xf>
    <xf numFmtId="0" fontId="8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82" fillId="37" borderId="28" xfId="0" applyNumberFormat="1" applyFont="1" applyFill="1" applyBorder="1" applyAlignment="1">
      <alignment horizontal="center"/>
    </xf>
    <xf numFmtId="3" fontId="83" fillId="37" borderId="19" xfId="0" applyNumberFormat="1" applyFont="1" applyFill="1" applyBorder="1" applyAlignment="1">
      <alignment/>
    </xf>
    <xf numFmtId="3" fontId="83" fillId="37" borderId="19" xfId="0" applyNumberFormat="1" applyFont="1" applyFill="1" applyBorder="1" applyAlignment="1">
      <alignment horizontal="center" vertical="center"/>
    </xf>
    <xf numFmtId="3" fontId="83" fillId="37" borderId="19" xfId="0" applyNumberFormat="1" applyFont="1" applyFill="1" applyBorder="1" applyAlignment="1">
      <alignment/>
    </xf>
    <xf numFmtId="3" fontId="83" fillId="37" borderId="29" xfId="0" applyNumberFormat="1" applyFont="1" applyFill="1" applyBorder="1" applyAlignment="1">
      <alignment/>
    </xf>
    <xf numFmtId="3" fontId="82" fillId="37" borderId="19" xfId="0" applyNumberFormat="1" applyFont="1" applyFill="1" applyBorder="1" applyAlignment="1">
      <alignment/>
    </xf>
    <xf numFmtId="3" fontId="82" fillId="37" borderId="29" xfId="0" applyNumberFormat="1" applyFont="1" applyFill="1" applyBorder="1" applyAlignment="1">
      <alignment horizontal="center"/>
    </xf>
    <xf numFmtId="2" fontId="81" fillId="0" borderId="0" xfId="0" applyNumberFormat="1" applyFont="1" applyAlignment="1">
      <alignment/>
    </xf>
    <xf numFmtId="3" fontId="82" fillId="37" borderId="30" xfId="0" applyNumberFormat="1" applyFont="1" applyFill="1" applyBorder="1" applyAlignment="1">
      <alignment horizontal="center"/>
    </xf>
    <xf numFmtId="3" fontId="82" fillId="37" borderId="30" xfId="0" applyNumberFormat="1" applyFont="1" applyFill="1" applyBorder="1" applyAlignment="1">
      <alignment/>
    </xf>
    <xf numFmtId="3" fontId="82" fillId="37" borderId="31" xfId="0" applyNumberFormat="1" applyFont="1" applyFill="1" applyBorder="1" applyAlignment="1">
      <alignment horizontal="center"/>
    </xf>
    <xf numFmtId="3" fontId="84" fillId="37" borderId="32" xfId="0" applyNumberFormat="1" applyFont="1" applyFill="1" applyBorder="1" applyAlignment="1">
      <alignment/>
    </xf>
    <xf numFmtId="3" fontId="85" fillId="37" borderId="33" xfId="0" applyNumberFormat="1" applyFont="1" applyFill="1" applyBorder="1" applyAlignment="1">
      <alignment horizontal="right"/>
    </xf>
    <xf numFmtId="3" fontId="85" fillId="37" borderId="34" xfId="0" applyNumberFormat="1" applyFont="1" applyFill="1" applyBorder="1" applyAlignment="1">
      <alignment/>
    </xf>
    <xf numFmtId="3" fontId="85" fillId="37" borderId="34" xfId="0" applyNumberFormat="1" applyFont="1" applyFill="1" applyBorder="1" applyAlignment="1">
      <alignment horizontal="right"/>
    </xf>
    <xf numFmtId="3" fontId="85" fillId="37" borderId="3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2" fontId="86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3" fontId="85" fillId="37" borderId="36" xfId="0" applyNumberFormat="1" applyFont="1" applyFill="1" applyBorder="1" applyAlignment="1">
      <alignment horizontal="right"/>
    </xf>
    <xf numFmtId="3" fontId="85" fillId="37" borderId="19" xfId="0" applyNumberFormat="1" applyFont="1" applyFill="1" applyBorder="1" applyAlignment="1">
      <alignment/>
    </xf>
    <xf numFmtId="3" fontId="85" fillId="37" borderId="19" xfId="0" applyNumberFormat="1" applyFont="1" applyFill="1" applyBorder="1" applyAlignment="1">
      <alignment horizontal="right"/>
    </xf>
    <xf numFmtId="3" fontId="85" fillId="37" borderId="29" xfId="0" applyNumberFormat="1" applyFont="1" applyFill="1" applyBorder="1" applyAlignment="1">
      <alignment horizontal="right"/>
    </xf>
    <xf numFmtId="3" fontId="84" fillId="37" borderId="37" xfId="0" applyNumberFormat="1" applyFont="1" applyFill="1" applyBorder="1" applyAlignment="1">
      <alignment/>
    </xf>
    <xf numFmtId="3" fontId="85" fillId="37" borderId="38" xfId="0" applyNumberFormat="1" applyFont="1" applyFill="1" applyBorder="1" applyAlignment="1">
      <alignment horizontal="right"/>
    </xf>
    <xf numFmtId="3" fontId="85" fillId="37" borderId="30" xfId="0" applyNumberFormat="1" applyFont="1" applyFill="1" applyBorder="1" applyAlignment="1">
      <alignment/>
    </xf>
    <xf numFmtId="3" fontId="85" fillId="37" borderId="30" xfId="0" applyNumberFormat="1" applyFont="1" applyFill="1" applyBorder="1" applyAlignment="1">
      <alignment horizontal="right"/>
    </xf>
    <xf numFmtId="3" fontId="85" fillId="37" borderId="31" xfId="0" applyNumberFormat="1" applyFont="1" applyFill="1" applyBorder="1" applyAlignment="1">
      <alignment horizontal="right"/>
    </xf>
    <xf numFmtId="3" fontId="84" fillId="33" borderId="32" xfId="0" applyNumberFormat="1" applyFont="1" applyFill="1" applyBorder="1" applyAlignment="1">
      <alignment/>
    </xf>
    <xf numFmtId="3" fontId="85" fillId="35" borderId="39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5" fillId="35" borderId="28" xfId="0" applyNumberFormat="1" applyFont="1" applyFill="1" applyBorder="1" applyAlignment="1">
      <alignment horizontal="right"/>
    </xf>
    <xf numFmtId="3" fontId="85" fillId="35" borderId="36" xfId="0" applyNumberFormat="1" applyFont="1" applyFill="1" applyBorder="1" applyAlignment="1">
      <alignment horizontal="right"/>
    </xf>
    <xf numFmtId="3" fontId="85" fillId="35" borderId="19" xfId="0" applyNumberFormat="1" applyFont="1" applyFill="1" applyBorder="1" applyAlignment="1">
      <alignment/>
    </xf>
    <xf numFmtId="3" fontId="85" fillId="35" borderId="19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/>
    </xf>
    <xf numFmtId="3" fontId="81" fillId="35" borderId="29" xfId="0" applyNumberFormat="1" applyFont="1" applyFill="1" applyBorder="1" applyAlignment="1">
      <alignment horizontal="right"/>
    </xf>
    <xf numFmtId="3" fontId="85" fillId="35" borderId="29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3" borderId="37" xfId="0" applyNumberFormat="1" applyFont="1" applyFill="1" applyBorder="1" applyAlignment="1">
      <alignment/>
    </xf>
    <xf numFmtId="3" fontId="85" fillId="35" borderId="38" xfId="0" applyNumberFormat="1" applyFont="1" applyFill="1" applyBorder="1" applyAlignment="1">
      <alignment horizontal="right"/>
    </xf>
    <xf numFmtId="3" fontId="85" fillId="35" borderId="30" xfId="0" applyNumberFormat="1" applyFont="1" applyFill="1" applyBorder="1" applyAlignment="1">
      <alignment/>
    </xf>
    <xf numFmtId="3" fontId="85" fillId="35" borderId="30" xfId="0" applyNumberFormat="1" applyFont="1" applyFill="1" applyBorder="1" applyAlignment="1">
      <alignment horizontal="right"/>
    </xf>
    <xf numFmtId="3" fontId="81" fillId="35" borderId="30" xfId="0" applyNumberFormat="1" applyFont="1" applyFill="1" applyBorder="1" applyAlignment="1">
      <alignment horizontal="right"/>
    </xf>
    <xf numFmtId="3" fontId="81" fillId="35" borderId="31" xfId="0" applyNumberFormat="1" applyFont="1" applyFill="1" applyBorder="1" applyAlignment="1">
      <alignment horizontal="right"/>
    </xf>
    <xf numFmtId="3" fontId="85" fillId="35" borderId="31" xfId="0" applyNumberFormat="1" applyFont="1" applyFill="1" applyBorder="1" applyAlignment="1">
      <alignment horizontal="right"/>
    </xf>
    <xf numFmtId="3" fontId="81" fillId="35" borderId="36" xfId="0" applyNumberFormat="1" applyFont="1" applyFill="1" applyBorder="1" applyAlignment="1">
      <alignment horizontal="right"/>
    </xf>
    <xf numFmtId="3" fontId="81" fillId="35" borderId="38" xfId="0" applyNumberFormat="1" applyFont="1" applyFill="1" applyBorder="1" applyAlignment="1">
      <alignment horizontal="right"/>
    </xf>
    <xf numFmtId="3" fontId="81" fillId="35" borderId="3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65" fontId="8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89" fillId="37" borderId="42" xfId="0" applyFont="1" applyFill="1" applyBorder="1" applyAlignment="1">
      <alignment horizontal="center" vertical="center" wrapText="1"/>
    </xf>
    <xf numFmtId="0" fontId="89" fillId="37" borderId="42" xfId="0" applyFont="1" applyFill="1" applyBorder="1" applyAlignment="1">
      <alignment horizontal="center" vertical="center"/>
    </xf>
    <xf numFmtId="0" fontId="89" fillId="37" borderId="43" xfId="0" applyFont="1" applyFill="1" applyBorder="1" applyAlignment="1">
      <alignment wrapText="1"/>
    </xf>
    <xf numFmtId="3" fontId="89" fillId="37" borderId="22" xfId="0" applyNumberFormat="1" applyFont="1" applyFill="1" applyBorder="1" applyAlignment="1">
      <alignment horizontal="right"/>
    </xf>
    <xf numFmtId="3" fontId="89" fillId="37" borderId="44" xfId="0" applyNumberFormat="1" applyFont="1" applyFill="1" applyBorder="1" applyAlignment="1">
      <alignment horizontal="right"/>
    </xf>
    <xf numFmtId="3" fontId="90" fillId="35" borderId="34" xfId="0" applyNumberFormat="1" applyFont="1" applyFill="1" applyBorder="1" applyAlignment="1">
      <alignment horizontal="right"/>
    </xf>
    <xf numFmtId="3" fontId="91" fillId="35" borderId="34" xfId="0" applyNumberFormat="1" applyFont="1" applyFill="1" applyBorder="1" applyAlignment="1">
      <alignment/>
    </xf>
    <xf numFmtId="0" fontId="90" fillId="35" borderId="36" xfId="0" applyFont="1" applyFill="1" applyBorder="1" applyAlignment="1">
      <alignment wrapText="1"/>
    </xf>
    <xf numFmtId="3" fontId="90" fillId="35" borderId="19" xfId="0" applyNumberFormat="1" applyFont="1" applyFill="1" applyBorder="1" applyAlignment="1">
      <alignment horizontal="right"/>
    </xf>
    <xf numFmtId="3" fontId="91" fillId="35" borderId="19" xfId="0" applyNumberFormat="1" applyFont="1" applyFill="1" applyBorder="1" applyAlignment="1">
      <alignment/>
    </xf>
    <xf numFmtId="3" fontId="91" fillId="35" borderId="19" xfId="0" applyNumberFormat="1" applyFont="1" applyFill="1" applyBorder="1" applyAlignment="1">
      <alignment horizontal="right"/>
    </xf>
    <xf numFmtId="0" fontId="90" fillId="35" borderId="38" xfId="0" applyFont="1" applyFill="1" applyBorder="1" applyAlignment="1">
      <alignment wrapText="1"/>
    </xf>
    <xf numFmtId="3" fontId="90" fillId="35" borderId="30" xfId="0" applyNumberFormat="1" applyFont="1" applyFill="1" applyBorder="1" applyAlignment="1">
      <alignment horizontal="right"/>
    </xf>
    <xf numFmtId="3" fontId="91" fillId="35" borderId="30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9" fillId="37" borderId="45" xfId="0" applyFont="1" applyFill="1" applyBorder="1" applyAlignment="1">
      <alignment wrapText="1"/>
    </xf>
    <xf numFmtId="3" fontId="89" fillId="37" borderId="10" xfId="0" applyNumberFormat="1" applyFont="1" applyFill="1" applyBorder="1" applyAlignment="1">
      <alignment horizontal="right"/>
    </xf>
    <xf numFmtId="0" fontId="90" fillId="35" borderId="39" xfId="0" applyFont="1" applyFill="1" applyBorder="1" applyAlignment="1">
      <alignment wrapText="1"/>
    </xf>
    <xf numFmtId="3" fontId="90" fillId="35" borderId="13" xfId="0" applyNumberFormat="1" applyFont="1" applyFill="1" applyBorder="1" applyAlignment="1">
      <alignment horizontal="right"/>
    </xf>
    <xf numFmtId="3" fontId="91" fillId="35" borderId="13" xfId="0" applyNumberFormat="1" applyFont="1" applyFill="1" applyBorder="1" applyAlignment="1">
      <alignment/>
    </xf>
    <xf numFmtId="3" fontId="91" fillId="35" borderId="13" xfId="0" applyNumberFormat="1" applyFont="1" applyFill="1" applyBorder="1" applyAlignment="1">
      <alignment horizontal="right"/>
    </xf>
    <xf numFmtId="3" fontId="91" fillId="35" borderId="28" xfId="0" applyNumberFormat="1" applyFont="1" applyFill="1" applyBorder="1" applyAlignment="1">
      <alignment/>
    </xf>
    <xf numFmtId="3" fontId="91" fillId="35" borderId="29" xfId="0" applyNumberFormat="1" applyFont="1" applyFill="1" applyBorder="1" applyAlignment="1">
      <alignment/>
    </xf>
    <xf numFmtId="3" fontId="91" fillId="35" borderId="46" xfId="0" applyNumberFormat="1" applyFont="1" applyFill="1" applyBorder="1" applyAlignment="1">
      <alignment/>
    </xf>
    <xf numFmtId="3" fontId="91" fillId="35" borderId="47" xfId="0" applyNumberFormat="1" applyFont="1" applyFill="1" applyBorder="1" applyAlignment="1">
      <alignment/>
    </xf>
    <xf numFmtId="3" fontId="91" fillId="35" borderId="26" xfId="0" applyNumberFormat="1" applyFont="1" applyFill="1" applyBorder="1" applyAlignment="1">
      <alignment/>
    </xf>
    <xf numFmtId="3" fontId="91" fillId="35" borderId="48" xfId="0" applyNumberFormat="1" applyFont="1" applyFill="1" applyBorder="1" applyAlignment="1">
      <alignment/>
    </xf>
    <xf numFmtId="0" fontId="90" fillId="35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76" fillId="33" borderId="19" xfId="0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93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6" fillId="33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76" fillId="33" borderId="19" xfId="0" applyNumberFormat="1" applyFont="1" applyFill="1" applyBorder="1" applyAlignment="1">
      <alignment horizontal="center"/>
    </xf>
    <xf numFmtId="0" fontId="96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0" fillId="33" borderId="39" xfId="0" applyFill="1" applyBorder="1" applyAlignment="1">
      <alignment/>
    </xf>
    <xf numFmtId="0" fontId="76" fillId="36" borderId="36" xfId="0" applyFont="1" applyFill="1" applyBorder="1" applyAlignment="1">
      <alignment/>
    </xf>
    <xf numFmtId="0" fontId="76" fillId="33" borderId="36" xfId="0" applyFont="1" applyFill="1" applyBorder="1" applyAlignment="1">
      <alignment/>
    </xf>
    <xf numFmtId="0" fontId="76" fillId="36" borderId="49" xfId="0" applyFont="1" applyFill="1" applyBorder="1" applyAlignment="1">
      <alignment/>
    </xf>
    <xf numFmtId="0" fontId="76" fillId="33" borderId="49" xfId="0" applyFont="1" applyFill="1" applyBorder="1" applyAlignment="1">
      <alignment/>
    </xf>
    <xf numFmtId="0" fontId="76" fillId="33" borderId="38" xfId="0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5" fillId="36" borderId="50" xfId="0" applyFont="1" applyFill="1" applyBorder="1" applyAlignment="1">
      <alignment horizontal="left" vertical="center"/>
    </xf>
    <xf numFmtId="1" fontId="1" fillId="35" borderId="51" xfId="0" applyNumberFormat="1" applyFont="1" applyFill="1" applyBorder="1" applyAlignment="1">
      <alignment vertical="top"/>
    </xf>
    <xf numFmtId="1" fontId="1" fillId="35" borderId="52" xfId="0" applyNumberFormat="1" applyFont="1" applyFill="1" applyBorder="1" applyAlignment="1">
      <alignment vertical="top"/>
    </xf>
    <xf numFmtId="1" fontId="1" fillId="35" borderId="53" xfId="0" applyNumberFormat="1" applyFont="1" applyFill="1" applyBorder="1" applyAlignment="1">
      <alignment vertical="top"/>
    </xf>
    <xf numFmtId="0" fontId="5" fillId="33" borderId="50" xfId="0" applyFont="1" applyFill="1" applyBorder="1" applyAlignment="1">
      <alignment horizontal="left" vertical="center"/>
    </xf>
    <xf numFmtId="1" fontId="1" fillId="35" borderId="54" xfId="0" applyNumberFormat="1" applyFont="1" applyFill="1" applyBorder="1" applyAlignment="1">
      <alignment vertical="top"/>
    </xf>
    <xf numFmtId="1" fontId="1" fillId="35" borderId="19" xfId="0" applyNumberFormat="1" applyFont="1" applyFill="1" applyBorder="1" applyAlignment="1">
      <alignment vertical="top"/>
    </xf>
    <xf numFmtId="1" fontId="1" fillId="35" borderId="55" xfId="0" applyNumberFormat="1" applyFont="1" applyFill="1" applyBorder="1" applyAlignment="1">
      <alignment vertical="top"/>
    </xf>
    <xf numFmtId="0" fontId="5" fillId="36" borderId="56" xfId="0" applyFont="1" applyFill="1" applyBorder="1" applyAlignment="1">
      <alignment horizontal="left" vertical="center"/>
    </xf>
    <xf numFmtId="3" fontId="6" fillId="33" borderId="57" xfId="0" applyNumberFormat="1" applyFont="1" applyFill="1" applyBorder="1" applyAlignment="1">
      <alignment horizontal="left" vertical="center"/>
    </xf>
    <xf numFmtId="3" fontId="2" fillId="33" borderId="58" xfId="0" applyNumberFormat="1" applyFont="1" applyFill="1" applyBorder="1" applyAlignment="1">
      <alignment vertical="top"/>
    </xf>
    <xf numFmtId="3" fontId="2" fillId="33" borderId="59" xfId="0" applyNumberFormat="1" applyFont="1" applyFill="1" applyBorder="1" applyAlignment="1">
      <alignment vertical="top"/>
    </xf>
    <xf numFmtId="3" fontId="2" fillId="33" borderId="60" xfId="0" applyNumberFormat="1" applyFont="1" applyFill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3" fontId="25" fillId="0" borderId="0" xfId="0" applyNumberFormat="1" applyFont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89" fillId="37" borderId="22" xfId="0" applyNumberFormat="1" applyFont="1" applyFill="1" applyBorder="1" applyAlignment="1">
      <alignment horizontal="right"/>
    </xf>
    <xf numFmtId="1" fontId="89" fillId="37" borderId="44" xfId="0" applyNumberFormat="1" applyFont="1" applyFill="1" applyBorder="1" applyAlignment="1">
      <alignment horizontal="right"/>
    </xf>
    <xf numFmtId="3" fontId="91" fillId="35" borderId="29" xfId="0" applyNumberFormat="1" applyFont="1" applyFill="1" applyBorder="1" applyAlignment="1">
      <alignment horizontal="right"/>
    </xf>
    <xf numFmtId="3" fontId="91" fillId="35" borderId="35" xfId="0" applyNumberFormat="1" applyFont="1" applyFill="1" applyBorder="1" applyAlignment="1">
      <alignment horizontal="right"/>
    </xf>
    <xf numFmtId="0" fontId="89" fillId="33" borderId="38" xfId="0" applyFont="1" applyFill="1" applyBorder="1" applyAlignment="1">
      <alignment horizontal="right" wrapText="1"/>
    </xf>
    <xf numFmtId="3" fontId="90" fillId="33" borderId="30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0" fontId="0" fillId="33" borderId="19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92" fillId="0" borderId="61" xfId="0" applyFont="1" applyBorder="1" applyAlignment="1">
      <alignment wrapText="1"/>
    </xf>
    <xf numFmtId="0" fontId="31" fillId="0" borderId="19" xfId="47" applyFont="1" applyBorder="1" applyAlignment="1" applyProtection="1">
      <alignment horizontal="right" wrapText="1"/>
      <protection/>
    </xf>
    <xf numFmtId="0" fontId="0" fillId="0" borderId="19" xfId="0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6" fillId="0" borderId="61" xfId="0" applyFont="1" applyBorder="1" applyAlignment="1">
      <alignment wrapText="1"/>
    </xf>
    <xf numFmtId="3" fontId="76" fillId="33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right" wrapText="1"/>
    </xf>
    <xf numFmtId="0" fontId="0" fillId="33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right" vertical="center" wrapText="1"/>
    </xf>
    <xf numFmtId="3" fontId="0" fillId="35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97" fillId="0" borderId="62" xfId="0" applyFont="1" applyBorder="1" applyAlignment="1">
      <alignment/>
    </xf>
    <xf numFmtId="0" fontId="0" fillId="35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8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6" borderId="63" xfId="0" applyFont="1" applyFill="1" applyBorder="1" applyAlignment="1">
      <alignment/>
    </xf>
    <xf numFmtId="0" fontId="0" fillId="36" borderId="40" xfId="0" applyFill="1" applyBorder="1" applyAlignment="1">
      <alignment/>
    </xf>
    <xf numFmtId="0" fontId="37" fillId="36" borderId="64" xfId="0" applyFont="1" applyFill="1" applyBorder="1" applyAlignment="1">
      <alignment/>
    </xf>
    <xf numFmtId="0" fontId="42" fillId="36" borderId="32" xfId="0" applyFont="1" applyFill="1" applyBorder="1" applyAlignment="1">
      <alignment/>
    </xf>
    <xf numFmtId="0" fontId="37" fillId="36" borderId="0" xfId="0" applyFont="1" applyFill="1" applyBorder="1" applyAlignment="1">
      <alignment/>
    </xf>
    <xf numFmtId="0" fontId="39" fillId="36" borderId="65" xfId="0" applyFont="1" applyFill="1" applyBorder="1" applyAlignment="1">
      <alignment horizontal="center" vertical="center" wrapText="1"/>
    </xf>
    <xf numFmtId="0" fontId="73" fillId="36" borderId="0" xfId="47" applyFill="1" applyBorder="1" applyAlignment="1" applyProtection="1">
      <alignment/>
      <protection/>
    </xf>
    <xf numFmtId="49" fontId="39" fillId="36" borderId="10" xfId="0" applyNumberFormat="1" applyFont="1" applyFill="1" applyBorder="1" applyAlignment="1" quotePrefix="1">
      <alignment horizontal="center" vertical="center"/>
    </xf>
    <xf numFmtId="0" fontId="41" fillId="36" borderId="32" xfId="0" applyFont="1" applyFill="1" applyBorder="1" applyAlignment="1">
      <alignment horizontal="center"/>
    </xf>
    <xf numFmtId="49" fontId="39" fillId="36" borderId="10" xfId="0" applyNumberFormat="1" applyFont="1" applyFill="1" applyBorder="1" applyAlignment="1">
      <alignment horizontal="center" vertical="center"/>
    </xf>
    <xf numFmtId="0" fontId="73" fillId="36" borderId="0" xfId="47" applyFill="1" applyBorder="1" applyAlignment="1" applyProtection="1">
      <alignment wrapText="1"/>
      <protection/>
    </xf>
    <xf numFmtId="0" fontId="41" fillId="36" borderId="32" xfId="0" applyFont="1" applyFill="1" applyBorder="1" applyAlignment="1" quotePrefix="1">
      <alignment horizontal="center" vertical="top"/>
    </xf>
    <xf numFmtId="0" fontId="73" fillId="36" borderId="0" xfId="47" applyFill="1" applyBorder="1" applyAlignment="1" applyProtection="1">
      <alignment horizontal="left" wrapText="1"/>
      <protection/>
    </xf>
    <xf numFmtId="0" fontId="0" fillId="36" borderId="32" xfId="0" applyFill="1" applyBorder="1" applyAlignment="1">
      <alignment/>
    </xf>
    <xf numFmtId="49" fontId="99" fillId="36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97" fillId="36" borderId="41" xfId="0" applyFont="1" applyFill="1" applyBorder="1" applyAlignment="1">
      <alignment/>
    </xf>
    <xf numFmtId="49" fontId="97" fillId="36" borderId="42" xfId="0" applyNumberFormat="1" applyFont="1" applyFill="1" applyBorder="1" applyAlignment="1">
      <alignment horizontal="center"/>
    </xf>
    <xf numFmtId="3" fontId="91" fillId="35" borderId="35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 vertical="center"/>
    </xf>
    <xf numFmtId="3" fontId="23" fillId="33" borderId="58" xfId="0" applyNumberFormat="1" applyFont="1" applyFill="1" applyBorder="1" applyAlignment="1">
      <alignment vertical="top"/>
    </xf>
    <xf numFmtId="3" fontId="23" fillId="33" borderId="59" xfId="0" applyNumberFormat="1" applyFont="1" applyFill="1" applyBorder="1" applyAlignment="1">
      <alignment vertical="top"/>
    </xf>
    <xf numFmtId="3" fontId="23" fillId="33" borderId="66" xfId="0" applyNumberFormat="1" applyFont="1" applyFill="1" applyBorder="1" applyAlignment="1">
      <alignment vertical="top"/>
    </xf>
    <xf numFmtId="3" fontId="23" fillId="33" borderId="60" xfId="0" applyNumberFormat="1" applyFont="1" applyFill="1" applyBorder="1" applyAlignment="1">
      <alignment vertical="top"/>
    </xf>
    <xf numFmtId="0" fontId="80" fillId="0" borderId="0" xfId="0" applyFont="1" applyAlignment="1">
      <alignment horizontal="left"/>
    </xf>
    <xf numFmtId="3" fontId="82" fillId="37" borderId="13" xfId="0" applyNumberFormat="1" applyFont="1" applyFill="1" applyBorder="1" applyAlignment="1">
      <alignment horizontal="center"/>
    </xf>
    <xf numFmtId="3" fontId="82" fillId="37" borderId="19" xfId="0" applyNumberFormat="1" applyFont="1" applyFill="1" applyBorder="1" applyAlignment="1">
      <alignment horizontal="center"/>
    </xf>
    <xf numFmtId="0" fontId="95" fillId="0" borderId="0" xfId="0" applyFont="1" applyBorder="1" applyAlignment="1">
      <alignment horizontal="left"/>
    </xf>
    <xf numFmtId="3" fontId="84" fillId="35" borderId="0" xfId="0" applyNumberFormat="1" applyFont="1" applyFill="1" applyBorder="1" applyAlignment="1">
      <alignment/>
    </xf>
    <xf numFmtId="3" fontId="84" fillId="33" borderId="24" xfId="0" applyNumberFormat="1" applyFont="1" applyFill="1" applyBorder="1" applyAlignment="1">
      <alignment/>
    </xf>
    <xf numFmtId="3" fontId="91" fillId="35" borderId="34" xfId="0" applyNumberFormat="1" applyFont="1" applyFill="1" applyBorder="1" applyAlignment="1">
      <alignment horizontal="right"/>
    </xf>
    <xf numFmtId="3" fontId="7" fillId="35" borderId="51" xfId="0" applyNumberFormat="1" applyFont="1" applyFill="1" applyBorder="1" applyAlignment="1">
      <alignment vertical="top"/>
    </xf>
    <xf numFmtId="3" fontId="7" fillId="35" borderId="52" xfId="0" applyNumberFormat="1" applyFont="1" applyFill="1" applyBorder="1" applyAlignment="1">
      <alignment vertical="top"/>
    </xf>
    <xf numFmtId="3" fontId="7" fillId="35" borderId="53" xfId="0" applyNumberFormat="1" applyFont="1" applyFill="1" applyBorder="1" applyAlignment="1">
      <alignment vertical="top"/>
    </xf>
    <xf numFmtId="3" fontId="7" fillId="35" borderId="54" xfId="0" applyNumberFormat="1" applyFont="1" applyFill="1" applyBorder="1" applyAlignment="1">
      <alignment vertical="top"/>
    </xf>
    <xf numFmtId="3" fontId="7" fillId="35" borderId="19" xfId="0" applyNumberFormat="1" applyFont="1" applyFill="1" applyBorder="1" applyAlignment="1">
      <alignment vertical="top"/>
    </xf>
    <xf numFmtId="3" fontId="7" fillId="35" borderId="55" xfId="0" applyNumberFormat="1" applyFont="1" applyFill="1" applyBorder="1" applyAlignment="1">
      <alignment vertical="top"/>
    </xf>
    <xf numFmtId="3" fontId="79" fillId="36" borderId="17" xfId="0" applyNumberFormat="1" applyFont="1" applyFill="1" applyBorder="1" applyAlignment="1">
      <alignment vertical="top" wrapText="1"/>
    </xf>
    <xf numFmtId="3" fontId="79" fillId="35" borderId="67" xfId="0" applyNumberFormat="1" applyFont="1" applyFill="1" applyBorder="1" applyAlignment="1">
      <alignment/>
    </xf>
    <xf numFmtId="3" fontId="79" fillId="35" borderId="34" xfId="0" applyNumberFormat="1" applyFont="1" applyFill="1" applyBorder="1" applyAlignment="1">
      <alignment/>
    </xf>
    <xf numFmtId="3" fontId="79" fillId="35" borderId="68" xfId="0" applyNumberFormat="1" applyFont="1" applyFill="1" applyBorder="1" applyAlignment="1">
      <alignment/>
    </xf>
    <xf numFmtId="3" fontId="0" fillId="0" borderId="69" xfId="0" applyNumberFormat="1" applyBorder="1" applyAlignment="1">
      <alignment/>
    </xf>
    <xf numFmtId="3" fontId="79" fillId="35" borderId="30" xfId="0" applyNumberFormat="1" applyFont="1" applyFill="1" applyBorder="1" applyAlignment="1">
      <alignment horizontal="right"/>
    </xf>
    <xf numFmtId="3" fontId="0" fillId="0" borderId="70" xfId="0" applyNumberFormat="1" applyBorder="1" applyAlignment="1">
      <alignment/>
    </xf>
    <xf numFmtId="3" fontId="79" fillId="35" borderId="31" xfId="0" applyNumberFormat="1" applyFont="1" applyFill="1" applyBorder="1" applyAlignment="1">
      <alignment/>
    </xf>
    <xf numFmtId="3" fontId="79" fillId="33" borderId="17" xfId="0" applyNumberFormat="1" applyFont="1" applyFill="1" applyBorder="1" applyAlignment="1">
      <alignment vertical="top" wrapText="1"/>
    </xf>
    <xf numFmtId="3" fontId="79" fillId="33" borderId="20" xfId="0" applyNumberFormat="1" applyFont="1" applyFill="1" applyBorder="1" applyAlignment="1">
      <alignment vertical="top" wrapText="1"/>
    </xf>
    <xf numFmtId="3" fontId="79" fillId="35" borderId="38" xfId="0" applyNumberFormat="1" applyFont="1" applyFill="1" applyBorder="1" applyAlignment="1">
      <alignment/>
    </xf>
    <xf numFmtId="3" fontId="79" fillId="35" borderId="30" xfId="0" applyNumberFormat="1" applyFont="1" applyFill="1" applyBorder="1" applyAlignment="1">
      <alignment/>
    </xf>
    <xf numFmtId="3" fontId="31" fillId="35" borderId="71" xfId="0" applyNumberFormat="1" applyFont="1" applyFill="1" applyBorder="1" applyAlignment="1">
      <alignment/>
    </xf>
    <xf numFmtId="3" fontId="31" fillId="35" borderId="26" xfId="0" applyNumberFormat="1" applyFont="1" applyFill="1" applyBorder="1" applyAlignment="1">
      <alignment/>
    </xf>
    <xf numFmtId="3" fontId="31" fillId="35" borderId="48" xfId="0" applyNumberFormat="1" applyFont="1" applyFill="1" applyBorder="1" applyAlignment="1">
      <alignment/>
    </xf>
    <xf numFmtId="3" fontId="79" fillId="35" borderId="72" xfId="0" applyNumberFormat="1" applyFont="1" applyFill="1" applyBorder="1" applyAlignment="1">
      <alignment/>
    </xf>
    <xf numFmtId="3" fontId="79" fillId="35" borderId="73" xfId="0" applyNumberFormat="1" applyFont="1" applyFill="1" applyBorder="1" applyAlignment="1">
      <alignment/>
    </xf>
    <xf numFmtId="3" fontId="79" fillId="35" borderId="74" xfId="0" applyNumberFormat="1" applyFont="1" applyFill="1" applyBorder="1" applyAlignment="1">
      <alignment/>
    </xf>
    <xf numFmtId="0" fontId="0" fillId="35" borderId="19" xfId="0" applyFill="1" applyBorder="1" applyAlignment="1">
      <alignment vertical="center" wrapText="1"/>
    </xf>
    <xf numFmtId="0" fontId="0" fillId="0" borderId="19" xfId="0" applyBorder="1" applyAlignment="1">
      <alignment horizontal="right"/>
    </xf>
    <xf numFmtId="3" fontId="44" fillId="37" borderId="10" xfId="0" applyNumberFormat="1" applyFont="1" applyFill="1" applyBorder="1" applyAlignment="1">
      <alignment horizontal="right"/>
    </xf>
    <xf numFmtId="2" fontId="31" fillId="0" borderId="19" xfId="0" applyNumberFormat="1" applyFont="1" applyBorder="1" applyAlignment="1">
      <alignment horizontal="center"/>
    </xf>
    <xf numFmtId="3" fontId="45" fillId="37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2" fontId="31" fillId="33" borderId="19" xfId="0" applyNumberFormat="1" applyFont="1" applyFill="1" applyBorder="1" applyAlignment="1">
      <alignment horizontal="center"/>
    </xf>
    <xf numFmtId="4" fontId="76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3" fontId="31" fillId="33" borderId="22" xfId="0" applyNumberFormat="1" applyFont="1" applyFill="1" applyBorder="1" applyAlignment="1">
      <alignment vertical="top" wrapText="1"/>
    </xf>
    <xf numFmtId="0" fontId="37" fillId="0" borderId="0" xfId="0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10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93" fillId="0" borderId="41" xfId="0" applyFont="1" applyBorder="1" applyAlignment="1">
      <alignment horizontal="center"/>
    </xf>
    <xf numFmtId="0" fontId="78" fillId="33" borderId="21" xfId="0" applyFont="1" applyFill="1" applyBorder="1" applyAlignment="1">
      <alignment wrapText="1"/>
    </xf>
    <xf numFmtId="0" fontId="78" fillId="33" borderId="32" xfId="0" applyFont="1" applyFill="1" applyBorder="1" applyAlignment="1">
      <alignment wrapText="1"/>
    </xf>
    <xf numFmtId="0" fontId="78" fillId="33" borderId="75" xfId="0" applyFont="1" applyFill="1" applyBorder="1" applyAlignment="1">
      <alignment wrapText="1"/>
    </xf>
    <xf numFmtId="0" fontId="101" fillId="0" borderId="41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102" fillId="33" borderId="63" xfId="0" applyFont="1" applyFill="1" applyBorder="1" applyAlignment="1">
      <alignment/>
    </xf>
    <xf numFmtId="0" fontId="102" fillId="33" borderId="76" xfId="0" applyFont="1" applyFill="1" applyBorder="1" applyAlignment="1">
      <alignment/>
    </xf>
    <xf numFmtId="0" fontId="102" fillId="33" borderId="75" xfId="0" applyFont="1" applyFill="1" applyBorder="1" applyAlignment="1">
      <alignment/>
    </xf>
    <xf numFmtId="0" fontId="102" fillId="33" borderId="77" xfId="0" applyFont="1" applyFill="1" applyBorder="1" applyAlignment="1">
      <alignment/>
    </xf>
    <xf numFmtId="0" fontId="78" fillId="33" borderId="78" xfId="0" applyFont="1" applyFill="1" applyBorder="1" applyAlignment="1">
      <alignment horizontal="center"/>
    </xf>
    <xf numFmtId="0" fontId="78" fillId="33" borderId="79" xfId="0" applyFont="1" applyFill="1" applyBorder="1" applyAlignment="1">
      <alignment horizontal="center"/>
    </xf>
    <xf numFmtId="0" fontId="78" fillId="33" borderId="80" xfId="0" applyFont="1" applyFill="1" applyBorder="1" applyAlignment="1">
      <alignment horizontal="center"/>
    </xf>
    <xf numFmtId="0" fontId="78" fillId="33" borderId="64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8" fillId="34" borderId="21" xfId="0" applyFont="1" applyFill="1" applyBorder="1" applyAlignment="1">
      <alignment wrapText="1"/>
    </xf>
    <xf numFmtId="0" fontId="78" fillId="34" borderId="32" xfId="0" applyFont="1" applyFill="1" applyBorder="1" applyAlignment="1">
      <alignment wrapText="1"/>
    </xf>
    <xf numFmtId="0" fontId="9" fillId="0" borderId="41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4" fillId="37" borderId="63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82" fillId="37" borderId="13" xfId="0" applyNumberFormat="1" applyFont="1" applyFill="1" applyBorder="1" applyAlignment="1">
      <alignment horizontal="center"/>
    </xf>
    <xf numFmtId="3" fontId="82" fillId="37" borderId="19" xfId="0" applyNumberFormat="1" applyFont="1" applyFill="1" applyBorder="1" applyAlignment="1">
      <alignment horizontal="center"/>
    </xf>
    <xf numFmtId="3" fontId="84" fillId="34" borderId="43" xfId="0" applyNumberFormat="1" applyFont="1" applyFill="1" applyBorder="1" applyAlignment="1">
      <alignment wrapText="1"/>
    </xf>
    <xf numFmtId="3" fontId="84" fillId="34" borderId="0" xfId="0" applyNumberFormat="1" applyFont="1" applyFill="1" applyBorder="1" applyAlignment="1">
      <alignment wrapText="1"/>
    </xf>
    <xf numFmtId="3" fontId="84" fillId="34" borderId="77" xfId="0" applyNumberFormat="1" applyFont="1" applyFill="1" applyBorder="1" applyAlignment="1">
      <alignment wrapText="1"/>
    </xf>
    <xf numFmtId="3" fontId="84" fillId="34" borderId="79" xfId="0" applyNumberFormat="1" applyFont="1" applyFill="1" applyBorder="1" applyAlignment="1">
      <alignment wrapText="1"/>
    </xf>
    <xf numFmtId="3" fontId="84" fillId="34" borderId="44" xfId="0" applyNumberFormat="1" applyFont="1" applyFill="1" applyBorder="1" applyAlignment="1">
      <alignment wrapText="1"/>
    </xf>
    <xf numFmtId="3" fontId="84" fillId="34" borderId="43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77" xfId="0" applyNumberFormat="1" applyFont="1" applyBorder="1" applyAlignment="1">
      <alignment/>
    </xf>
    <xf numFmtId="3" fontId="84" fillId="34" borderId="80" xfId="0" applyNumberFormat="1" applyFont="1" applyFill="1" applyBorder="1" applyAlignment="1">
      <alignment wrapText="1"/>
    </xf>
    <xf numFmtId="3" fontId="84" fillId="34" borderId="37" xfId="0" applyNumberFormat="1" applyFont="1" applyFill="1" applyBorder="1" applyAlignment="1">
      <alignment wrapText="1"/>
    </xf>
    <xf numFmtId="3" fontId="84" fillId="34" borderId="10" xfId="0" applyNumberFormat="1" applyFont="1" applyFill="1" applyBorder="1" applyAlignment="1">
      <alignment wrapText="1"/>
    </xf>
    <xf numFmtId="0" fontId="89" fillId="37" borderId="81" xfId="0" applyFont="1" applyFill="1" applyBorder="1" applyAlignment="1">
      <alignment horizontal="center" wrapText="1"/>
    </xf>
    <xf numFmtId="0" fontId="89" fillId="37" borderId="24" xfId="0" applyFont="1" applyFill="1" applyBorder="1" applyAlignment="1">
      <alignment horizontal="center" wrapText="1"/>
    </xf>
    <xf numFmtId="0" fontId="89" fillId="37" borderId="43" xfId="0" applyFont="1" applyFill="1" applyBorder="1" applyAlignment="1">
      <alignment horizontal="center"/>
    </xf>
    <xf numFmtId="0" fontId="89" fillId="37" borderId="80" xfId="0" applyFont="1" applyFill="1" applyBorder="1" applyAlignment="1">
      <alignment horizontal="center"/>
    </xf>
    <xf numFmtId="0" fontId="89" fillId="37" borderId="78" xfId="0" applyFont="1" applyFill="1" applyBorder="1" applyAlignment="1">
      <alignment horizontal="center"/>
    </xf>
    <xf numFmtId="0" fontId="103" fillId="35" borderId="40" xfId="0" applyFont="1" applyFill="1" applyBorder="1" applyAlignment="1">
      <alignment horizontal="left" wrapText="1"/>
    </xf>
    <xf numFmtId="0" fontId="89" fillId="37" borderId="44" xfId="0" applyFont="1" applyFill="1" applyBorder="1" applyAlignment="1">
      <alignment horizontal="center"/>
    </xf>
    <xf numFmtId="0" fontId="93" fillId="0" borderId="41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49" fontId="89" fillId="37" borderId="43" xfId="0" applyNumberFormat="1" applyFont="1" applyFill="1" applyBorder="1" applyAlignment="1">
      <alignment horizontal="center"/>
    </xf>
    <xf numFmtId="49" fontId="89" fillId="37" borderId="79" xfId="0" applyNumberFormat="1" applyFont="1" applyFill="1" applyBorder="1" applyAlignment="1">
      <alignment horizontal="center"/>
    </xf>
    <xf numFmtId="49" fontId="89" fillId="37" borderId="80" xfId="0" applyNumberFormat="1" applyFont="1" applyFill="1" applyBorder="1" applyAlignment="1">
      <alignment horizontal="center"/>
    </xf>
    <xf numFmtId="0" fontId="89" fillId="37" borderId="79" xfId="0" applyFont="1" applyFill="1" applyBorder="1" applyAlignment="1">
      <alignment horizontal="center"/>
    </xf>
    <xf numFmtId="0" fontId="89" fillId="37" borderId="43" xfId="0" applyFont="1" applyFill="1" applyBorder="1" applyAlignment="1">
      <alignment horizontal="center" vertical="center" wrapText="1"/>
    </xf>
    <xf numFmtId="0" fontId="89" fillId="37" borderId="44" xfId="0" applyFont="1" applyFill="1" applyBorder="1" applyAlignment="1">
      <alignment horizontal="center" vertical="center" wrapText="1"/>
    </xf>
    <xf numFmtId="3" fontId="0" fillId="36" borderId="19" xfId="0" applyNumberForma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76" fillId="33" borderId="19" xfId="0" applyFont="1" applyFill="1" applyBorder="1" applyAlignment="1">
      <alignment vertical="center"/>
    </xf>
    <xf numFmtId="0" fontId="76" fillId="3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6" fillId="33" borderId="16" xfId="0" applyFont="1" applyFill="1" applyBorder="1" applyAlignment="1">
      <alignment horizontal="right"/>
    </xf>
    <xf numFmtId="0" fontId="76" fillId="33" borderId="18" xfId="0" applyFont="1" applyFill="1" applyBorder="1" applyAlignment="1">
      <alignment horizontal="right"/>
    </xf>
    <xf numFmtId="3" fontId="76" fillId="33" borderId="16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36" borderId="19" xfId="0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6" fillId="33" borderId="19" xfId="0" applyFont="1" applyFill="1" applyBorder="1" applyAlignment="1">
      <alignment horizontal="right"/>
    </xf>
    <xf numFmtId="3" fontId="76" fillId="33" borderId="16" xfId="0" applyNumberFormat="1" applyFont="1" applyFill="1" applyBorder="1" applyAlignment="1">
      <alignment horizontal="right"/>
    </xf>
    <xf numFmtId="3" fontId="76" fillId="33" borderId="18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/>
    </xf>
    <xf numFmtId="0" fontId="97" fillId="0" borderId="0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76" fillId="33" borderId="8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2" xfId="0" applyBorder="1" applyAlignment="1">
      <alignment horizontal="center"/>
    </xf>
    <xf numFmtId="3" fontId="76" fillId="33" borderId="84" xfId="0" applyNumberFormat="1" applyFont="1" applyFill="1" applyBorder="1" applyAlignment="1">
      <alignment horizontal="center"/>
    </xf>
    <xf numFmtId="3" fontId="76" fillId="33" borderId="85" xfId="0" applyNumberFormat="1" applyFont="1" applyFill="1" applyBorder="1" applyAlignment="1">
      <alignment horizontal="center"/>
    </xf>
    <xf numFmtId="3" fontId="76" fillId="33" borderId="8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8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Border="1" applyAlignment="1">
      <alignment horizontal="left" wrapText="1"/>
    </xf>
    <xf numFmtId="0" fontId="0" fillId="0" borderId="8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76" fillId="33" borderId="19" xfId="0" applyFon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8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0" fontId="6" fillId="33" borderId="93" xfId="0" applyFont="1" applyFill="1" applyBorder="1" applyAlignment="1">
      <alignment horizontal="center" vertical="center"/>
    </xf>
    <xf numFmtId="0" fontId="16" fillId="36" borderId="94" xfId="0" applyFont="1" applyFill="1" applyBorder="1" applyAlignment="1">
      <alignment horizontal="center" vertical="center"/>
    </xf>
    <xf numFmtId="0" fontId="16" fillId="36" borderId="95" xfId="0" applyFont="1" applyFill="1" applyBorder="1" applyAlignment="1">
      <alignment horizontal="center" vertical="center"/>
    </xf>
    <xf numFmtId="0" fontId="16" fillId="36" borderId="96" xfId="0" applyFont="1" applyFill="1" applyBorder="1" applyAlignment="1">
      <alignment horizontal="center" vertical="center"/>
    </xf>
    <xf numFmtId="0" fontId="16" fillId="36" borderId="97" xfId="0" applyFont="1" applyFill="1" applyBorder="1" applyAlignment="1">
      <alignment horizontal="center" vertical="center"/>
    </xf>
    <xf numFmtId="0" fontId="16" fillId="36" borderId="98" xfId="0" applyFont="1" applyFill="1" applyBorder="1" applyAlignment="1">
      <alignment horizontal="center" vertical="center"/>
    </xf>
    <xf numFmtId="0" fontId="23" fillId="36" borderId="99" xfId="0" applyFont="1" applyFill="1" applyBorder="1" applyAlignment="1">
      <alignment horizontal="center" vertical="center" textRotation="90"/>
    </xf>
    <xf numFmtId="0" fontId="23" fillId="36" borderId="100" xfId="0" applyFont="1" applyFill="1" applyBorder="1" applyAlignment="1">
      <alignment horizontal="center" vertical="center" textRotation="90"/>
    </xf>
    <xf numFmtId="0" fontId="23" fillId="36" borderId="46" xfId="0" applyFont="1" applyFill="1" applyBorder="1" applyAlignment="1">
      <alignment horizontal="center" vertical="center" textRotation="90"/>
    </xf>
    <xf numFmtId="0" fontId="23" fillId="36" borderId="101" xfId="0" applyFont="1" applyFill="1" applyBorder="1" applyAlignment="1">
      <alignment horizontal="center" vertical="center" textRotation="90"/>
    </xf>
    <xf numFmtId="0" fontId="23" fillId="36" borderId="102" xfId="0" applyFont="1" applyFill="1" applyBorder="1" applyAlignment="1">
      <alignment horizontal="center" vertical="center" textRotation="90" wrapText="1"/>
    </xf>
    <xf numFmtId="0" fontId="80" fillId="36" borderId="103" xfId="0" applyFont="1" applyFill="1" applyBorder="1" applyAlignment="1">
      <alignment horizontal="center" vertical="center" textRotation="90"/>
    </xf>
    <xf numFmtId="0" fontId="23" fillId="36" borderId="54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/>
    </xf>
    <xf numFmtId="0" fontId="23" fillId="36" borderId="104" xfId="0" applyFont="1" applyFill="1" applyBorder="1" applyAlignment="1">
      <alignment horizontal="center" vertical="center" textRotation="90"/>
    </xf>
    <xf numFmtId="0" fontId="23" fillId="36" borderId="105" xfId="0" applyFont="1" applyFill="1" applyBorder="1" applyAlignment="1">
      <alignment horizontal="center" vertical="center" textRotation="90"/>
    </xf>
    <xf numFmtId="0" fontId="23" fillId="36" borderId="106" xfId="0" applyFont="1" applyFill="1" applyBorder="1" applyAlignment="1">
      <alignment horizontal="center" vertical="center" textRotation="90"/>
    </xf>
    <xf numFmtId="0" fontId="23" fillId="36" borderId="104" xfId="0" applyFont="1" applyFill="1" applyBorder="1" applyAlignment="1">
      <alignment horizontal="center" vertical="center" textRotation="90" wrapText="1"/>
    </xf>
    <xf numFmtId="0" fontId="80" fillId="36" borderId="107" xfId="0" applyFont="1" applyFill="1" applyBorder="1" applyAlignment="1">
      <alignment horizontal="center" vertical="center" textRotation="90"/>
    </xf>
    <xf numFmtId="0" fontId="23" fillId="36" borderId="55" xfId="0" applyFont="1" applyFill="1" applyBorder="1" applyAlignment="1">
      <alignment horizontal="center" vertical="center" textRotation="90" wrapText="1"/>
    </xf>
    <xf numFmtId="0" fontId="80" fillId="36" borderId="104" xfId="0" applyFont="1" applyFill="1" applyBorder="1" applyAlignment="1">
      <alignment horizontal="center" vertical="center" textRotation="90"/>
    </xf>
    <xf numFmtId="0" fontId="23" fillId="36" borderId="19" xfId="0" applyFont="1" applyFill="1" applyBorder="1" applyAlignment="1">
      <alignment horizontal="center" vertical="center" textRotation="90"/>
    </xf>
    <xf numFmtId="0" fontId="104" fillId="36" borderId="105" xfId="0" applyFont="1" applyFill="1" applyBorder="1" applyAlignment="1">
      <alignment horizontal="center" vertical="center" textRotation="90"/>
    </xf>
    <xf numFmtId="0" fontId="104" fillId="36" borderId="106" xfId="0" applyFont="1" applyFill="1" applyBorder="1" applyAlignment="1">
      <alignment horizontal="center" vertical="center" textRotation="90"/>
    </xf>
    <xf numFmtId="0" fontId="23" fillId="36" borderId="108" xfId="0" applyFont="1" applyFill="1" applyBorder="1" applyAlignment="1">
      <alignment horizontal="center" vertical="center" textRotation="90"/>
    </xf>
    <xf numFmtId="0" fontId="23" fillId="36" borderId="109" xfId="0" applyFont="1" applyFill="1" applyBorder="1" applyAlignment="1">
      <alignment horizontal="center" vertical="center" textRotation="90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76" fillId="33" borderId="16" xfId="0" applyFont="1" applyFill="1" applyBorder="1" applyAlignment="1">
      <alignment horizontal="center"/>
    </xf>
    <xf numFmtId="0" fontId="76" fillId="33" borderId="1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4" fontId="0" fillId="35" borderId="18" xfId="0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95" fillId="0" borderId="0" xfId="0" applyFont="1" applyBorder="1" applyAlignment="1">
      <alignment horizontal="center" wrapText="1"/>
    </xf>
    <xf numFmtId="0" fontId="76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right" wrapText="1"/>
    </xf>
    <xf numFmtId="0" fontId="76" fillId="33" borderId="16" xfId="0" applyFont="1" applyFill="1" applyBorder="1" applyAlignment="1">
      <alignment horizontal="right" wrapText="1"/>
    </xf>
    <xf numFmtId="0" fontId="76" fillId="33" borderId="87" xfId="0" applyFont="1" applyFill="1" applyBorder="1" applyAlignment="1">
      <alignment horizontal="right" wrapText="1"/>
    </xf>
    <xf numFmtId="0" fontId="76" fillId="33" borderId="18" xfId="0" applyFont="1" applyFill="1" applyBorder="1" applyAlignment="1">
      <alignment horizontal="righ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3&amp;yil0=2010" TargetMode="External" /><Relationship Id="rId11" Type="http://schemas.openxmlformats.org/officeDocument/2006/relationships/hyperlink" Target="http://www.ticaretsicil.gov.tr/istatistik/yabanci_iller_detay.php?il_kod=37&amp;yil0=2010" TargetMode="External" /><Relationship Id="rId12" Type="http://schemas.openxmlformats.org/officeDocument/2006/relationships/hyperlink" Target="http://www.ticaretsicil.gov.tr/istatistik/yabanci_iller_detay.php?il_kod=21&amp;yil0=2010" TargetMode="External" /><Relationship Id="rId13" Type="http://schemas.openxmlformats.org/officeDocument/2006/relationships/hyperlink" Target="http://www.ticaretsicil.gov.tr/istatistik/yabanci_iller_detay.php?il_kod=34&amp;yil0=2010" TargetMode="External" /><Relationship Id="rId14" Type="http://schemas.openxmlformats.org/officeDocument/2006/relationships/hyperlink" Target="http://www.ticaretsicil.gov.tr/istatistik/yabanci_iller_detay.php?il_kod=7&amp;yil0=2010" TargetMode="External" /><Relationship Id="rId15" Type="http://schemas.openxmlformats.org/officeDocument/2006/relationships/hyperlink" Target="http://www.ticaretsicil.gov.tr/istatistik/yabanci_iller_detay.php?il_kod=6&amp;yil0=2010" TargetMode="External" /><Relationship Id="rId16" Type="http://schemas.openxmlformats.org/officeDocument/2006/relationships/hyperlink" Target="http://www.ticaretsicil.gov.tr/istatistik/yabanci_iller_detay.php?il_kod=35&amp;yil0=2010" TargetMode="External" /><Relationship Id="rId17" Type="http://schemas.openxmlformats.org/officeDocument/2006/relationships/hyperlink" Target="http://www.ticaretsicil.gov.tr/istatistik/yabanci_iller_detay.php?il_kod=48&amp;yil0=2010" TargetMode="External" /><Relationship Id="rId18" Type="http://schemas.openxmlformats.org/officeDocument/2006/relationships/hyperlink" Target="http://www.ticaretsicil.gov.tr/istatistik/yabanci_iller_detay.php?il_kod=33&amp;yil0=2010" TargetMode="External" /><Relationship Id="rId19" Type="http://schemas.openxmlformats.org/officeDocument/2006/relationships/hyperlink" Target="http://www.ticaretsicil.gov.tr/istatistik/yabanci_iller_detay.php?il_kod=9&amp;yil0=2010" TargetMode="External" /><Relationship Id="rId20" Type="http://schemas.openxmlformats.org/officeDocument/2006/relationships/hyperlink" Target="http://www.ticaretsicil.gov.tr/istatistik/yabanci_iller_detay.php?il_kod=42&amp;yil0=2010" TargetMode="External" /><Relationship Id="rId21" Type="http://schemas.openxmlformats.org/officeDocument/2006/relationships/hyperlink" Target="http://www.ticaretsicil.gov.tr/istatistik/yabanci_iller_detay.php?il_kod=31&amp;yil0=2010" TargetMode="External" /><Relationship Id="rId22" Type="http://schemas.openxmlformats.org/officeDocument/2006/relationships/hyperlink" Target="http://www.ticaretsicil.gov.tr/istatistik/yabanci_iller_detay.php?il_kod=27&amp;yil0=2010" TargetMode="External" /><Relationship Id="rId23" Type="http://schemas.openxmlformats.org/officeDocument/2006/relationships/hyperlink" Target="http://www.ticaretsicil.gov.tr/istatistik/yabanci_iller_detay.php?il_kod=1&amp;yil0=2010" TargetMode="External" /><Relationship Id="rId24" Type="http://schemas.openxmlformats.org/officeDocument/2006/relationships/hyperlink" Target="http://www.ticaretsicil.gov.tr/istatistik/yabanci_iller_detay.php?il_kod=16&amp;yil0=2010" TargetMode="External" /><Relationship Id="rId25" Type="http://schemas.openxmlformats.org/officeDocument/2006/relationships/hyperlink" Target="http://www.ticaretsicil.gov.tr/istatistik/yabanci_iller_detay.php?il_kod=61&amp;yil0=2010" TargetMode="External" /><Relationship Id="rId26" Type="http://schemas.openxmlformats.org/officeDocument/2006/relationships/hyperlink" Target="http://www.ticaretsicil.gov.tr/istatistik/yabanci_iller_detay.php?il_kod=41&amp;yil0=2010" TargetMode="External" /><Relationship Id="rId27" Type="http://schemas.openxmlformats.org/officeDocument/2006/relationships/hyperlink" Target="http://www.ticaretsicil.gov.tr/istatistik/yabanci_iller_detay.php?il_kod=45&amp;yil0=2010" TargetMode="External" /><Relationship Id="rId28" Type="http://schemas.openxmlformats.org/officeDocument/2006/relationships/hyperlink" Target="http://www.ticaretsicil.gov.tr/istatistik/yabanci_iller_detay.php?il_kod=3&amp;yil0=2010" TargetMode="External" /><Relationship Id="rId29" Type="http://schemas.openxmlformats.org/officeDocument/2006/relationships/hyperlink" Target="http://www.ticaretsicil.gov.tr/istatistik/yabanci_iller_detay.php?il_kod=32&amp;yil0=2010" TargetMode="External" /><Relationship Id="rId30" Type="http://schemas.openxmlformats.org/officeDocument/2006/relationships/hyperlink" Target="http://www.ticaretsicil.gov.tr/istatistik/yabanci_iller_detay.php?il_kod=59&amp;yil0=2010" TargetMode="External" /><Relationship Id="rId31" Type="http://schemas.openxmlformats.org/officeDocument/2006/relationships/hyperlink" Target="http://www.ticaretsicil.gov.tr/istatistik/yabanci_iller_detay.php?il_kod=22&amp;yil0=2010" TargetMode="External" /><Relationship Id="rId32" Type="http://schemas.openxmlformats.org/officeDocument/2006/relationships/hyperlink" Target="http://www.ticaretsicil.gov.tr/istatistik/yabanci_iller_detay.php?il_kod=65&amp;yil0=2010" TargetMode="External" /><Relationship Id="rId33" Type="http://schemas.openxmlformats.org/officeDocument/2006/relationships/hyperlink" Target="http://www.ticaretsicil.gov.tr/istatistik/yabanci_iller_detay.php?il_kod=38&amp;yil0=2010" TargetMode="External" /><Relationship Id="rId34" Type="http://schemas.openxmlformats.org/officeDocument/2006/relationships/hyperlink" Target="http://www.ticaretsicil.gov.tr/istatistik/yabanci_iller_detay.php?il_kod=14&amp;yil0=2010" TargetMode="External" /><Relationship Id="rId35" Type="http://schemas.openxmlformats.org/officeDocument/2006/relationships/hyperlink" Target="http://www.ticaretsicil.gov.tr/istatistik/yabanci_iller_detay.php?il_kod=26&amp;yil0=2010" TargetMode="External" /><Relationship Id="rId36" Type="http://schemas.openxmlformats.org/officeDocument/2006/relationships/hyperlink" Target="http://www.ticaretsicil.gov.tr/istatistik/yabanci_iller_detay.php?il_kod=68&amp;yil0=2010" TargetMode="External" /><Relationship Id="rId37" Type="http://schemas.openxmlformats.org/officeDocument/2006/relationships/hyperlink" Target="http://www.ticaretsicil.gov.tr/istatistik/yabanci_iller_detay.php?il_kod=54&amp;yil0=2010" TargetMode="External" /><Relationship Id="rId38" Type="http://schemas.openxmlformats.org/officeDocument/2006/relationships/hyperlink" Target="http://www.ticaretsicil.gov.tr/istatistik/yabanci_iller_detay.php?il_kod=77&amp;yil0=2010" TargetMode="External" /><Relationship Id="rId39" Type="http://schemas.openxmlformats.org/officeDocument/2006/relationships/hyperlink" Target="http://www.ticaretsicil.gov.tr/istatistik/yabanci_iller_detay.php?il_kod=52&amp;yil0=2010" TargetMode="External" /><Relationship Id="rId40" Type="http://schemas.openxmlformats.org/officeDocument/2006/relationships/hyperlink" Target="http://www.ticaretsicil.gov.tr/istatistik/yabanci_iller_detay.php?il_kod=44&amp;yil0=2010" TargetMode="External" /><Relationship Id="rId41" Type="http://schemas.openxmlformats.org/officeDocument/2006/relationships/hyperlink" Target="http://www.ticaretsicil.gov.tr/istatistik/yabanci_iller_detay.php?il_kod=67&amp;yil0=2010" TargetMode="External" /><Relationship Id="rId42" Type="http://schemas.openxmlformats.org/officeDocument/2006/relationships/hyperlink" Target="http://www.ticaretsicil.gov.tr/istatistik/yabanci_iller_detay.php?il_kod=43&amp;yil0=2010" TargetMode="External" /><Relationship Id="rId43" Type="http://schemas.openxmlformats.org/officeDocument/2006/relationships/hyperlink" Target="http://www.ticaretsicil.gov.tr/istatistik/yabanci_iller_detay.php?il_kod=55&amp;yil0=2010" TargetMode="External" /><Relationship Id="rId44" Type="http://schemas.openxmlformats.org/officeDocument/2006/relationships/hyperlink" Target="http://www.ticaretsicil.gov.tr/istatistik/yabanci_iller_detay.php?il_kod=20&amp;yil0=2010" TargetMode="External" /><Relationship Id="rId45" Type="http://schemas.openxmlformats.org/officeDocument/2006/relationships/hyperlink" Target="http://www.ticaretsicil.gov.tr/istatistik/yabanci_iller_detay.php?il_kod=10&amp;yil0=2010" TargetMode="External" /><Relationship Id="rId46" Type="http://schemas.openxmlformats.org/officeDocument/2006/relationships/hyperlink" Target="http://www.ticaretsicil.gov.tr/istatistik/yabanci_iller_detay.php?il_kod=2&amp;yil0=2010" TargetMode="External" /><Relationship Id="rId47" Type="http://schemas.openxmlformats.org/officeDocument/2006/relationships/hyperlink" Target="http://www.ticaretsicil.gov.tr/istatistik/yabanci_iller_detay.php?il_kod=19&amp;yil0=2010" TargetMode="External" /><Relationship Id="rId48" Type="http://schemas.openxmlformats.org/officeDocument/2006/relationships/hyperlink" Target="http://www.ticaretsicil.gov.tr/istatistik/yabanci_iller_detay.php?il_kod=17&amp;yil0=2010" TargetMode="External" /><Relationship Id="rId49" Type="http://schemas.openxmlformats.org/officeDocument/2006/relationships/hyperlink" Target="http://www.ticaretsicil.gov.tr/istatistik/yabanci_iller_detay.php?il_kod=66&amp;yil0=2010" TargetMode="External" /><Relationship Id="rId50" Type="http://schemas.openxmlformats.org/officeDocument/2006/relationships/hyperlink" Target="http://www.ticaretsicil.gov.tr/istatistik/yabanci_iller_detay.php?il_kod=64&amp;yil0=2010" TargetMode="External" /><Relationship Id="rId51" Type="http://schemas.openxmlformats.org/officeDocument/2006/relationships/hyperlink" Target="http://www.ticaretsicil.gov.tr/istatistik/yabanci_iller_detay.php?il_kod=62&amp;yil0=2010" TargetMode="External" /><Relationship Id="rId52" Type="http://schemas.openxmlformats.org/officeDocument/2006/relationships/hyperlink" Target="http://www.ticaretsicil.gov.tr/istatistik/yabanci_iller_detay.php?il_kod=58&amp;yil0=2010" TargetMode="External" /><Relationship Id="rId53" Type="http://schemas.openxmlformats.org/officeDocument/2006/relationships/hyperlink" Target="http://www.ticaretsicil.gov.tr/istatistik/yabanci_iller_detay.php?il_kod=57&amp;yil0=2010" TargetMode="External" /><Relationship Id="rId54" Type="http://schemas.openxmlformats.org/officeDocument/2006/relationships/hyperlink" Target="http://www.ticaretsicil.gov.tr/istatistik/yabanci_iller_detay.php?il_kod=80&amp;yil0=2010" TargetMode="External" /><Relationship Id="rId55" Type="http://schemas.openxmlformats.org/officeDocument/2006/relationships/hyperlink" Target="http://www.ticaretsicil.gov.tr/istatistik/yabanci_iller_detay.php?il_kod=50&amp;yil0=2010" TargetMode="External" /><Relationship Id="rId56" Type="http://schemas.openxmlformats.org/officeDocument/2006/relationships/hyperlink" Target="http://www.ticaretsicil.gov.tr/istatistik/yabanci_iller_detay.php?il_kod=63&amp;yil0=2010" TargetMode="External" /><Relationship Id="rId57" Type="http://schemas.openxmlformats.org/officeDocument/2006/relationships/hyperlink" Target="http://www.ticaretsicil.gov.tr/istatistik/yabanci_iller_detay.php?il_kod=39&amp;yil0=2010" TargetMode="External" /><Relationship Id="rId58" Type="http://schemas.openxmlformats.org/officeDocument/2006/relationships/hyperlink" Target="http://www.ticaretsicil.gov.tr/istatistik/yabanci_iller_detay.php?il_kod=46&amp;yil0=2010" TargetMode="External" /><Relationship Id="rId59" Type="http://schemas.openxmlformats.org/officeDocument/2006/relationships/hyperlink" Target="http://www.ticaretsicil.gov.tr/istatistik/yabanci_iller_detay.php?il_kod=76&amp;yil0=2010" TargetMode="External" /><Relationship Id="rId60" Type="http://schemas.openxmlformats.org/officeDocument/2006/relationships/hyperlink" Target="http://www.ticaretsicil.gov.tr/istatistik/yabanci_iller_detay.php?il_kod=28&amp;yil0=2010" TargetMode="External" /><Relationship Id="rId61" Type="http://schemas.openxmlformats.org/officeDocument/2006/relationships/hyperlink" Target="http://www.ticaretsicil.gov.tr/istatistik/yabanci_iller_detay.php?il_kod=25&amp;yil0=2010" TargetMode="External" /><Relationship Id="rId62" Type="http://schemas.openxmlformats.org/officeDocument/2006/relationships/hyperlink" Target="http://www.ticaretsicil.gov.tr/istatistik/yabanci_iller_detay.php?il_kod=5&amp;yil0=2010" TargetMode="External" /><Relationship Id="rId63" Type="http://schemas.openxmlformats.org/officeDocument/2006/relationships/hyperlink" Target="http://www.ticaretsicil.gov.tr/istatistik/yabanci_iller_detay.php?il_kod=15&amp;yil0=2010" TargetMode="External" /><Relationship Id="rId64" Type="http://schemas.openxmlformats.org/officeDocument/2006/relationships/hyperlink" Target="http://www.ticaretsicil.gov.tr/istatistik/yabanci_iller_detay.php?il_kod=33&amp;yil0=2010" TargetMode="External" /><Relationship Id="rId65" Type="http://schemas.openxmlformats.org/officeDocument/2006/relationships/hyperlink" Target="http://www.ticaretsicil.gov.tr/istatistik/yabanci_iller_detay.php?il_kod=21&amp;yil0=2010" TargetMode="External" /><Relationship Id="rId6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6">
      <selection activeCell="L37" sqref="L37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5" t="s">
        <v>325</v>
      </c>
      <c r="B4" s="295"/>
      <c r="C4" s="295"/>
      <c r="D4" s="295"/>
      <c r="E4" s="295"/>
      <c r="F4" s="295"/>
      <c r="G4" s="295"/>
      <c r="H4" s="295"/>
      <c r="I4" s="295"/>
    </row>
    <row r="18" spans="1:9" ht="20.25">
      <c r="A18" s="296" t="s">
        <v>326</v>
      </c>
      <c r="B18" s="296"/>
      <c r="C18" s="296"/>
      <c r="D18" s="296"/>
      <c r="E18" s="296"/>
      <c r="F18" s="296"/>
      <c r="G18" s="296"/>
      <c r="H18" s="296"/>
      <c r="I18" s="296"/>
    </row>
    <row r="19" spans="1:9" ht="20.25">
      <c r="A19" s="296"/>
      <c r="B19" s="296"/>
      <c r="C19" s="296"/>
      <c r="D19" s="296"/>
      <c r="E19" s="296"/>
      <c r="F19" s="296"/>
      <c r="G19" s="296"/>
      <c r="H19" s="296"/>
      <c r="I19" s="296"/>
    </row>
    <row r="20" spans="1:7" ht="20.25">
      <c r="A20" s="296"/>
      <c r="B20" s="296"/>
      <c r="C20" s="296"/>
      <c r="D20" s="296"/>
      <c r="E20" s="296"/>
      <c r="F20" s="296"/>
      <c r="G20" s="296"/>
    </row>
    <row r="21" spans="1:7" ht="15.75">
      <c r="A21" s="224"/>
      <c r="B21" s="225"/>
      <c r="C21" s="225"/>
      <c r="D21" s="225"/>
      <c r="E21" s="225"/>
      <c r="F21" s="225"/>
      <c r="G21" s="225"/>
    </row>
    <row r="22" spans="1:7" ht="15.75">
      <c r="A22" s="224"/>
      <c r="B22" s="225"/>
      <c r="C22" s="225"/>
      <c r="D22" s="225"/>
      <c r="E22" s="225"/>
      <c r="F22" s="225"/>
      <c r="G22" s="225"/>
    </row>
    <row r="23" spans="1:9" ht="20.25">
      <c r="A23" s="297" t="s">
        <v>376</v>
      </c>
      <c r="B23" s="297"/>
      <c r="C23" s="297"/>
      <c r="D23" s="297"/>
      <c r="E23" s="297"/>
      <c r="F23" s="297"/>
      <c r="G23" s="297"/>
      <c r="H23" s="297"/>
      <c r="I23" s="297"/>
    </row>
    <row r="24" spans="1:7" ht="15.75">
      <c r="A24" s="224"/>
      <c r="B24" s="225"/>
      <c r="C24" s="225"/>
      <c r="D24" s="225"/>
      <c r="E24" s="225"/>
      <c r="F24" s="225"/>
      <c r="G24" s="225"/>
    </row>
    <row r="25" spans="1:7" ht="15.75">
      <c r="A25" s="224"/>
      <c r="B25" s="225"/>
      <c r="C25" s="225"/>
      <c r="D25" s="225"/>
      <c r="E25" s="225"/>
      <c r="F25" s="225"/>
      <c r="G25" s="225"/>
    </row>
    <row r="26" spans="1:7" ht="15.75">
      <c r="A26" s="224"/>
      <c r="B26" s="225"/>
      <c r="C26" s="225"/>
      <c r="D26" s="225"/>
      <c r="E26" s="225"/>
      <c r="F26" s="225"/>
      <c r="G26" s="225"/>
    </row>
    <row r="27" spans="1:7" ht="15.75">
      <c r="A27" s="224"/>
      <c r="B27" s="225"/>
      <c r="C27" s="225"/>
      <c r="D27" s="225"/>
      <c r="E27" s="225"/>
      <c r="F27" s="225"/>
      <c r="G27" s="225"/>
    </row>
    <row r="28" spans="1:7" ht="15.75">
      <c r="A28" s="224"/>
      <c r="B28" s="225"/>
      <c r="C28" s="225"/>
      <c r="D28" s="225"/>
      <c r="E28" s="225"/>
      <c r="F28" s="225"/>
      <c r="G28" s="225"/>
    </row>
    <row r="29" spans="1:7" ht="23.25">
      <c r="A29" s="224"/>
      <c r="B29" s="225"/>
      <c r="C29" s="298"/>
      <c r="D29" s="298"/>
      <c r="E29" s="298"/>
      <c r="F29" s="225"/>
      <c r="G29" s="225"/>
    </row>
    <row r="30" spans="1:7" ht="15.75">
      <c r="A30" s="224"/>
      <c r="B30" s="225"/>
      <c r="C30" s="225"/>
      <c r="D30" s="225"/>
      <c r="E30" s="225"/>
      <c r="F30" s="225"/>
      <c r="G30" s="225"/>
    </row>
    <row r="31" spans="1:7" ht="15.75">
      <c r="A31" s="224"/>
      <c r="B31" s="225"/>
      <c r="C31" s="225"/>
      <c r="D31" s="225"/>
      <c r="E31" s="225"/>
      <c r="F31" s="225"/>
      <c r="G31" s="225"/>
    </row>
    <row r="32" spans="1:7" ht="15.75">
      <c r="A32" s="224"/>
      <c r="B32" s="225"/>
      <c r="C32" s="225"/>
      <c r="D32" s="225"/>
      <c r="E32" s="225"/>
      <c r="F32" s="225"/>
      <c r="G32" s="225"/>
    </row>
    <row r="33" spans="1:7" ht="15.75">
      <c r="A33" s="224"/>
      <c r="B33" s="225"/>
      <c r="C33" s="225"/>
      <c r="D33" s="225"/>
      <c r="E33" s="225"/>
      <c r="F33" s="225"/>
      <c r="G33" s="225"/>
    </row>
    <row r="34" spans="1:7" ht="15.75">
      <c r="A34" s="224"/>
      <c r="B34" s="225"/>
      <c r="C34" s="225"/>
      <c r="D34" s="225"/>
      <c r="E34" s="225"/>
      <c r="F34" s="225"/>
      <c r="G34" s="225"/>
    </row>
    <row r="35" spans="1:7" ht="15.75">
      <c r="A35" s="224"/>
      <c r="B35" s="225"/>
      <c r="C35" s="225"/>
      <c r="D35" s="225"/>
      <c r="E35" s="225"/>
      <c r="F35" s="225"/>
      <c r="G35" s="225"/>
    </row>
    <row r="36" spans="1:7" ht="15.75">
      <c r="A36" s="224"/>
      <c r="B36" s="225"/>
      <c r="C36" s="225"/>
      <c r="D36" s="225"/>
      <c r="E36" s="225"/>
      <c r="F36" s="225"/>
      <c r="G36" s="225"/>
    </row>
    <row r="37" spans="1:7" ht="15.75">
      <c r="A37" s="224"/>
      <c r="B37" s="225"/>
      <c r="C37" s="225"/>
      <c r="D37" s="225"/>
      <c r="E37" s="225"/>
      <c r="F37" s="225"/>
      <c r="G37" s="225"/>
    </row>
    <row r="38" spans="1:9" ht="15.75">
      <c r="A38" s="293" t="s">
        <v>327</v>
      </c>
      <c r="B38" s="293"/>
      <c r="C38" s="293"/>
      <c r="D38" s="293"/>
      <c r="E38" s="293"/>
      <c r="F38" s="293"/>
      <c r="G38" s="293"/>
      <c r="H38" s="293"/>
      <c r="I38" s="293"/>
    </row>
    <row r="39" spans="1:9" ht="15.75">
      <c r="A39" s="293" t="s">
        <v>328</v>
      </c>
      <c r="B39" s="293"/>
      <c r="C39" s="293"/>
      <c r="D39" s="293"/>
      <c r="E39" s="293"/>
      <c r="F39" s="293"/>
      <c r="G39" s="293"/>
      <c r="H39" s="293"/>
      <c r="I39" s="293"/>
    </row>
    <row r="40" spans="1:9" ht="15.75">
      <c r="A40" s="224"/>
      <c r="B40" s="225"/>
      <c r="C40" s="225"/>
      <c r="D40" s="225"/>
      <c r="E40" s="225"/>
      <c r="F40" s="225"/>
      <c r="G40" s="225"/>
      <c r="H40" s="226"/>
      <c r="I40" s="226"/>
    </row>
    <row r="41" spans="1:9" ht="15.75">
      <c r="A41" s="224"/>
      <c r="B41" s="225"/>
      <c r="C41" s="225"/>
      <c r="D41" s="225"/>
      <c r="E41" s="225"/>
      <c r="F41" s="225"/>
      <c r="G41" s="225"/>
      <c r="H41" s="226"/>
      <c r="I41" s="226"/>
    </row>
    <row r="42" spans="1:9" ht="15">
      <c r="A42" s="294" t="s">
        <v>377</v>
      </c>
      <c r="B42" s="294"/>
      <c r="C42" s="294"/>
      <c r="D42" s="294"/>
      <c r="E42" s="294"/>
      <c r="F42" s="294"/>
      <c r="G42" s="294"/>
      <c r="H42" s="294"/>
      <c r="I42" s="294"/>
    </row>
    <row r="43" spans="1:7" ht="15">
      <c r="A43" s="226"/>
      <c r="B43" s="226"/>
      <c r="C43" s="226"/>
      <c r="D43" s="226"/>
      <c r="E43" s="226"/>
      <c r="F43" s="226"/>
      <c r="G43" s="226"/>
    </row>
    <row r="44" spans="1:7" ht="15">
      <c r="A44" s="226"/>
      <c r="B44" s="226"/>
      <c r="C44" s="226"/>
      <c r="D44" s="226"/>
      <c r="E44" s="226"/>
      <c r="F44" s="226"/>
      <c r="G44" s="226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C20" sqref="C20:D20"/>
    </sheetView>
  </sheetViews>
  <sheetFormatPr defaultColWidth="9.140625" defaultRowHeight="15"/>
  <sheetData>
    <row r="2" spans="1:10" ht="18.75" thickBot="1">
      <c r="A2" s="299" t="s">
        <v>381</v>
      </c>
      <c r="B2" s="299"/>
      <c r="C2" s="299"/>
      <c r="D2" s="299"/>
      <c r="E2" s="299"/>
      <c r="F2" s="299"/>
      <c r="G2" s="299"/>
      <c r="H2" s="299"/>
      <c r="I2" s="299"/>
      <c r="J2" s="299"/>
    </row>
    <row r="5" spans="1:10" ht="18.75" customHeight="1">
      <c r="A5" s="317" t="s">
        <v>128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3:10" ht="15.75">
      <c r="C6" s="1"/>
      <c r="D6" s="144"/>
      <c r="E6" s="144"/>
      <c r="F6" s="144"/>
      <c r="G6" s="144"/>
      <c r="H6" s="144"/>
      <c r="I6" s="144"/>
      <c r="J6" s="144"/>
    </row>
    <row r="7" spans="3:10" ht="15.75">
      <c r="C7" s="1"/>
      <c r="D7" s="144"/>
      <c r="E7" s="144"/>
      <c r="F7" s="144"/>
      <c r="G7" s="144"/>
      <c r="H7" s="144"/>
      <c r="I7" s="144"/>
      <c r="J7" s="144"/>
    </row>
    <row r="8" ht="15.75" thickBot="1"/>
    <row r="9" spans="2:10" ht="15">
      <c r="B9" s="145"/>
      <c r="C9" s="370" t="s">
        <v>129</v>
      </c>
      <c r="D9" s="371"/>
      <c r="E9" s="370" t="s">
        <v>130</v>
      </c>
      <c r="F9" s="371"/>
      <c r="G9" s="370" t="s">
        <v>131</v>
      </c>
      <c r="H9" s="371"/>
      <c r="I9" s="370" t="s">
        <v>132</v>
      </c>
      <c r="J9" s="372"/>
    </row>
    <row r="10" spans="2:10" ht="15">
      <c r="B10" s="146" t="s">
        <v>133</v>
      </c>
      <c r="C10" s="367">
        <v>1710</v>
      </c>
      <c r="D10" s="368"/>
      <c r="E10" s="367">
        <v>1062</v>
      </c>
      <c r="F10" s="368"/>
      <c r="G10" s="373">
        <v>31</v>
      </c>
      <c r="H10" s="355"/>
      <c r="I10" s="373">
        <v>26</v>
      </c>
      <c r="J10" s="374"/>
    </row>
    <row r="11" spans="2:10" ht="15">
      <c r="B11" s="147" t="s">
        <v>134</v>
      </c>
      <c r="C11" s="367">
        <v>1816</v>
      </c>
      <c r="D11" s="368"/>
      <c r="E11" s="367">
        <v>816</v>
      </c>
      <c r="F11" s="368"/>
      <c r="G11" s="373">
        <v>15</v>
      </c>
      <c r="H11" s="355"/>
      <c r="I11" s="373">
        <v>17</v>
      </c>
      <c r="J11" s="374"/>
    </row>
    <row r="12" spans="2:10" ht="15">
      <c r="B12" s="146" t="s">
        <v>135</v>
      </c>
      <c r="C12" s="367">
        <v>2204</v>
      </c>
      <c r="D12" s="355"/>
      <c r="E12" s="367">
        <v>922</v>
      </c>
      <c r="F12" s="355"/>
      <c r="G12" s="367">
        <v>35</v>
      </c>
      <c r="H12" s="355"/>
      <c r="I12" s="367">
        <v>9</v>
      </c>
      <c r="J12" s="374"/>
    </row>
    <row r="13" spans="2:10" ht="15">
      <c r="B13" s="147" t="s">
        <v>136</v>
      </c>
      <c r="C13" s="367">
        <v>2003</v>
      </c>
      <c r="D13" s="368"/>
      <c r="E13" s="367">
        <v>818</v>
      </c>
      <c r="F13" s="368"/>
      <c r="G13" s="367">
        <v>34</v>
      </c>
      <c r="H13" s="368"/>
      <c r="I13" s="367">
        <v>7</v>
      </c>
      <c r="J13" s="369"/>
    </row>
    <row r="14" spans="2:10" ht="15">
      <c r="B14" s="148" t="s">
        <v>137</v>
      </c>
      <c r="C14" s="367">
        <v>1890</v>
      </c>
      <c r="D14" s="368"/>
      <c r="E14" s="367">
        <v>754</v>
      </c>
      <c r="F14" s="368"/>
      <c r="G14" s="367">
        <v>32</v>
      </c>
      <c r="H14" s="368"/>
      <c r="I14" s="367">
        <v>3</v>
      </c>
      <c r="J14" s="369"/>
    </row>
    <row r="15" spans="2:10" ht="15">
      <c r="B15" s="149" t="s">
        <v>138</v>
      </c>
      <c r="C15" s="367">
        <v>1927</v>
      </c>
      <c r="D15" s="368"/>
      <c r="E15" s="367">
        <v>900</v>
      </c>
      <c r="F15" s="368"/>
      <c r="G15" s="367">
        <v>48</v>
      </c>
      <c r="H15" s="368"/>
      <c r="I15" s="367">
        <v>3</v>
      </c>
      <c r="J15" s="369"/>
    </row>
    <row r="16" spans="2:10" ht="15">
      <c r="B16" s="148" t="s">
        <v>139</v>
      </c>
      <c r="C16" s="367">
        <v>1810</v>
      </c>
      <c r="D16" s="368"/>
      <c r="E16" s="367">
        <v>884</v>
      </c>
      <c r="F16" s="368"/>
      <c r="G16" s="367">
        <v>63</v>
      </c>
      <c r="H16" s="368"/>
      <c r="I16" s="367">
        <v>9</v>
      </c>
      <c r="J16" s="369"/>
    </row>
    <row r="17" spans="2:10" ht="15">
      <c r="B17" s="149" t="s">
        <v>357</v>
      </c>
      <c r="C17" s="367">
        <v>1532</v>
      </c>
      <c r="D17" s="368"/>
      <c r="E17" s="367">
        <v>719</v>
      </c>
      <c r="F17" s="368"/>
      <c r="G17" s="367">
        <v>56</v>
      </c>
      <c r="H17" s="368"/>
      <c r="I17" s="367">
        <v>1</v>
      </c>
      <c r="J17" s="369"/>
    </row>
    <row r="18" spans="2:10" ht="15">
      <c r="B18" s="148" t="s">
        <v>367</v>
      </c>
      <c r="C18" s="367">
        <v>1481</v>
      </c>
      <c r="D18" s="368"/>
      <c r="E18" s="367">
        <v>624</v>
      </c>
      <c r="F18" s="368"/>
      <c r="G18" s="367">
        <v>54</v>
      </c>
      <c r="H18" s="368"/>
      <c r="I18" s="367">
        <v>2</v>
      </c>
      <c r="J18" s="369"/>
    </row>
    <row r="19" spans="2:10" ht="15">
      <c r="B19" s="149" t="s">
        <v>385</v>
      </c>
      <c r="C19" s="367">
        <v>1629</v>
      </c>
      <c r="D19" s="368"/>
      <c r="E19" s="367">
        <v>730</v>
      </c>
      <c r="F19" s="368"/>
      <c r="G19" s="367">
        <v>52</v>
      </c>
      <c r="H19" s="368"/>
      <c r="I19" s="367">
        <v>3</v>
      </c>
      <c r="J19" s="369"/>
    </row>
    <row r="20" spans="2:10" ht="15.75" thickBot="1">
      <c r="B20" s="150" t="s">
        <v>32</v>
      </c>
      <c r="C20" s="375">
        <f>SUM(C10:D19)</f>
        <v>18002</v>
      </c>
      <c r="D20" s="376"/>
      <c r="E20" s="375">
        <f>SUM(E10:F19)</f>
        <v>8229</v>
      </c>
      <c r="F20" s="376"/>
      <c r="G20" s="375">
        <f>SUM(G10:H19)</f>
        <v>420</v>
      </c>
      <c r="H20" s="376"/>
      <c r="I20" s="375">
        <f>SUM(I10:J19)</f>
        <v>80</v>
      </c>
      <c r="J20" s="377"/>
    </row>
    <row r="22" spans="2:5" ht="15">
      <c r="B22" s="27" t="s">
        <v>18</v>
      </c>
      <c r="C22" s="27"/>
      <c r="D22" s="27"/>
      <c r="E22" s="27"/>
    </row>
  </sheetData>
  <sheetProtection/>
  <mergeCells count="50">
    <mergeCell ref="I13:J13"/>
    <mergeCell ref="C20:D20"/>
    <mergeCell ref="E20:F20"/>
    <mergeCell ref="G20:H20"/>
    <mergeCell ref="I20:J20"/>
    <mergeCell ref="C15:D15"/>
    <mergeCell ref="E15:F15"/>
    <mergeCell ref="G15:H15"/>
    <mergeCell ref="I15:J15"/>
    <mergeCell ref="C18:D18"/>
    <mergeCell ref="E18:F18"/>
    <mergeCell ref="G18:H18"/>
    <mergeCell ref="I18:J18"/>
    <mergeCell ref="C19:D19"/>
    <mergeCell ref="E19:F19"/>
    <mergeCell ref="G19:H19"/>
    <mergeCell ref="I19:J19"/>
    <mergeCell ref="I10:J10"/>
    <mergeCell ref="C11:D11"/>
    <mergeCell ref="E11:F11"/>
    <mergeCell ref="G11:H11"/>
    <mergeCell ref="I11:J11"/>
    <mergeCell ref="C10:D10"/>
    <mergeCell ref="E10:F10"/>
    <mergeCell ref="G10:H10"/>
    <mergeCell ref="I12:J12"/>
    <mergeCell ref="C13:D13"/>
    <mergeCell ref="E13:F13"/>
    <mergeCell ref="C17:D17"/>
    <mergeCell ref="I17:J17"/>
    <mergeCell ref="C14:D14"/>
    <mergeCell ref="E14:F14"/>
    <mergeCell ref="A2:J2"/>
    <mergeCell ref="A5:J5"/>
    <mergeCell ref="C9:D9"/>
    <mergeCell ref="E9:F9"/>
    <mergeCell ref="G9:H9"/>
    <mergeCell ref="I9:J9"/>
    <mergeCell ref="I14:J14"/>
    <mergeCell ref="C16:D16"/>
    <mergeCell ref="E16:F16"/>
    <mergeCell ref="G16:H16"/>
    <mergeCell ref="I16:J16"/>
    <mergeCell ref="C12:D12"/>
    <mergeCell ref="E12:F12"/>
    <mergeCell ref="G12:H12"/>
    <mergeCell ref="E17:F17"/>
    <mergeCell ref="G17:H17"/>
    <mergeCell ref="G13:H13"/>
    <mergeCell ref="G14:H14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37">
      <selection activeCell="I43" sqref="I43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40" max="240" width="5.140625" style="0" customWidth="1"/>
    <col min="249" max="249" width="9.140625" style="0" customWidth="1"/>
    <col min="251" max="251" width="27.7109375" style="0" customWidth="1"/>
  </cols>
  <sheetData>
    <row r="2" spans="1:10" ht="17.25" customHeight="1" thickBot="1">
      <c r="A2" s="299" t="s">
        <v>386</v>
      </c>
      <c r="B2" s="299"/>
      <c r="C2" s="299"/>
      <c r="D2" s="299"/>
      <c r="E2" s="299"/>
      <c r="F2" s="299"/>
      <c r="G2" s="299"/>
      <c r="H2" s="299"/>
      <c r="I2" s="299"/>
      <c r="J2" s="299"/>
    </row>
    <row r="5" spans="1:9" ht="16.5" customHeight="1">
      <c r="A5" s="317" t="s">
        <v>140</v>
      </c>
      <c r="B5" s="317"/>
      <c r="C5" s="317"/>
      <c r="D5" s="317"/>
      <c r="E5" s="317"/>
      <c r="F5" s="317"/>
      <c r="G5" s="317"/>
      <c r="H5" s="317"/>
      <c r="I5" s="317"/>
    </row>
    <row r="7" spans="3:7" ht="15">
      <c r="C7" s="352" t="s">
        <v>141</v>
      </c>
      <c r="D7" s="352"/>
      <c r="E7" s="352"/>
      <c r="F7" s="352"/>
      <c r="G7" s="352"/>
    </row>
    <row r="9" spans="1:9" ht="15" customHeight="1">
      <c r="A9" s="134" t="s">
        <v>142</v>
      </c>
      <c r="B9" s="389" t="s">
        <v>143</v>
      </c>
      <c r="C9" s="389"/>
      <c r="D9" s="389" t="s">
        <v>144</v>
      </c>
      <c r="E9" s="389"/>
      <c r="F9" s="389"/>
      <c r="G9" s="389"/>
      <c r="H9" s="134" t="s">
        <v>9</v>
      </c>
      <c r="I9" s="134" t="s">
        <v>145</v>
      </c>
    </row>
    <row r="10" spans="1:9" ht="15" customHeight="1">
      <c r="A10" s="291">
        <v>1</v>
      </c>
      <c r="B10" s="378" t="s">
        <v>149</v>
      </c>
      <c r="C10" s="379"/>
      <c r="D10" s="380" t="s">
        <v>150</v>
      </c>
      <c r="E10" s="381"/>
      <c r="F10" s="381"/>
      <c r="G10" s="382"/>
      <c r="H10" s="152">
        <v>23</v>
      </c>
      <c r="I10" s="247">
        <f>(H10/225)*100</f>
        <v>10.222222222222223</v>
      </c>
    </row>
    <row r="11" spans="1:9" ht="15" customHeight="1">
      <c r="A11" s="291">
        <v>2</v>
      </c>
      <c r="B11" s="390" t="s">
        <v>404</v>
      </c>
      <c r="C11" s="391"/>
      <c r="D11" s="383" t="s">
        <v>395</v>
      </c>
      <c r="E11" s="384"/>
      <c r="F11" s="384"/>
      <c r="G11" s="385"/>
      <c r="H11" s="152">
        <v>9</v>
      </c>
      <c r="I11" s="247">
        <f>(H11/225)*100</f>
        <v>4</v>
      </c>
    </row>
    <row r="12" spans="1:9" ht="30" customHeight="1">
      <c r="A12" s="151">
        <v>3</v>
      </c>
      <c r="B12" s="378" t="s">
        <v>146</v>
      </c>
      <c r="C12" s="379"/>
      <c r="D12" s="386" t="s">
        <v>147</v>
      </c>
      <c r="E12" s="387"/>
      <c r="F12" s="387"/>
      <c r="G12" s="388"/>
      <c r="H12" s="152">
        <v>7</v>
      </c>
      <c r="I12" s="247">
        <f>(H12/225)*100</f>
        <v>3.111111111111111</v>
      </c>
    </row>
    <row r="13" spans="1:9" ht="15">
      <c r="A13" s="151">
        <v>4</v>
      </c>
      <c r="B13" s="378" t="s">
        <v>368</v>
      </c>
      <c r="C13" s="379"/>
      <c r="D13" s="383" t="s">
        <v>369</v>
      </c>
      <c r="E13" s="384"/>
      <c r="F13" s="384"/>
      <c r="G13" s="385"/>
      <c r="H13" s="152">
        <v>6</v>
      </c>
      <c r="I13" s="247">
        <f aca="true" t="shared" si="0" ref="I13:I19">(H13/225)*100</f>
        <v>2.666666666666667</v>
      </c>
    </row>
    <row r="14" spans="1:9" ht="15">
      <c r="A14" s="153">
        <v>5</v>
      </c>
      <c r="B14" s="378" t="s">
        <v>396</v>
      </c>
      <c r="C14" s="379"/>
      <c r="D14" s="383" t="s">
        <v>397</v>
      </c>
      <c r="E14" s="384"/>
      <c r="F14" s="384"/>
      <c r="G14" s="385"/>
      <c r="H14" s="152">
        <v>6</v>
      </c>
      <c r="I14" s="247">
        <f t="shared" si="0"/>
        <v>2.666666666666667</v>
      </c>
    </row>
    <row r="15" spans="1:9" ht="30" customHeight="1">
      <c r="A15" s="151">
        <v>6</v>
      </c>
      <c r="B15" s="378" t="s">
        <v>148</v>
      </c>
      <c r="C15" s="379"/>
      <c r="D15" s="392" t="s">
        <v>358</v>
      </c>
      <c r="E15" s="387"/>
      <c r="F15" s="387"/>
      <c r="G15" s="388"/>
      <c r="H15" s="152">
        <v>6</v>
      </c>
      <c r="I15" s="247">
        <f t="shared" si="0"/>
        <v>2.666666666666667</v>
      </c>
    </row>
    <row r="16" spans="1:9" ht="15">
      <c r="A16" s="153">
        <v>7</v>
      </c>
      <c r="B16" s="378" t="s">
        <v>398</v>
      </c>
      <c r="C16" s="379"/>
      <c r="D16" s="383" t="s">
        <v>399</v>
      </c>
      <c r="E16" s="384"/>
      <c r="F16" s="384"/>
      <c r="G16" s="385"/>
      <c r="H16" s="152">
        <v>4</v>
      </c>
      <c r="I16" s="247">
        <f t="shared" si="0"/>
        <v>1.7777777777777777</v>
      </c>
    </row>
    <row r="17" spans="1:9" ht="15" customHeight="1">
      <c r="A17" s="151">
        <v>8</v>
      </c>
      <c r="B17" s="378" t="s">
        <v>153</v>
      </c>
      <c r="C17" s="379"/>
      <c r="D17" s="380" t="s">
        <v>154</v>
      </c>
      <c r="E17" s="381"/>
      <c r="F17" s="381"/>
      <c r="G17" s="382"/>
      <c r="H17" s="152">
        <v>4</v>
      </c>
      <c r="I17" s="247">
        <f t="shared" si="0"/>
        <v>1.7777777777777777</v>
      </c>
    </row>
    <row r="18" spans="1:9" ht="15" customHeight="1">
      <c r="A18" s="153">
        <v>9</v>
      </c>
      <c r="B18" s="378" t="s">
        <v>400</v>
      </c>
      <c r="C18" s="379"/>
      <c r="D18" s="383" t="s">
        <v>401</v>
      </c>
      <c r="E18" s="384"/>
      <c r="F18" s="384"/>
      <c r="G18" s="385"/>
      <c r="H18" s="152">
        <v>4</v>
      </c>
      <c r="I18" s="247">
        <f t="shared" si="0"/>
        <v>1.7777777777777777</v>
      </c>
    </row>
    <row r="19" spans="1:9" ht="15" customHeight="1">
      <c r="A19" s="151">
        <v>10</v>
      </c>
      <c r="B19" s="378" t="s">
        <v>402</v>
      </c>
      <c r="C19" s="379"/>
      <c r="D19" s="383" t="s">
        <v>403</v>
      </c>
      <c r="E19" s="384"/>
      <c r="F19" s="384"/>
      <c r="G19" s="385"/>
      <c r="H19" s="152">
        <v>3</v>
      </c>
      <c r="I19" s="247">
        <f t="shared" si="0"/>
        <v>1.3333333333333335</v>
      </c>
    </row>
    <row r="20" spans="1:3" ht="15.75" customHeight="1">
      <c r="A20" s="27" t="s">
        <v>18</v>
      </c>
      <c r="B20" s="27"/>
      <c r="C20" s="27"/>
    </row>
    <row r="21" spans="3:7" ht="15">
      <c r="C21" s="352" t="s">
        <v>155</v>
      </c>
      <c r="D21" s="352"/>
      <c r="E21" s="352"/>
      <c r="F21" s="352"/>
      <c r="G21" s="352"/>
    </row>
    <row r="23" spans="1:9" ht="30.75" customHeight="1">
      <c r="A23" s="134" t="s">
        <v>142</v>
      </c>
      <c r="B23" s="389" t="s">
        <v>143</v>
      </c>
      <c r="C23" s="389"/>
      <c r="D23" s="389" t="s">
        <v>144</v>
      </c>
      <c r="E23" s="389"/>
      <c r="F23" s="389"/>
      <c r="G23" s="389"/>
      <c r="H23" s="134" t="s">
        <v>9</v>
      </c>
      <c r="I23" s="134" t="s">
        <v>145</v>
      </c>
    </row>
    <row r="24" spans="1:9" ht="28.5" customHeight="1">
      <c r="A24" s="151">
        <v>1</v>
      </c>
      <c r="B24" s="378" t="s">
        <v>146</v>
      </c>
      <c r="C24" s="379"/>
      <c r="D24" s="386" t="s">
        <v>147</v>
      </c>
      <c r="E24" s="387"/>
      <c r="F24" s="387"/>
      <c r="G24" s="388"/>
      <c r="H24" s="152">
        <v>428</v>
      </c>
      <c r="I24" s="247">
        <f>(H24/3968)*100</f>
        <v>10.786290322580646</v>
      </c>
    </row>
    <row r="25" spans="1:9" ht="29.25" customHeight="1">
      <c r="A25" s="153">
        <v>2</v>
      </c>
      <c r="B25" s="378" t="s">
        <v>151</v>
      </c>
      <c r="C25" s="379"/>
      <c r="D25" s="386" t="s">
        <v>152</v>
      </c>
      <c r="E25" s="387"/>
      <c r="F25" s="387"/>
      <c r="G25" s="388"/>
      <c r="H25" s="152">
        <v>105</v>
      </c>
      <c r="I25" s="247">
        <f aca="true" t="shared" si="1" ref="I25:I33">(H25/3968)*100</f>
        <v>2.64616935483871</v>
      </c>
    </row>
    <row r="26" spans="1:9" ht="30.75" customHeight="1">
      <c r="A26" s="151">
        <v>3</v>
      </c>
      <c r="B26" s="378" t="s">
        <v>156</v>
      </c>
      <c r="C26" s="379"/>
      <c r="D26" s="386" t="s">
        <v>157</v>
      </c>
      <c r="E26" s="387"/>
      <c r="F26" s="387"/>
      <c r="G26" s="388"/>
      <c r="H26" s="152">
        <v>102</v>
      </c>
      <c r="I26" s="247">
        <f t="shared" si="1"/>
        <v>2.5705645161290325</v>
      </c>
    </row>
    <row r="27" spans="1:9" ht="46.5" customHeight="1">
      <c r="A27" s="153">
        <v>4</v>
      </c>
      <c r="B27" s="378" t="s">
        <v>158</v>
      </c>
      <c r="C27" s="379"/>
      <c r="D27" s="386" t="s">
        <v>159</v>
      </c>
      <c r="E27" s="387"/>
      <c r="F27" s="387"/>
      <c r="G27" s="388"/>
      <c r="H27" s="152">
        <v>71</v>
      </c>
      <c r="I27" s="247">
        <f t="shared" si="1"/>
        <v>1.7893145161290325</v>
      </c>
    </row>
    <row r="28" spans="1:9" ht="15">
      <c r="A28" s="151">
        <v>5</v>
      </c>
      <c r="B28" s="378" t="s">
        <v>160</v>
      </c>
      <c r="C28" s="379"/>
      <c r="D28" s="392" t="s">
        <v>161</v>
      </c>
      <c r="E28" s="387"/>
      <c r="F28" s="387"/>
      <c r="G28" s="388"/>
      <c r="H28" s="152">
        <v>68</v>
      </c>
      <c r="I28" s="247">
        <f t="shared" si="1"/>
        <v>1.7137096774193548</v>
      </c>
    </row>
    <row r="29" spans="1:9" ht="30" customHeight="1">
      <c r="A29" s="153">
        <v>6</v>
      </c>
      <c r="B29" s="378" t="s">
        <v>164</v>
      </c>
      <c r="C29" s="379"/>
      <c r="D29" s="392" t="s">
        <v>371</v>
      </c>
      <c r="E29" s="387"/>
      <c r="F29" s="387"/>
      <c r="G29" s="388"/>
      <c r="H29" s="152">
        <v>58</v>
      </c>
      <c r="I29" s="247">
        <f t="shared" si="1"/>
        <v>1.4616935483870968</v>
      </c>
    </row>
    <row r="30" spans="1:9" ht="29.25" customHeight="1">
      <c r="A30" s="151">
        <v>7</v>
      </c>
      <c r="B30" s="378" t="s">
        <v>166</v>
      </c>
      <c r="C30" s="379"/>
      <c r="D30" s="392" t="s">
        <v>370</v>
      </c>
      <c r="E30" s="387"/>
      <c r="F30" s="387"/>
      <c r="G30" s="388"/>
      <c r="H30" s="152">
        <v>57</v>
      </c>
      <c r="I30" s="247">
        <f t="shared" si="1"/>
        <v>1.436491935483871</v>
      </c>
    </row>
    <row r="31" spans="1:9" ht="28.5" customHeight="1">
      <c r="A31" s="153">
        <v>8</v>
      </c>
      <c r="B31" s="378" t="s">
        <v>148</v>
      </c>
      <c r="C31" s="379"/>
      <c r="D31" s="392" t="s">
        <v>358</v>
      </c>
      <c r="E31" s="387"/>
      <c r="F31" s="387"/>
      <c r="G31" s="388"/>
      <c r="H31" s="152">
        <v>54</v>
      </c>
      <c r="I31" s="247">
        <f t="shared" si="1"/>
        <v>1.3608870967741935</v>
      </c>
    </row>
    <row r="32" spans="1:9" ht="15">
      <c r="A32" s="151">
        <v>9</v>
      </c>
      <c r="B32" s="378" t="s">
        <v>405</v>
      </c>
      <c r="C32" s="379"/>
      <c r="D32" s="383" t="s">
        <v>406</v>
      </c>
      <c r="E32" s="384"/>
      <c r="F32" s="384"/>
      <c r="G32" s="385"/>
      <c r="H32" s="152">
        <v>52</v>
      </c>
      <c r="I32" s="247">
        <f t="shared" si="1"/>
        <v>1.310483870967742</v>
      </c>
    </row>
    <row r="33" spans="1:9" ht="30.75" customHeight="1">
      <c r="A33" s="153">
        <v>10</v>
      </c>
      <c r="B33" s="378" t="s">
        <v>162</v>
      </c>
      <c r="C33" s="379"/>
      <c r="D33" s="392" t="s">
        <v>163</v>
      </c>
      <c r="E33" s="393"/>
      <c r="F33" s="393"/>
      <c r="G33" s="394"/>
      <c r="H33" s="152">
        <v>51</v>
      </c>
      <c r="I33" s="247">
        <f t="shared" si="1"/>
        <v>1.2852822580645162</v>
      </c>
    </row>
    <row r="34" spans="1:3" ht="15">
      <c r="A34" s="27" t="s">
        <v>18</v>
      </c>
      <c r="B34" s="27"/>
      <c r="C34" s="27"/>
    </row>
    <row r="35" spans="1:4" ht="15" customHeight="1">
      <c r="A35" s="27"/>
      <c r="B35" s="27"/>
      <c r="C35" s="27"/>
      <c r="D35" s="27"/>
    </row>
    <row r="40" spans="3:7" ht="15">
      <c r="C40" s="352" t="s">
        <v>165</v>
      </c>
      <c r="D40" s="352"/>
      <c r="E40" s="352"/>
      <c r="F40" s="352"/>
      <c r="G40" s="352"/>
    </row>
    <row r="41" ht="15.75" customHeight="1"/>
    <row r="42" spans="1:9" ht="33" customHeight="1">
      <c r="A42" s="134" t="s">
        <v>142</v>
      </c>
      <c r="B42" s="389" t="s">
        <v>143</v>
      </c>
      <c r="C42" s="389"/>
      <c r="D42" s="389" t="s">
        <v>144</v>
      </c>
      <c r="E42" s="389"/>
      <c r="F42" s="389"/>
      <c r="G42" s="389"/>
      <c r="H42" s="134" t="s">
        <v>9</v>
      </c>
      <c r="I42" s="134" t="s">
        <v>145</v>
      </c>
    </row>
    <row r="43" spans="1:9" ht="29.25" customHeight="1">
      <c r="A43" s="151">
        <v>1</v>
      </c>
      <c r="B43" s="378" t="s">
        <v>146</v>
      </c>
      <c r="C43" s="379"/>
      <c r="D43" s="386" t="s">
        <v>147</v>
      </c>
      <c r="E43" s="387"/>
      <c r="F43" s="387"/>
      <c r="G43" s="388"/>
      <c r="H43" s="152">
        <v>565</v>
      </c>
      <c r="I43" s="247">
        <f>(H43/4173)*100</f>
        <v>13.539420081476155</v>
      </c>
    </row>
    <row r="44" spans="1:9" ht="30" customHeight="1">
      <c r="A44" s="153">
        <v>2</v>
      </c>
      <c r="B44" s="378" t="s">
        <v>166</v>
      </c>
      <c r="C44" s="379"/>
      <c r="D44" s="392" t="s">
        <v>167</v>
      </c>
      <c r="E44" s="387"/>
      <c r="F44" s="387"/>
      <c r="G44" s="388"/>
      <c r="H44" s="152">
        <v>375</v>
      </c>
      <c r="I44" s="247">
        <f aca="true" t="shared" si="2" ref="I44:I52">(H44/4173)*100</f>
        <v>8.986340762041696</v>
      </c>
    </row>
    <row r="45" spans="1:9" ht="43.5" customHeight="1">
      <c r="A45" s="151">
        <v>3</v>
      </c>
      <c r="B45" s="378" t="s">
        <v>158</v>
      </c>
      <c r="C45" s="379"/>
      <c r="D45" s="386" t="s">
        <v>159</v>
      </c>
      <c r="E45" s="387"/>
      <c r="F45" s="387"/>
      <c r="G45" s="388"/>
      <c r="H45" s="152">
        <v>221</v>
      </c>
      <c r="I45" s="247">
        <f t="shared" si="2"/>
        <v>5.29595015576324</v>
      </c>
    </row>
    <row r="46" spans="1:9" ht="30.75" customHeight="1">
      <c r="A46" s="153">
        <v>4</v>
      </c>
      <c r="B46" s="378" t="s">
        <v>151</v>
      </c>
      <c r="C46" s="379"/>
      <c r="D46" s="386" t="s">
        <v>152</v>
      </c>
      <c r="E46" s="387"/>
      <c r="F46" s="387"/>
      <c r="G46" s="388"/>
      <c r="H46" s="152">
        <v>182</v>
      </c>
      <c r="I46" s="247">
        <f t="shared" si="2"/>
        <v>4.361370716510903</v>
      </c>
    </row>
    <row r="47" spans="1:9" ht="30.75" customHeight="1">
      <c r="A47" s="151">
        <v>5</v>
      </c>
      <c r="B47" s="378" t="s">
        <v>168</v>
      </c>
      <c r="C47" s="379"/>
      <c r="D47" s="392" t="s">
        <v>169</v>
      </c>
      <c r="E47" s="387"/>
      <c r="F47" s="387"/>
      <c r="G47" s="388"/>
      <c r="H47" s="152">
        <v>84</v>
      </c>
      <c r="I47" s="247">
        <f t="shared" si="2"/>
        <v>2.01294033069734</v>
      </c>
    </row>
    <row r="48" spans="1:9" ht="15">
      <c r="A48" s="153">
        <v>6</v>
      </c>
      <c r="B48" s="378" t="s">
        <v>160</v>
      </c>
      <c r="C48" s="379"/>
      <c r="D48" s="383" t="s">
        <v>161</v>
      </c>
      <c r="E48" s="384"/>
      <c r="F48" s="384"/>
      <c r="G48" s="385"/>
      <c r="H48" s="152">
        <v>68</v>
      </c>
      <c r="I48" s="247">
        <f t="shared" si="2"/>
        <v>1.6295231248502278</v>
      </c>
    </row>
    <row r="49" spans="1:9" ht="30" customHeight="1">
      <c r="A49" s="151">
        <v>7</v>
      </c>
      <c r="B49" s="390" t="s">
        <v>359</v>
      </c>
      <c r="C49" s="391"/>
      <c r="D49" s="392" t="s">
        <v>360</v>
      </c>
      <c r="E49" s="387"/>
      <c r="F49" s="387"/>
      <c r="G49" s="388"/>
      <c r="H49" s="152">
        <v>56</v>
      </c>
      <c r="I49" s="247">
        <f t="shared" si="2"/>
        <v>1.3419602204648935</v>
      </c>
    </row>
    <row r="50" spans="1:9" ht="30" customHeight="1">
      <c r="A50" s="153">
        <v>8</v>
      </c>
      <c r="B50" s="390" t="s">
        <v>361</v>
      </c>
      <c r="C50" s="391"/>
      <c r="D50" s="392" t="s">
        <v>362</v>
      </c>
      <c r="E50" s="387"/>
      <c r="F50" s="387"/>
      <c r="G50" s="388"/>
      <c r="H50" s="152">
        <v>55</v>
      </c>
      <c r="I50" s="247">
        <f t="shared" si="2"/>
        <v>1.3179966450994487</v>
      </c>
    </row>
    <row r="51" spans="1:9" ht="30.75" customHeight="1">
      <c r="A51" s="151">
        <v>9</v>
      </c>
      <c r="B51" s="378" t="s">
        <v>170</v>
      </c>
      <c r="C51" s="379"/>
      <c r="D51" s="392" t="s">
        <v>171</v>
      </c>
      <c r="E51" s="387"/>
      <c r="F51" s="387"/>
      <c r="G51" s="388"/>
      <c r="H51" s="152">
        <v>53</v>
      </c>
      <c r="I51" s="247">
        <f t="shared" si="2"/>
        <v>1.2700694943685598</v>
      </c>
    </row>
    <row r="52" spans="1:9" ht="30" customHeight="1">
      <c r="A52" s="153">
        <v>10</v>
      </c>
      <c r="B52" s="378" t="s">
        <v>164</v>
      </c>
      <c r="C52" s="379"/>
      <c r="D52" s="383" t="s">
        <v>371</v>
      </c>
      <c r="E52" s="384"/>
      <c r="F52" s="384"/>
      <c r="G52" s="385"/>
      <c r="H52" s="152">
        <v>53</v>
      </c>
      <c r="I52" s="247">
        <f t="shared" si="2"/>
        <v>1.2700694943685598</v>
      </c>
    </row>
    <row r="53" spans="2:4" ht="15">
      <c r="B53" s="27"/>
      <c r="C53" s="27"/>
      <c r="D53" s="27"/>
    </row>
    <row r="54" ht="15">
      <c r="A54" s="27" t="s">
        <v>18</v>
      </c>
    </row>
  </sheetData>
  <sheetProtection/>
  <mergeCells count="71">
    <mergeCell ref="B52:C52"/>
    <mergeCell ref="D52:G52"/>
    <mergeCell ref="B49:C49"/>
    <mergeCell ref="D49:G49"/>
    <mergeCell ref="B50:C50"/>
    <mergeCell ref="D50:G50"/>
    <mergeCell ref="B51:C51"/>
    <mergeCell ref="D51:G51"/>
    <mergeCell ref="B46:C46"/>
    <mergeCell ref="D46:G46"/>
    <mergeCell ref="B47:C47"/>
    <mergeCell ref="D47:G47"/>
    <mergeCell ref="B48:C48"/>
    <mergeCell ref="D48:G48"/>
    <mergeCell ref="B43:C43"/>
    <mergeCell ref="D43:G43"/>
    <mergeCell ref="B44:C44"/>
    <mergeCell ref="D44:G44"/>
    <mergeCell ref="B45:C45"/>
    <mergeCell ref="D45:G45"/>
    <mergeCell ref="B42:C42"/>
    <mergeCell ref="D42:G42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C40:G40"/>
    <mergeCell ref="B26:C26"/>
    <mergeCell ref="D26:G26"/>
    <mergeCell ref="B27:C27"/>
    <mergeCell ref="D27:G27"/>
    <mergeCell ref="B28:C28"/>
    <mergeCell ref="D28:G28"/>
    <mergeCell ref="B18:C18"/>
    <mergeCell ref="D18:G18"/>
    <mergeCell ref="B25:C25"/>
    <mergeCell ref="D25:G25"/>
    <mergeCell ref="B19:C19"/>
    <mergeCell ref="D19:G19"/>
    <mergeCell ref="C21:G21"/>
    <mergeCell ref="B23:C23"/>
    <mergeCell ref="D23:G23"/>
    <mergeCell ref="B24:C24"/>
    <mergeCell ref="D24:G24"/>
    <mergeCell ref="B15:C15"/>
    <mergeCell ref="D15:G15"/>
    <mergeCell ref="B16:C16"/>
    <mergeCell ref="D16:G16"/>
    <mergeCell ref="B17:C17"/>
    <mergeCell ref="D17:G17"/>
    <mergeCell ref="A2:J2"/>
    <mergeCell ref="B10:C10"/>
    <mergeCell ref="D10:G10"/>
    <mergeCell ref="B14:C14"/>
    <mergeCell ref="D14:G14"/>
    <mergeCell ref="B12:C12"/>
    <mergeCell ref="D12:G12"/>
    <mergeCell ref="A5:I5"/>
    <mergeCell ref="C7:G7"/>
    <mergeCell ref="B9:C9"/>
    <mergeCell ref="D9:G9"/>
    <mergeCell ref="B11:C11"/>
    <mergeCell ref="D11:G11"/>
    <mergeCell ref="B13:C13"/>
    <mergeCell ref="D13:G1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7">
      <selection activeCell="F43" sqref="F43"/>
    </sheetView>
  </sheetViews>
  <sheetFormatPr defaultColWidth="9.140625" defaultRowHeight="15"/>
  <cols>
    <col min="1" max="1" width="17.8515625" style="155" customWidth="1"/>
    <col min="2" max="2" width="5.421875" style="154" customWidth="1"/>
    <col min="3" max="3" width="3.7109375" style="154" customWidth="1"/>
    <col min="4" max="4" width="5.57421875" style="154" customWidth="1"/>
    <col min="5" max="5" width="5.57421875" style="154" bestFit="1" customWidth="1"/>
    <col min="6" max="6" width="3.7109375" style="154" customWidth="1"/>
    <col min="7" max="7" width="4.421875" style="154" customWidth="1"/>
    <col min="8" max="8" width="4.00390625" style="154" bestFit="1" customWidth="1"/>
    <col min="9" max="9" width="5.28125" style="154" customWidth="1"/>
    <col min="10" max="10" width="5.421875" style="184" customWidth="1"/>
    <col min="11" max="11" width="4.00390625" style="154" bestFit="1" customWidth="1"/>
    <col min="12" max="12" width="6.421875" style="154" customWidth="1"/>
    <col min="13" max="13" width="5.7109375" style="154" customWidth="1"/>
    <col min="14" max="14" width="4.00390625" style="154" bestFit="1" customWidth="1"/>
    <col min="15" max="15" width="5.28125" style="154" customWidth="1"/>
    <col min="16" max="16" width="3.8515625" style="154" customWidth="1"/>
    <col min="17" max="17" width="5.7109375" style="154" customWidth="1"/>
    <col min="18" max="222" width="9.140625" style="154" customWidth="1"/>
    <col min="223" max="223" width="17.8515625" style="154" customWidth="1"/>
    <col min="224" max="224" width="5.421875" style="154" customWidth="1"/>
    <col min="225" max="225" width="3.7109375" style="154" customWidth="1"/>
    <col min="226" max="226" width="5.57421875" style="154" customWidth="1"/>
    <col min="227" max="228" width="3.7109375" style="154" customWidth="1"/>
    <col min="229" max="229" width="4.421875" style="154" customWidth="1"/>
    <col min="230" max="230" width="4.00390625" style="154" bestFit="1" customWidth="1"/>
    <col min="231" max="231" width="5.28125" style="154" customWidth="1"/>
    <col min="232" max="232" width="5.421875" style="154" customWidth="1"/>
    <col min="233" max="233" width="4.00390625" style="154" bestFit="1" customWidth="1"/>
    <col min="234" max="234" width="6.421875" style="154" customWidth="1"/>
    <col min="235" max="235" width="5.7109375" style="154" customWidth="1"/>
    <col min="236" max="236" width="4.00390625" style="154" bestFit="1" customWidth="1"/>
    <col min="237" max="237" width="5.28125" style="154" customWidth="1"/>
    <col min="238" max="238" width="3.8515625" style="154" customWidth="1"/>
    <col min="239" max="239" width="5.7109375" style="154" customWidth="1"/>
    <col min="240" max="16384" width="9.140625" style="154" customWidth="1"/>
  </cols>
  <sheetData>
    <row r="1" spans="1:17" ht="18.75" thickBot="1">
      <c r="A1" s="395" t="s">
        <v>381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3" spans="1:17" ht="15.75">
      <c r="A3" s="396" t="s">
        <v>172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ht="15.75" thickBot="1">
      <c r="J4" s="154"/>
    </row>
    <row r="5" spans="1:17" s="156" customFormat="1" ht="17.25" customHeight="1" thickBot="1" thickTop="1">
      <c r="A5" s="397" t="s">
        <v>173</v>
      </c>
      <c r="B5" s="400" t="s">
        <v>387</v>
      </c>
      <c r="C5" s="401"/>
      <c r="D5" s="401"/>
      <c r="E5" s="401"/>
      <c r="F5" s="401"/>
      <c r="G5" s="401"/>
      <c r="H5" s="401"/>
      <c r="I5" s="402"/>
      <c r="J5" s="400" t="s">
        <v>388</v>
      </c>
      <c r="K5" s="401"/>
      <c r="L5" s="401"/>
      <c r="M5" s="401"/>
      <c r="N5" s="401"/>
      <c r="O5" s="401"/>
      <c r="P5" s="401"/>
      <c r="Q5" s="402"/>
    </row>
    <row r="6" spans="1:17" ht="15.75" thickTop="1">
      <c r="A6" s="398"/>
      <c r="B6" s="403" t="s">
        <v>174</v>
      </c>
      <c r="C6" s="403"/>
      <c r="D6" s="403"/>
      <c r="E6" s="404" t="s">
        <v>175</v>
      </c>
      <c r="F6" s="405"/>
      <c r="G6" s="403" t="s">
        <v>176</v>
      </c>
      <c r="H6" s="403"/>
      <c r="I6" s="405"/>
      <c r="J6" s="403" t="s">
        <v>174</v>
      </c>
      <c r="K6" s="403"/>
      <c r="L6" s="403"/>
      <c r="M6" s="404" t="s">
        <v>175</v>
      </c>
      <c r="N6" s="406"/>
      <c r="O6" s="404" t="s">
        <v>176</v>
      </c>
      <c r="P6" s="407"/>
      <c r="Q6" s="405"/>
    </row>
    <row r="7" spans="1:17" ht="15" customHeight="1">
      <c r="A7" s="398"/>
      <c r="B7" s="408" t="s">
        <v>177</v>
      </c>
      <c r="C7" s="410" t="s">
        <v>178</v>
      </c>
      <c r="D7" s="412" t="s">
        <v>179</v>
      </c>
      <c r="E7" s="414" t="s">
        <v>177</v>
      </c>
      <c r="F7" s="415" t="s">
        <v>178</v>
      </c>
      <c r="G7" s="417" t="s">
        <v>177</v>
      </c>
      <c r="H7" s="410" t="s">
        <v>178</v>
      </c>
      <c r="I7" s="419" t="s">
        <v>179</v>
      </c>
      <c r="J7" s="414" t="s">
        <v>177</v>
      </c>
      <c r="K7" s="423" t="s">
        <v>178</v>
      </c>
      <c r="L7" s="421" t="s">
        <v>179</v>
      </c>
      <c r="M7" s="424" t="s">
        <v>177</v>
      </c>
      <c r="N7" s="426" t="s">
        <v>178</v>
      </c>
      <c r="O7" s="414" t="s">
        <v>177</v>
      </c>
      <c r="P7" s="423" t="s">
        <v>178</v>
      </c>
      <c r="Q7" s="421" t="s">
        <v>179</v>
      </c>
    </row>
    <row r="8" spans="1:17" ht="24.75" customHeight="1" thickBot="1">
      <c r="A8" s="399"/>
      <c r="B8" s="409"/>
      <c r="C8" s="411"/>
      <c r="D8" s="413"/>
      <c r="E8" s="408"/>
      <c r="F8" s="416"/>
      <c r="G8" s="418"/>
      <c r="H8" s="411"/>
      <c r="I8" s="420"/>
      <c r="J8" s="408"/>
      <c r="K8" s="410"/>
      <c r="L8" s="422"/>
      <c r="M8" s="425"/>
      <c r="N8" s="427"/>
      <c r="O8" s="408"/>
      <c r="P8" s="410"/>
      <c r="Q8" s="422"/>
    </row>
    <row r="9" spans="1:17" ht="16.5" customHeight="1" thickTop="1">
      <c r="A9" s="157" t="s">
        <v>180</v>
      </c>
      <c r="B9" s="158">
        <v>89</v>
      </c>
      <c r="C9" s="159">
        <v>0</v>
      </c>
      <c r="D9" s="160">
        <v>90</v>
      </c>
      <c r="E9" s="158">
        <v>11</v>
      </c>
      <c r="F9" s="160">
        <v>0</v>
      </c>
      <c r="G9" s="158">
        <v>20</v>
      </c>
      <c r="H9" s="159">
        <v>1</v>
      </c>
      <c r="I9" s="160">
        <v>42</v>
      </c>
      <c r="J9" s="158">
        <v>95</v>
      </c>
      <c r="K9" s="159">
        <v>1</v>
      </c>
      <c r="L9" s="160">
        <v>82</v>
      </c>
      <c r="M9" s="158">
        <v>32</v>
      </c>
      <c r="N9" s="160">
        <v>3</v>
      </c>
      <c r="O9" s="158">
        <v>27</v>
      </c>
      <c r="P9" s="159">
        <v>2</v>
      </c>
      <c r="Q9" s="160">
        <v>34</v>
      </c>
    </row>
    <row r="10" spans="1:17" ht="15.75">
      <c r="A10" s="161" t="s">
        <v>181</v>
      </c>
      <c r="B10" s="162">
        <v>13</v>
      </c>
      <c r="C10" s="163">
        <v>1</v>
      </c>
      <c r="D10" s="164">
        <v>6</v>
      </c>
      <c r="E10" s="162">
        <v>1</v>
      </c>
      <c r="F10" s="164">
        <v>1</v>
      </c>
      <c r="G10" s="162">
        <v>0</v>
      </c>
      <c r="H10" s="163">
        <v>0</v>
      </c>
      <c r="I10" s="164">
        <v>6</v>
      </c>
      <c r="J10" s="162">
        <v>23</v>
      </c>
      <c r="K10" s="163">
        <v>0</v>
      </c>
      <c r="L10" s="164">
        <v>11</v>
      </c>
      <c r="M10" s="162">
        <v>2</v>
      </c>
      <c r="N10" s="164">
        <v>1</v>
      </c>
      <c r="O10" s="162">
        <v>1</v>
      </c>
      <c r="P10" s="163">
        <v>2</v>
      </c>
      <c r="Q10" s="164">
        <v>4</v>
      </c>
    </row>
    <row r="11" spans="1:17" ht="15.75">
      <c r="A11" s="157" t="s">
        <v>182</v>
      </c>
      <c r="B11" s="162">
        <v>28</v>
      </c>
      <c r="C11" s="163">
        <v>0</v>
      </c>
      <c r="D11" s="164">
        <v>17</v>
      </c>
      <c r="E11" s="162">
        <v>1</v>
      </c>
      <c r="F11" s="164">
        <v>0</v>
      </c>
      <c r="G11" s="162">
        <v>1</v>
      </c>
      <c r="H11" s="163">
        <v>0</v>
      </c>
      <c r="I11" s="164">
        <v>10</v>
      </c>
      <c r="J11" s="162">
        <v>11</v>
      </c>
      <c r="K11" s="163">
        <v>1</v>
      </c>
      <c r="L11" s="164">
        <v>10</v>
      </c>
      <c r="M11" s="162">
        <v>3</v>
      </c>
      <c r="N11" s="164">
        <v>0</v>
      </c>
      <c r="O11" s="162">
        <v>2</v>
      </c>
      <c r="P11" s="163">
        <v>1</v>
      </c>
      <c r="Q11" s="164">
        <v>6</v>
      </c>
    </row>
    <row r="12" spans="1:17" ht="15.75">
      <c r="A12" s="161" t="s">
        <v>183</v>
      </c>
      <c r="B12" s="162">
        <v>12</v>
      </c>
      <c r="C12" s="163">
        <v>0</v>
      </c>
      <c r="D12" s="164">
        <v>4</v>
      </c>
      <c r="E12" s="162">
        <v>0</v>
      </c>
      <c r="F12" s="164">
        <v>0</v>
      </c>
      <c r="G12" s="162">
        <v>0</v>
      </c>
      <c r="H12" s="163">
        <v>0</v>
      </c>
      <c r="I12" s="164">
        <v>0</v>
      </c>
      <c r="J12" s="162">
        <v>7</v>
      </c>
      <c r="K12" s="163">
        <v>0</v>
      </c>
      <c r="L12" s="164">
        <v>5</v>
      </c>
      <c r="M12" s="162">
        <v>0</v>
      </c>
      <c r="N12" s="164">
        <v>0</v>
      </c>
      <c r="O12" s="162">
        <v>1</v>
      </c>
      <c r="P12" s="163">
        <v>1</v>
      </c>
      <c r="Q12" s="164">
        <v>7</v>
      </c>
    </row>
    <row r="13" spans="1:17" ht="15.75">
      <c r="A13" s="157" t="s">
        <v>184</v>
      </c>
      <c r="B13" s="162">
        <v>7</v>
      </c>
      <c r="C13" s="163">
        <v>0</v>
      </c>
      <c r="D13" s="164">
        <v>6</v>
      </c>
      <c r="E13" s="162">
        <v>0</v>
      </c>
      <c r="F13" s="164">
        <v>0</v>
      </c>
      <c r="G13" s="162">
        <v>0</v>
      </c>
      <c r="H13" s="163">
        <v>0</v>
      </c>
      <c r="I13" s="164">
        <v>3</v>
      </c>
      <c r="J13" s="162">
        <v>3</v>
      </c>
      <c r="K13" s="163">
        <v>0</v>
      </c>
      <c r="L13" s="164">
        <v>6</v>
      </c>
      <c r="M13" s="162">
        <v>3</v>
      </c>
      <c r="N13" s="164">
        <v>1</v>
      </c>
      <c r="O13" s="162">
        <v>2</v>
      </c>
      <c r="P13" s="163">
        <v>0</v>
      </c>
      <c r="Q13" s="164">
        <v>5</v>
      </c>
    </row>
    <row r="14" spans="1:17" ht="15.75">
      <c r="A14" s="161" t="s">
        <v>185</v>
      </c>
      <c r="B14" s="162">
        <v>407</v>
      </c>
      <c r="C14" s="163">
        <v>8</v>
      </c>
      <c r="D14" s="164">
        <v>585</v>
      </c>
      <c r="E14" s="162">
        <v>63</v>
      </c>
      <c r="F14" s="164">
        <v>12</v>
      </c>
      <c r="G14" s="162">
        <v>63</v>
      </c>
      <c r="H14" s="163">
        <v>13</v>
      </c>
      <c r="I14" s="164">
        <v>128</v>
      </c>
      <c r="J14" s="162">
        <v>414</v>
      </c>
      <c r="K14" s="163">
        <v>7</v>
      </c>
      <c r="L14" s="164">
        <v>531</v>
      </c>
      <c r="M14" s="162">
        <v>100</v>
      </c>
      <c r="N14" s="164">
        <v>23</v>
      </c>
      <c r="O14" s="162">
        <v>65</v>
      </c>
      <c r="P14" s="163">
        <v>25</v>
      </c>
      <c r="Q14" s="164">
        <v>146</v>
      </c>
    </row>
    <row r="15" spans="1:17" ht="15.75">
      <c r="A15" s="157" t="s">
        <v>186</v>
      </c>
      <c r="B15" s="162">
        <v>192</v>
      </c>
      <c r="C15" s="163">
        <v>1</v>
      </c>
      <c r="D15" s="164">
        <v>149</v>
      </c>
      <c r="E15" s="162">
        <v>24</v>
      </c>
      <c r="F15" s="164">
        <v>4</v>
      </c>
      <c r="G15" s="162">
        <v>26</v>
      </c>
      <c r="H15" s="163">
        <v>6</v>
      </c>
      <c r="I15" s="164">
        <v>696</v>
      </c>
      <c r="J15" s="162">
        <v>168</v>
      </c>
      <c r="K15" s="163">
        <v>1</v>
      </c>
      <c r="L15" s="164">
        <v>134</v>
      </c>
      <c r="M15" s="162">
        <v>31</v>
      </c>
      <c r="N15" s="164">
        <v>7</v>
      </c>
      <c r="O15" s="162">
        <v>18</v>
      </c>
      <c r="P15" s="163">
        <v>7</v>
      </c>
      <c r="Q15" s="164">
        <v>77</v>
      </c>
    </row>
    <row r="16" spans="1:17" ht="15.75">
      <c r="A16" s="161" t="s">
        <v>187</v>
      </c>
      <c r="B16" s="162">
        <v>4</v>
      </c>
      <c r="C16" s="163">
        <v>0</v>
      </c>
      <c r="D16" s="164">
        <v>10</v>
      </c>
      <c r="E16" s="162">
        <v>1</v>
      </c>
      <c r="F16" s="164">
        <v>0</v>
      </c>
      <c r="G16" s="162">
        <v>0</v>
      </c>
      <c r="H16" s="163">
        <v>0</v>
      </c>
      <c r="I16" s="164">
        <v>5</v>
      </c>
      <c r="J16" s="162">
        <v>4</v>
      </c>
      <c r="K16" s="163">
        <v>0</v>
      </c>
      <c r="L16" s="164">
        <v>8</v>
      </c>
      <c r="M16" s="162">
        <v>1</v>
      </c>
      <c r="N16" s="164">
        <v>0</v>
      </c>
      <c r="O16" s="162">
        <v>1</v>
      </c>
      <c r="P16" s="163">
        <v>2</v>
      </c>
      <c r="Q16" s="164">
        <v>9</v>
      </c>
    </row>
    <row r="17" spans="1:17" ht="15.75">
      <c r="A17" s="157" t="s">
        <v>188</v>
      </c>
      <c r="B17" s="162">
        <v>21</v>
      </c>
      <c r="C17" s="163">
        <v>3</v>
      </c>
      <c r="D17" s="164">
        <v>94</v>
      </c>
      <c r="E17" s="162">
        <v>5</v>
      </c>
      <c r="F17" s="164">
        <v>3</v>
      </c>
      <c r="G17" s="162">
        <v>9</v>
      </c>
      <c r="H17" s="163">
        <v>5</v>
      </c>
      <c r="I17" s="164">
        <v>41</v>
      </c>
      <c r="J17" s="162">
        <v>33</v>
      </c>
      <c r="K17" s="163">
        <v>0</v>
      </c>
      <c r="L17" s="164">
        <v>94</v>
      </c>
      <c r="M17" s="162">
        <v>3</v>
      </c>
      <c r="N17" s="164">
        <v>1</v>
      </c>
      <c r="O17" s="162">
        <v>5</v>
      </c>
      <c r="P17" s="163">
        <v>3</v>
      </c>
      <c r="Q17" s="164">
        <v>42</v>
      </c>
    </row>
    <row r="18" spans="1:17" ht="15.75">
      <c r="A18" s="161" t="s">
        <v>189</v>
      </c>
      <c r="B18" s="162">
        <v>41</v>
      </c>
      <c r="C18" s="163">
        <v>1</v>
      </c>
      <c r="D18" s="164">
        <v>53</v>
      </c>
      <c r="E18" s="162">
        <v>2</v>
      </c>
      <c r="F18" s="164">
        <v>1</v>
      </c>
      <c r="G18" s="162">
        <v>4</v>
      </c>
      <c r="H18" s="163">
        <v>5</v>
      </c>
      <c r="I18" s="164">
        <v>35</v>
      </c>
      <c r="J18" s="162">
        <v>27</v>
      </c>
      <c r="K18" s="163">
        <v>4</v>
      </c>
      <c r="L18" s="164">
        <v>44</v>
      </c>
      <c r="M18" s="162">
        <v>3</v>
      </c>
      <c r="N18" s="164">
        <v>3</v>
      </c>
      <c r="O18" s="162">
        <v>3</v>
      </c>
      <c r="P18" s="163">
        <v>5</v>
      </c>
      <c r="Q18" s="164">
        <v>24</v>
      </c>
    </row>
    <row r="19" spans="1:17" ht="15.75">
      <c r="A19" s="157" t="s">
        <v>190</v>
      </c>
      <c r="B19" s="162">
        <v>2</v>
      </c>
      <c r="C19" s="163">
        <v>0</v>
      </c>
      <c r="D19" s="164">
        <v>7</v>
      </c>
      <c r="E19" s="162">
        <v>0</v>
      </c>
      <c r="F19" s="164">
        <v>0</v>
      </c>
      <c r="G19" s="162">
        <v>1</v>
      </c>
      <c r="H19" s="163">
        <v>2</v>
      </c>
      <c r="I19" s="164">
        <v>7</v>
      </c>
      <c r="J19" s="162">
        <v>2</v>
      </c>
      <c r="K19" s="163">
        <v>1</v>
      </c>
      <c r="L19" s="164">
        <v>5</v>
      </c>
      <c r="M19" s="162">
        <v>1</v>
      </c>
      <c r="N19" s="164">
        <v>0</v>
      </c>
      <c r="O19" s="162">
        <v>0</v>
      </c>
      <c r="P19" s="163">
        <v>1</v>
      </c>
      <c r="Q19" s="164">
        <v>1</v>
      </c>
    </row>
    <row r="20" spans="1:17" ht="15.75">
      <c r="A20" s="161" t="s">
        <v>191</v>
      </c>
      <c r="B20" s="162">
        <v>9</v>
      </c>
      <c r="C20" s="163">
        <v>0</v>
      </c>
      <c r="D20" s="164">
        <v>1</v>
      </c>
      <c r="E20" s="162">
        <v>1</v>
      </c>
      <c r="F20" s="164">
        <v>0</v>
      </c>
      <c r="G20" s="162">
        <v>0</v>
      </c>
      <c r="H20" s="163">
        <v>0</v>
      </c>
      <c r="I20" s="164">
        <v>1</v>
      </c>
      <c r="J20" s="162">
        <v>8</v>
      </c>
      <c r="K20" s="163">
        <v>0</v>
      </c>
      <c r="L20" s="164">
        <v>2</v>
      </c>
      <c r="M20" s="162">
        <v>1</v>
      </c>
      <c r="N20" s="164">
        <v>0</v>
      </c>
      <c r="O20" s="162">
        <v>0</v>
      </c>
      <c r="P20" s="163">
        <v>0</v>
      </c>
      <c r="Q20" s="164">
        <v>3</v>
      </c>
    </row>
    <row r="21" spans="1:17" ht="15.75">
      <c r="A21" s="157" t="s">
        <v>192</v>
      </c>
      <c r="B21" s="162">
        <v>9</v>
      </c>
      <c r="C21" s="163">
        <v>0</v>
      </c>
      <c r="D21" s="164">
        <v>0</v>
      </c>
      <c r="E21" s="162">
        <v>0</v>
      </c>
      <c r="F21" s="164">
        <v>0</v>
      </c>
      <c r="G21" s="162">
        <v>1</v>
      </c>
      <c r="H21" s="163">
        <v>1</v>
      </c>
      <c r="I21" s="164">
        <v>2</v>
      </c>
      <c r="J21" s="162">
        <v>7</v>
      </c>
      <c r="K21" s="163">
        <v>0</v>
      </c>
      <c r="L21" s="164">
        <v>5</v>
      </c>
      <c r="M21" s="162">
        <v>0</v>
      </c>
      <c r="N21" s="164">
        <v>1</v>
      </c>
      <c r="O21" s="162">
        <v>0</v>
      </c>
      <c r="P21" s="163">
        <v>0</v>
      </c>
      <c r="Q21" s="164">
        <v>4</v>
      </c>
    </row>
    <row r="22" spans="1:17" ht="15.75">
      <c r="A22" s="161" t="s">
        <v>193</v>
      </c>
      <c r="B22" s="162">
        <v>10</v>
      </c>
      <c r="C22" s="163">
        <v>2</v>
      </c>
      <c r="D22" s="164">
        <v>8</v>
      </c>
      <c r="E22" s="162">
        <v>0</v>
      </c>
      <c r="F22" s="164">
        <v>0</v>
      </c>
      <c r="G22" s="162">
        <v>2</v>
      </c>
      <c r="H22" s="163">
        <v>1</v>
      </c>
      <c r="I22" s="164">
        <v>7</v>
      </c>
      <c r="J22" s="162">
        <v>12</v>
      </c>
      <c r="K22" s="163">
        <v>1</v>
      </c>
      <c r="L22" s="164">
        <v>6</v>
      </c>
      <c r="M22" s="162">
        <v>0</v>
      </c>
      <c r="N22" s="164">
        <v>0</v>
      </c>
      <c r="O22" s="162">
        <v>0</v>
      </c>
      <c r="P22" s="163">
        <v>0</v>
      </c>
      <c r="Q22" s="164">
        <v>3</v>
      </c>
    </row>
    <row r="23" spans="1:17" ht="15.75">
      <c r="A23" s="157" t="s">
        <v>194</v>
      </c>
      <c r="B23" s="162">
        <v>9</v>
      </c>
      <c r="C23" s="163">
        <v>0</v>
      </c>
      <c r="D23" s="164">
        <v>6</v>
      </c>
      <c r="E23" s="162">
        <v>0</v>
      </c>
      <c r="F23" s="164">
        <v>0</v>
      </c>
      <c r="G23" s="162">
        <v>0</v>
      </c>
      <c r="H23" s="163">
        <v>0</v>
      </c>
      <c r="I23" s="164">
        <v>3</v>
      </c>
      <c r="J23" s="162">
        <v>7</v>
      </c>
      <c r="K23" s="163">
        <v>0</v>
      </c>
      <c r="L23" s="164">
        <v>6</v>
      </c>
      <c r="M23" s="162">
        <v>1</v>
      </c>
      <c r="N23" s="164">
        <v>0</v>
      </c>
      <c r="O23" s="162">
        <v>0</v>
      </c>
      <c r="P23" s="163">
        <v>1</v>
      </c>
      <c r="Q23" s="164">
        <v>3</v>
      </c>
    </row>
    <row r="24" spans="1:17" ht="15.75">
      <c r="A24" s="161" t="s">
        <v>195</v>
      </c>
      <c r="B24" s="162">
        <v>127</v>
      </c>
      <c r="C24" s="163">
        <v>2</v>
      </c>
      <c r="D24" s="164">
        <v>86</v>
      </c>
      <c r="E24" s="162">
        <v>15</v>
      </c>
      <c r="F24" s="164">
        <v>3</v>
      </c>
      <c r="G24" s="162">
        <v>15</v>
      </c>
      <c r="H24" s="163">
        <v>6</v>
      </c>
      <c r="I24" s="164">
        <v>16</v>
      </c>
      <c r="J24" s="162">
        <v>136</v>
      </c>
      <c r="K24" s="163">
        <v>5</v>
      </c>
      <c r="L24" s="164">
        <v>54</v>
      </c>
      <c r="M24" s="162">
        <v>21</v>
      </c>
      <c r="N24" s="164">
        <v>6</v>
      </c>
      <c r="O24" s="162">
        <v>24</v>
      </c>
      <c r="P24" s="163">
        <v>4</v>
      </c>
      <c r="Q24" s="164">
        <v>37</v>
      </c>
    </row>
    <row r="25" spans="1:17" ht="15.75">
      <c r="A25" s="157" t="s">
        <v>196</v>
      </c>
      <c r="B25" s="162">
        <v>15</v>
      </c>
      <c r="C25" s="163">
        <v>2</v>
      </c>
      <c r="D25" s="164">
        <v>19</v>
      </c>
      <c r="E25" s="162">
        <v>0</v>
      </c>
      <c r="F25" s="164">
        <v>2</v>
      </c>
      <c r="G25" s="162">
        <v>2</v>
      </c>
      <c r="H25" s="163">
        <v>1</v>
      </c>
      <c r="I25" s="164">
        <v>16</v>
      </c>
      <c r="J25" s="162">
        <v>22</v>
      </c>
      <c r="K25" s="163">
        <v>1</v>
      </c>
      <c r="L25" s="164">
        <v>25</v>
      </c>
      <c r="M25" s="162">
        <v>2</v>
      </c>
      <c r="N25" s="164">
        <v>0</v>
      </c>
      <c r="O25" s="162">
        <v>3</v>
      </c>
      <c r="P25" s="163">
        <v>0</v>
      </c>
      <c r="Q25" s="164">
        <v>16</v>
      </c>
    </row>
    <row r="26" spans="1:17" ht="15.75">
      <c r="A26" s="161" t="s">
        <v>197</v>
      </c>
      <c r="B26" s="162">
        <v>4</v>
      </c>
      <c r="C26" s="163">
        <v>0</v>
      </c>
      <c r="D26" s="164">
        <v>2</v>
      </c>
      <c r="E26" s="162">
        <v>1</v>
      </c>
      <c r="F26" s="164">
        <v>1</v>
      </c>
      <c r="G26" s="162">
        <v>1</v>
      </c>
      <c r="H26" s="163">
        <v>0</v>
      </c>
      <c r="I26" s="164">
        <v>1</v>
      </c>
      <c r="J26" s="162">
        <v>1</v>
      </c>
      <c r="K26" s="163">
        <v>1</v>
      </c>
      <c r="L26" s="164">
        <v>5</v>
      </c>
      <c r="M26" s="162">
        <v>0</v>
      </c>
      <c r="N26" s="164">
        <v>0</v>
      </c>
      <c r="O26" s="162">
        <v>1</v>
      </c>
      <c r="P26" s="163">
        <v>1</v>
      </c>
      <c r="Q26" s="164">
        <v>1</v>
      </c>
    </row>
    <row r="27" spans="1:17" ht="15.75">
      <c r="A27" s="157" t="s">
        <v>198</v>
      </c>
      <c r="B27" s="162">
        <v>20</v>
      </c>
      <c r="C27" s="163">
        <v>2</v>
      </c>
      <c r="D27" s="164">
        <v>27</v>
      </c>
      <c r="E27" s="162">
        <v>1</v>
      </c>
      <c r="F27" s="164">
        <v>0</v>
      </c>
      <c r="G27" s="162">
        <v>1</v>
      </c>
      <c r="H27" s="163">
        <v>0</v>
      </c>
      <c r="I27" s="164">
        <v>6</v>
      </c>
      <c r="J27" s="162">
        <v>18</v>
      </c>
      <c r="K27" s="163">
        <v>1</v>
      </c>
      <c r="L27" s="164">
        <v>13</v>
      </c>
      <c r="M27" s="162">
        <v>2</v>
      </c>
      <c r="N27" s="164">
        <v>0</v>
      </c>
      <c r="O27" s="162">
        <v>2</v>
      </c>
      <c r="P27" s="163">
        <v>2</v>
      </c>
      <c r="Q27" s="164">
        <v>4</v>
      </c>
    </row>
    <row r="28" spans="1:17" ht="15.75">
      <c r="A28" s="161" t="s">
        <v>199</v>
      </c>
      <c r="B28" s="162">
        <v>36</v>
      </c>
      <c r="C28" s="163">
        <v>1</v>
      </c>
      <c r="D28" s="164">
        <v>61</v>
      </c>
      <c r="E28" s="162">
        <v>9</v>
      </c>
      <c r="F28" s="164">
        <v>2</v>
      </c>
      <c r="G28" s="162">
        <v>8</v>
      </c>
      <c r="H28" s="163">
        <v>7</v>
      </c>
      <c r="I28" s="164">
        <v>21</v>
      </c>
      <c r="J28" s="162">
        <v>29</v>
      </c>
      <c r="K28" s="163">
        <v>1</v>
      </c>
      <c r="L28" s="164">
        <v>63</v>
      </c>
      <c r="M28" s="162">
        <v>14</v>
      </c>
      <c r="N28" s="164">
        <v>1</v>
      </c>
      <c r="O28" s="162">
        <v>7</v>
      </c>
      <c r="P28" s="163">
        <v>8</v>
      </c>
      <c r="Q28" s="164">
        <v>16</v>
      </c>
    </row>
    <row r="29" spans="1:17" ht="15.75">
      <c r="A29" s="157" t="s">
        <v>200</v>
      </c>
      <c r="B29" s="162">
        <v>44</v>
      </c>
      <c r="C29" s="163">
        <v>3</v>
      </c>
      <c r="D29" s="164">
        <v>19</v>
      </c>
      <c r="E29" s="162">
        <v>5</v>
      </c>
      <c r="F29" s="164">
        <v>0</v>
      </c>
      <c r="G29" s="162">
        <v>3</v>
      </c>
      <c r="H29" s="163">
        <v>1</v>
      </c>
      <c r="I29" s="164">
        <v>4</v>
      </c>
      <c r="J29" s="162">
        <v>41</v>
      </c>
      <c r="K29" s="163">
        <v>5</v>
      </c>
      <c r="L29" s="164">
        <v>16</v>
      </c>
      <c r="M29" s="162">
        <v>6</v>
      </c>
      <c r="N29" s="164">
        <v>0</v>
      </c>
      <c r="O29" s="162">
        <v>7</v>
      </c>
      <c r="P29" s="163">
        <v>0</v>
      </c>
      <c r="Q29" s="164">
        <v>7</v>
      </c>
    </row>
    <row r="30" spans="1:17" ht="15.75">
      <c r="A30" s="161" t="s">
        <v>201</v>
      </c>
      <c r="B30" s="162">
        <v>13</v>
      </c>
      <c r="C30" s="163">
        <v>2</v>
      </c>
      <c r="D30" s="164">
        <v>19</v>
      </c>
      <c r="E30" s="162">
        <v>0</v>
      </c>
      <c r="F30" s="164">
        <v>1</v>
      </c>
      <c r="G30" s="162">
        <v>4</v>
      </c>
      <c r="H30" s="163">
        <v>0</v>
      </c>
      <c r="I30" s="164">
        <v>9</v>
      </c>
      <c r="J30" s="162">
        <v>12</v>
      </c>
      <c r="K30" s="163">
        <v>1</v>
      </c>
      <c r="L30" s="164">
        <v>17</v>
      </c>
      <c r="M30" s="162">
        <v>1</v>
      </c>
      <c r="N30" s="164">
        <v>2</v>
      </c>
      <c r="O30" s="162">
        <v>2</v>
      </c>
      <c r="P30" s="163">
        <v>3</v>
      </c>
      <c r="Q30" s="164">
        <v>13</v>
      </c>
    </row>
    <row r="31" spans="1:17" ht="15.75">
      <c r="A31" s="157" t="s">
        <v>202</v>
      </c>
      <c r="B31" s="162">
        <v>17</v>
      </c>
      <c r="C31" s="163">
        <v>0</v>
      </c>
      <c r="D31" s="164">
        <v>12</v>
      </c>
      <c r="E31" s="162">
        <v>0</v>
      </c>
      <c r="F31" s="164">
        <v>0</v>
      </c>
      <c r="G31" s="162">
        <v>1</v>
      </c>
      <c r="H31" s="163">
        <v>3</v>
      </c>
      <c r="I31" s="164">
        <v>5</v>
      </c>
      <c r="J31" s="162">
        <v>24</v>
      </c>
      <c r="K31" s="163">
        <v>3</v>
      </c>
      <c r="L31" s="164">
        <v>9</v>
      </c>
      <c r="M31" s="162">
        <v>0</v>
      </c>
      <c r="N31" s="164">
        <v>0</v>
      </c>
      <c r="O31" s="162">
        <v>4</v>
      </c>
      <c r="P31" s="163">
        <v>0</v>
      </c>
      <c r="Q31" s="164">
        <v>8</v>
      </c>
    </row>
    <row r="32" spans="1:17" ht="15.75">
      <c r="A32" s="161" t="s">
        <v>203</v>
      </c>
      <c r="B32" s="162">
        <v>6</v>
      </c>
      <c r="C32" s="163">
        <v>2</v>
      </c>
      <c r="D32" s="164">
        <v>5</v>
      </c>
      <c r="E32" s="162">
        <v>0</v>
      </c>
      <c r="F32" s="164">
        <v>0</v>
      </c>
      <c r="G32" s="162">
        <v>0</v>
      </c>
      <c r="H32" s="163">
        <v>1</v>
      </c>
      <c r="I32" s="164">
        <v>3</v>
      </c>
      <c r="J32" s="162">
        <v>4</v>
      </c>
      <c r="K32" s="163">
        <v>2</v>
      </c>
      <c r="L32" s="164">
        <v>13</v>
      </c>
      <c r="M32" s="162">
        <v>0</v>
      </c>
      <c r="N32" s="164">
        <v>0</v>
      </c>
      <c r="O32" s="162">
        <v>0</v>
      </c>
      <c r="P32" s="163">
        <v>1</v>
      </c>
      <c r="Q32" s="164">
        <v>6</v>
      </c>
    </row>
    <row r="33" spans="1:17" ht="15.75">
      <c r="A33" s="157" t="s">
        <v>204</v>
      </c>
      <c r="B33" s="162">
        <v>19</v>
      </c>
      <c r="C33" s="163">
        <v>2</v>
      </c>
      <c r="D33" s="164">
        <v>7</v>
      </c>
      <c r="E33" s="162">
        <v>2</v>
      </c>
      <c r="F33" s="164">
        <v>7</v>
      </c>
      <c r="G33" s="162">
        <v>2</v>
      </c>
      <c r="H33" s="163">
        <v>2</v>
      </c>
      <c r="I33" s="164">
        <v>9</v>
      </c>
      <c r="J33" s="162">
        <v>13</v>
      </c>
      <c r="K33" s="163">
        <v>3</v>
      </c>
      <c r="L33" s="164">
        <v>8</v>
      </c>
      <c r="M33" s="162">
        <v>3</v>
      </c>
      <c r="N33" s="164">
        <v>7</v>
      </c>
      <c r="O33" s="162">
        <v>3</v>
      </c>
      <c r="P33" s="163">
        <v>4</v>
      </c>
      <c r="Q33" s="164">
        <v>4</v>
      </c>
    </row>
    <row r="34" spans="1:17" ht="15.75">
      <c r="A34" s="161" t="s">
        <v>205</v>
      </c>
      <c r="B34" s="162">
        <v>34</v>
      </c>
      <c r="C34" s="163">
        <v>2</v>
      </c>
      <c r="D34" s="164">
        <v>99</v>
      </c>
      <c r="E34" s="162">
        <v>6</v>
      </c>
      <c r="F34" s="164">
        <v>1</v>
      </c>
      <c r="G34" s="162">
        <v>10</v>
      </c>
      <c r="H34" s="163">
        <v>1</v>
      </c>
      <c r="I34" s="164">
        <v>26</v>
      </c>
      <c r="J34" s="162">
        <v>36</v>
      </c>
      <c r="K34" s="163">
        <v>1</v>
      </c>
      <c r="L34" s="164">
        <v>68</v>
      </c>
      <c r="M34" s="162">
        <v>4</v>
      </c>
      <c r="N34" s="164">
        <v>2</v>
      </c>
      <c r="O34" s="162">
        <v>9</v>
      </c>
      <c r="P34" s="163">
        <v>4</v>
      </c>
      <c r="Q34" s="164">
        <v>23</v>
      </c>
    </row>
    <row r="35" spans="1:17" ht="15.75">
      <c r="A35" s="157" t="s">
        <v>206</v>
      </c>
      <c r="B35" s="162">
        <v>86</v>
      </c>
      <c r="C35" s="163">
        <v>1</v>
      </c>
      <c r="D35" s="164">
        <v>81</v>
      </c>
      <c r="E35" s="162">
        <v>5</v>
      </c>
      <c r="F35" s="164">
        <v>0</v>
      </c>
      <c r="G35" s="162">
        <v>9</v>
      </c>
      <c r="H35" s="163">
        <v>2</v>
      </c>
      <c r="I35" s="164">
        <v>17</v>
      </c>
      <c r="J35" s="162">
        <v>51</v>
      </c>
      <c r="K35" s="163">
        <v>2</v>
      </c>
      <c r="L35" s="164">
        <v>32</v>
      </c>
      <c r="M35" s="162">
        <v>10</v>
      </c>
      <c r="N35" s="164">
        <v>1</v>
      </c>
      <c r="O35" s="162">
        <v>6</v>
      </c>
      <c r="P35" s="163">
        <v>6</v>
      </c>
      <c r="Q35" s="164">
        <v>15</v>
      </c>
    </row>
    <row r="36" spans="1:17" ht="15.75">
      <c r="A36" s="161" t="s">
        <v>207</v>
      </c>
      <c r="B36" s="162">
        <v>6</v>
      </c>
      <c r="C36" s="163">
        <v>0</v>
      </c>
      <c r="D36" s="164">
        <v>7</v>
      </c>
      <c r="E36" s="162">
        <v>0</v>
      </c>
      <c r="F36" s="164">
        <v>0</v>
      </c>
      <c r="G36" s="162">
        <v>0</v>
      </c>
      <c r="H36" s="163">
        <v>2</v>
      </c>
      <c r="I36" s="164">
        <v>105</v>
      </c>
      <c r="J36" s="162">
        <v>7</v>
      </c>
      <c r="K36" s="163">
        <v>1</v>
      </c>
      <c r="L36" s="164">
        <v>7</v>
      </c>
      <c r="M36" s="162">
        <v>1</v>
      </c>
      <c r="N36" s="164">
        <v>0</v>
      </c>
      <c r="O36" s="162">
        <v>1</v>
      </c>
      <c r="P36" s="163">
        <v>0</v>
      </c>
      <c r="Q36" s="164">
        <v>1</v>
      </c>
    </row>
    <row r="37" spans="1:17" ht="15.75">
      <c r="A37" s="157" t="s">
        <v>208</v>
      </c>
      <c r="B37" s="162">
        <v>0</v>
      </c>
      <c r="C37" s="163">
        <v>0</v>
      </c>
      <c r="D37" s="164">
        <v>3</v>
      </c>
      <c r="E37" s="162">
        <v>1</v>
      </c>
      <c r="F37" s="164">
        <v>0</v>
      </c>
      <c r="G37" s="162">
        <v>2</v>
      </c>
      <c r="H37" s="163">
        <v>0</v>
      </c>
      <c r="I37" s="164">
        <v>2</v>
      </c>
      <c r="J37" s="162">
        <v>0</v>
      </c>
      <c r="K37" s="163">
        <v>1</v>
      </c>
      <c r="L37" s="164">
        <v>2</v>
      </c>
      <c r="M37" s="162">
        <v>0</v>
      </c>
      <c r="N37" s="164">
        <v>1</v>
      </c>
      <c r="O37" s="162">
        <v>0</v>
      </c>
      <c r="P37" s="163">
        <v>1</v>
      </c>
      <c r="Q37" s="164">
        <v>1</v>
      </c>
    </row>
    <row r="38" spans="1:17" ht="15.75">
      <c r="A38" s="161" t="s">
        <v>209</v>
      </c>
      <c r="B38" s="162">
        <v>4</v>
      </c>
      <c r="C38" s="163">
        <v>0</v>
      </c>
      <c r="D38" s="164">
        <v>5</v>
      </c>
      <c r="E38" s="162">
        <v>0</v>
      </c>
      <c r="F38" s="164">
        <v>0</v>
      </c>
      <c r="G38" s="162">
        <v>0</v>
      </c>
      <c r="H38" s="163">
        <v>0</v>
      </c>
      <c r="I38" s="164">
        <v>1</v>
      </c>
      <c r="J38" s="162">
        <v>8</v>
      </c>
      <c r="K38" s="163">
        <v>0</v>
      </c>
      <c r="L38" s="164">
        <v>9</v>
      </c>
      <c r="M38" s="162">
        <v>0</v>
      </c>
      <c r="N38" s="164">
        <v>0</v>
      </c>
      <c r="O38" s="162">
        <v>0</v>
      </c>
      <c r="P38" s="163">
        <v>0</v>
      </c>
      <c r="Q38" s="164">
        <v>2</v>
      </c>
    </row>
    <row r="39" spans="1:17" ht="15.75">
      <c r="A39" s="157" t="s">
        <v>210</v>
      </c>
      <c r="B39" s="162">
        <v>52</v>
      </c>
      <c r="C39" s="163">
        <v>0</v>
      </c>
      <c r="D39" s="164">
        <v>20</v>
      </c>
      <c r="E39" s="162">
        <v>6</v>
      </c>
      <c r="F39" s="164">
        <v>2</v>
      </c>
      <c r="G39" s="162">
        <v>6</v>
      </c>
      <c r="H39" s="163">
        <v>0</v>
      </c>
      <c r="I39" s="164">
        <v>13</v>
      </c>
      <c r="J39" s="162">
        <v>52</v>
      </c>
      <c r="K39" s="163">
        <v>1</v>
      </c>
      <c r="L39" s="164">
        <v>25</v>
      </c>
      <c r="M39" s="162">
        <v>10</v>
      </c>
      <c r="N39" s="164">
        <v>2</v>
      </c>
      <c r="O39" s="162">
        <v>5</v>
      </c>
      <c r="P39" s="163">
        <v>0</v>
      </c>
      <c r="Q39" s="164">
        <v>78</v>
      </c>
    </row>
    <row r="40" spans="1:17" ht="15.75">
      <c r="A40" s="161" t="s">
        <v>211</v>
      </c>
      <c r="B40" s="162">
        <v>15</v>
      </c>
      <c r="C40" s="163">
        <v>1</v>
      </c>
      <c r="D40" s="164">
        <v>9</v>
      </c>
      <c r="E40" s="162">
        <v>1</v>
      </c>
      <c r="F40" s="164">
        <v>0</v>
      </c>
      <c r="G40" s="162">
        <v>1</v>
      </c>
      <c r="H40" s="163">
        <v>1</v>
      </c>
      <c r="I40" s="164">
        <v>55</v>
      </c>
      <c r="J40" s="162">
        <v>18</v>
      </c>
      <c r="K40" s="163">
        <v>0</v>
      </c>
      <c r="L40" s="164">
        <v>5</v>
      </c>
      <c r="M40" s="162">
        <v>1</v>
      </c>
      <c r="N40" s="164">
        <v>1</v>
      </c>
      <c r="O40" s="162">
        <v>3</v>
      </c>
      <c r="P40" s="163">
        <v>1</v>
      </c>
      <c r="Q40" s="164">
        <v>9</v>
      </c>
    </row>
    <row r="41" spans="1:17" ht="15.75">
      <c r="A41" s="157" t="s">
        <v>212</v>
      </c>
      <c r="B41" s="162">
        <v>69</v>
      </c>
      <c r="C41" s="163">
        <v>0</v>
      </c>
      <c r="D41" s="164">
        <v>34</v>
      </c>
      <c r="E41" s="162">
        <v>8</v>
      </c>
      <c r="F41" s="164">
        <v>2</v>
      </c>
      <c r="G41" s="162">
        <v>13</v>
      </c>
      <c r="H41" s="163">
        <v>0</v>
      </c>
      <c r="I41" s="164">
        <v>15</v>
      </c>
      <c r="J41" s="162">
        <v>65</v>
      </c>
      <c r="K41" s="163">
        <v>1</v>
      </c>
      <c r="L41" s="164">
        <v>40</v>
      </c>
      <c r="M41" s="162">
        <v>15</v>
      </c>
      <c r="N41" s="164">
        <v>0</v>
      </c>
      <c r="O41" s="162">
        <v>9</v>
      </c>
      <c r="P41" s="163">
        <v>3</v>
      </c>
      <c r="Q41" s="164">
        <v>12</v>
      </c>
    </row>
    <row r="42" spans="1:17" ht="15.75">
      <c r="A42" s="161" t="s">
        <v>213</v>
      </c>
      <c r="B42" s="162">
        <v>1547</v>
      </c>
      <c r="C42" s="163">
        <v>6</v>
      </c>
      <c r="D42" s="164">
        <v>1694</v>
      </c>
      <c r="E42" s="162">
        <v>269</v>
      </c>
      <c r="F42" s="164">
        <v>16</v>
      </c>
      <c r="G42" s="162">
        <v>407</v>
      </c>
      <c r="H42" s="163">
        <v>12</v>
      </c>
      <c r="I42" s="164">
        <v>423</v>
      </c>
      <c r="J42" s="162">
        <v>1345</v>
      </c>
      <c r="K42" s="163">
        <v>2</v>
      </c>
      <c r="L42" s="164">
        <v>1261</v>
      </c>
      <c r="M42" s="162">
        <v>450</v>
      </c>
      <c r="N42" s="164">
        <v>17</v>
      </c>
      <c r="O42" s="162">
        <v>442</v>
      </c>
      <c r="P42" s="163">
        <v>16</v>
      </c>
      <c r="Q42" s="164">
        <v>447</v>
      </c>
    </row>
    <row r="43" spans="1:17" ht="15.75">
      <c r="A43" s="157" t="s">
        <v>214</v>
      </c>
      <c r="B43" s="162">
        <v>307</v>
      </c>
      <c r="C43" s="163">
        <v>7</v>
      </c>
      <c r="D43" s="164">
        <v>148</v>
      </c>
      <c r="E43" s="162">
        <v>52</v>
      </c>
      <c r="F43" s="164">
        <v>6</v>
      </c>
      <c r="G43" s="162">
        <v>53</v>
      </c>
      <c r="H43" s="163">
        <v>1</v>
      </c>
      <c r="I43" s="164">
        <v>60</v>
      </c>
      <c r="J43" s="162">
        <v>240</v>
      </c>
      <c r="K43" s="163">
        <v>2</v>
      </c>
      <c r="L43" s="164">
        <v>152</v>
      </c>
      <c r="M43" s="162">
        <v>66</v>
      </c>
      <c r="N43" s="164">
        <v>2</v>
      </c>
      <c r="O43" s="162">
        <v>44</v>
      </c>
      <c r="P43" s="163">
        <v>8</v>
      </c>
      <c r="Q43" s="164">
        <v>50</v>
      </c>
    </row>
    <row r="44" spans="1:17" ht="15.75">
      <c r="A44" s="161" t="s">
        <v>215</v>
      </c>
      <c r="B44" s="162">
        <v>5</v>
      </c>
      <c r="C44" s="163">
        <v>0</v>
      </c>
      <c r="D44" s="164">
        <v>2</v>
      </c>
      <c r="E44" s="162">
        <v>0</v>
      </c>
      <c r="F44" s="164">
        <v>0</v>
      </c>
      <c r="G44" s="162">
        <v>1</v>
      </c>
      <c r="H44" s="163">
        <v>0</v>
      </c>
      <c r="I44" s="164">
        <v>0</v>
      </c>
      <c r="J44" s="162">
        <v>2</v>
      </c>
      <c r="K44" s="163">
        <v>1</v>
      </c>
      <c r="L44" s="164">
        <v>8</v>
      </c>
      <c r="M44" s="162">
        <v>2</v>
      </c>
      <c r="N44" s="164">
        <v>1</v>
      </c>
      <c r="O44" s="162">
        <v>1</v>
      </c>
      <c r="P44" s="163">
        <v>1</v>
      </c>
      <c r="Q44" s="164">
        <v>2</v>
      </c>
    </row>
    <row r="45" spans="1:17" ht="15.75">
      <c r="A45" s="157" t="s">
        <v>216</v>
      </c>
      <c r="B45" s="162">
        <v>10</v>
      </c>
      <c r="C45" s="163">
        <v>1</v>
      </c>
      <c r="D45" s="164">
        <v>5</v>
      </c>
      <c r="E45" s="162">
        <v>0</v>
      </c>
      <c r="F45" s="164">
        <v>0</v>
      </c>
      <c r="G45" s="162">
        <v>3</v>
      </c>
      <c r="H45" s="163">
        <v>1</v>
      </c>
      <c r="I45" s="164">
        <v>5</v>
      </c>
      <c r="J45" s="162">
        <v>14</v>
      </c>
      <c r="K45" s="163">
        <v>1</v>
      </c>
      <c r="L45" s="164">
        <v>7</v>
      </c>
      <c r="M45" s="162">
        <v>1</v>
      </c>
      <c r="N45" s="164">
        <v>2</v>
      </c>
      <c r="O45" s="162">
        <v>0</v>
      </c>
      <c r="P45" s="163">
        <v>1</v>
      </c>
      <c r="Q45" s="164">
        <v>4</v>
      </c>
    </row>
    <row r="46" spans="1:17" ht="15.75">
      <c r="A46" s="161" t="s">
        <v>217</v>
      </c>
      <c r="B46" s="162">
        <v>49</v>
      </c>
      <c r="C46" s="163">
        <v>3</v>
      </c>
      <c r="D46" s="164">
        <v>29</v>
      </c>
      <c r="E46" s="162">
        <v>12</v>
      </c>
      <c r="F46" s="164">
        <v>8</v>
      </c>
      <c r="G46" s="162">
        <v>8</v>
      </c>
      <c r="H46" s="163">
        <v>1</v>
      </c>
      <c r="I46" s="164">
        <v>15</v>
      </c>
      <c r="J46" s="162">
        <v>62</v>
      </c>
      <c r="K46" s="163">
        <v>6</v>
      </c>
      <c r="L46" s="164">
        <v>47</v>
      </c>
      <c r="M46" s="162">
        <v>13</v>
      </c>
      <c r="N46" s="164">
        <v>4</v>
      </c>
      <c r="O46" s="162">
        <v>11</v>
      </c>
      <c r="P46" s="163">
        <v>2</v>
      </c>
      <c r="Q46" s="164">
        <v>39</v>
      </c>
    </row>
    <row r="47" spans="1:17" ht="15.75">
      <c r="A47" s="157" t="s">
        <v>218</v>
      </c>
      <c r="B47" s="162">
        <v>21</v>
      </c>
      <c r="C47" s="163">
        <v>0</v>
      </c>
      <c r="D47" s="164">
        <v>32</v>
      </c>
      <c r="E47" s="162">
        <v>0</v>
      </c>
      <c r="F47" s="164">
        <v>0</v>
      </c>
      <c r="G47" s="162">
        <v>2</v>
      </c>
      <c r="H47" s="163">
        <v>1</v>
      </c>
      <c r="I47" s="164">
        <v>14</v>
      </c>
      <c r="J47" s="162">
        <v>8</v>
      </c>
      <c r="K47" s="163">
        <v>0</v>
      </c>
      <c r="L47" s="164">
        <v>30</v>
      </c>
      <c r="M47" s="162">
        <v>0</v>
      </c>
      <c r="N47" s="164">
        <v>0</v>
      </c>
      <c r="O47" s="162">
        <v>2</v>
      </c>
      <c r="P47" s="163">
        <v>0</v>
      </c>
      <c r="Q47" s="164">
        <v>11</v>
      </c>
    </row>
    <row r="48" spans="1:17" ht="15.75">
      <c r="A48" s="161" t="s">
        <v>219</v>
      </c>
      <c r="B48" s="162">
        <v>8</v>
      </c>
      <c r="C48" s="163">
        <v>0</v>
      </c>
      <c r="D48" s="164">
        <v>8</v>
      </c>
      <c r="E48" s="162">
        <v>1</v>
      </c>
      <c r="F48" s="164">
        <v>0</v>
      </c>
      <c r="G48" s="162">
        <v>1</v>
      </c>
      <c r="H48" s="163">
        <v>1</v>
      </c>
      <c r="I48" s="164">
        <v>1</v>
      </c>
      <c r="J48" s="162">
        <v>5</v>
      </c>
      <c r="K48" s="163">
        <v>0</v>
      </c>
      <c r="L48" s="164">
        <v>7</v>
      </c>
      <c r="M48" s="162">
        <v>1</v>
      </c>
      <c r="N48" s="164">
        <v>0</v>
      </c>
      <c r="O48" s="162">
        <v>1</v>
      </c>
      <c r="P48" s="163">
        <v>0</v>
      </c>
      <c r="Q48" s="164">
        <v>1</v>
      </c>
    </row>
    <row r="49" spans="1:17" ht="15.75">
      <c r="A49" s="157" t="s">
        <v>220</v>
      </c>
      <c r="B49" s="162">
        <v>97</v>
      </c>
      <c r="C49" s="163">
        <v>2</v>
      </c>
      <c r="D49" s="164">
        <v>37</v>
      </c>
      <c r="E49" s="162">
        <v>8</v>
      </c>
      <c r="F49" s="164">
        <v>1</v>
      </c>
      <c r="G49" s="162">
        <v>13</v>
      </c>
      <c r="H49" s="163">
        <v>4</v>
      </c>
      <c r="I49" s="164">
        <v>426</v>
      </c>
      <c r="J49" s="162">
        <v>79</v>
      </c>
      <c r="K49" s="163">
        <v>1</v>
      </c>
      <c r="L49" s="164">
        <v>32</v>
      </c>
      <c r="M49" s="162">
        <v>21</v>
      </c>
      <c r="N49" s="164">
        <v>1</v>
      </c>
      <c r="O49" s="162">
        <v>16</v>
      </c>
      <c r="P49" s="163">
        <v>4</v>
      </c>
      <c r="Q49" s="164">
        <v>18</v>
      </c>
    </row>
    <row r="50" spans="1:17" ht="15.75">
      <c r="A50" s="161" t="s">
        <v>221</v>
      </c>
      <c r="B50" s="162">
        <v>105</v>
      </c>
      <c r="C50" s="163">
        <v>5</v>
      </c>
      <c r="D50" s="164">
        <v>60</v>
      </c>
      <c r="E50" s="162">
        <v>11</v>
      </c>
      <c r="F50" s="164">
        <v>5</v>
      </c>
      <c r="G50" s="162">
        <v>11</v>
      </c>
      <c r="H50" s="163">
        <v>11</v>
      </c>
      <c r="I50" s="164">
        <v>24</v>
      </c>
      <c r="J50" s="162">
        <v>64</v>
      </c>
      <c r="K50" s="163">
        <v>7</v>
      </c>
      <c r="L50" s="164">
        <v>43</v>
      </c>
      <c r="M50" s="162">
        <v>8</v>
      </c>
      <c r="N50" s="164">
        <v>6</v>
      </c>
      <c r="O50" s="162">
        <v>13</v>
      </c>
      <c r="P50" s="163">
        <v>5</v>
      </c>
      <c r="Q50" s="164">
        <v>27</v>
      </c>
    </row>
    <row r="51" spans="1:17" ht="15.75">
      <c r="A51" s="157" t="s">
        <v>222</v>
      </c>
      <c r="B51" s="162">
        <v>11</v>
      </c>
      <c r="C51" s="163">
        <v>1</v>
      </c>
      <c r="D51" s="164">
        <v>27</v>
      </c>
      <c r="E51" s="162">
        <v>1</v>
      </c>
      <c r="F51" s="164">
        <v>1</v>
      </c>
      <c r="G51" s="162">
        <v>1</v>
      </c>
      <c r="H51" s="163">
        <v>3</v>
      </c>
      <c r="I51" s="164">
        <v>11</v>
      </c>
      <c r="J51" s="162">
        <v>13</v>
      </c>
      <c r="K51" s="163">
        <v>1</v>
      </c>
      <c r="L51" s="164">
        <v>14</v>
      </c>
      <c r="M51" s="162">
        <v>1</v>
      </c>
      <c r="N51" s="164">
        <v>0</v>
      </c>
      <c r="O51" s="162">
        <v>1</v>
      </c>
      <c r="P51" s="163">
        <v>0</v>
      </c>
      <c r="Q51" s="164">
        <v>34</v>
      </c>
    </row>
    <row r="52" spans="1:17" ht="15.75">
      <c r="A52" s="161" t="s">
        <v>223</v>
      </c>
      <c r="B52" s="162">
        <v>32</v>
      </c>
      <c r="C52" s="163">
        <v>1</v>
      </c>
      <c r="D52" s="164">
        <v>29</v>
      </c>
      <c r="E52" s="162">
        <v>3</v>
      </c>
      <c r="F52" s="164">
        <v>0</v>
      </c>
      <c r="G52" s="162">
        <v>6</v>
      </c>
      <c r="H52" s="163">
        <v>1</v>
      </c>
      <c r="I52" s="164">
        <v>9</v>
      </c>
      <c r="J52" s="162">
        <v>18</v>
      </c>
      <c r="K52" s="163">
        <v>0</v>
      </c>
      <c r="L52" s="164">
        <v>9</v>
      </c>
      <c r="M52" s="162">
        <v>1</v>
      </c>
      <c r="N52" s="164">
        <v>0</v>
      </c>
      <c r="O52" s="162">
        <v>4</v>
      </c>
      <c r="P52" s="163">
        <v>0</v>
      </c>
      <c r="Q52" s="164">
        <v>6</v>
      </c>
    </row>
    <row r="53" spans="1:17" ht="15.75">
      <c r="A53" s="157" t="s">
        <v>224</v>
      </c>
      <c r="B53" s="162">
        <v>25</v>
      </c>
      <c r="C53" s="163">
        <v>1</v>
      </c>
      <c r="D53" s="164">
        <v>42</v>
      </c>
      <c r="E53" s="162">
        <v>2</v>
      </c>
      <c r="F53" s="164">
        <v>1</v>
      </c>
      <c r="G53" s="162">
        <v>5</v>
      </c>
      <c r="H53" s="163">
        <v>1</v>
      </c>
      <c r="I53" s="164">
        <v>21</v>
      </c>
      <c r="J53" s="162">
        <v>24</v>
      </c>
      <c r="K53" s="163">
        <v>4</v>
      </c>
      <c r="L53" s="164">
        <v>60</v>
      </c>
      <c r="M53" s="162">
        <v>9</v>
      </c>
      <c r="N53" s="164">
        <v>2</v>
      </c>
      <c r="O53" s="162">
        <v>4</v>
      </c>
      <c r="P53" s="163">
        <v>2</v>
      </c>
      <c r="Q53" s="164">
        <v>24</v>
      </c>
    </row>
    <row r="54" spans="1:17" ht="15.75">
      <c r="A54" s="161" t="s">
        <v>225</v>
      </c>
      <c r="B54" s="162">
        <v>44</v>
      </c>
      <c r="C54" s="163">
        <v>0</v>
      </c>
      <c r="D54" s="164">
        <v>28</v>
      </c>
      <c r="E54" s="162">
        <v>3</v>
      </c>
      <c r="F54" s="164">
        <v>0</v>
      </c>
      <c r="G54" s="162">
        <v>1</v>
      </c>
      <c r="H54" s="163">
        <v>1</v>
      </c>
      <c r="I54" s="164">
        <v>6</v>
      </c>
      <c r="J54" s="162">
        <v>28</v>
      </c>
      <c r="K54" s="163">
        <v>4</v>
      </c>
      <c r="L54" s="164">
        <v>23</v>
      </c>
      <c r="M54" s="162">
        <v>3</v>
      </c>
      <c r="N54" s="164">
        <v>0</v>
      </c>
      <c r="O54" s="162">
        <v>1</v>
      </c>
      <c r="P54" s="163">
        <v>0</v>
      </c>
      <c r="Q54" s="164">
        <v>14</v>
      </c>
    </row>
    <row r="55" spans="1:17" ht="15.75">
      <c r="A55" s="157" t="s">
        <v>226</v>
      </c>
      <c r="B55" s="162">
        <v>33</v>
      </c>
      <c r="C55" s="163">
        <v>0</v>
      </c>
      <c r="D55" s="164">
        <v>3</v>
      </c>
      <c r="E55" s="162">
        <v>3</v>
      </c>
      <c r="F55" s="164">
        <v>1</v>
      </c>
      <c r="G55" s="162">
        <v>3</v>
      </c>
      <c r="H55" s="163">
        <v>1</v>
      </c>
      <c r="I55" s="164">
        <v>2</v>
      </c>
      <c r="J55" s="162">
        <v>24</v>
      </c>
      <c r="K55" s="163">
        <v>1</v>
      </c>
      <c r="L55" s="164">
        <v>4</v>
      </c>
      <c r="M55" s="162">
        <v>0</v>
      </c>
      <c r="N55" s="164">
        <v>0</v>
      </c>
      <c r="O55" s="162">
        <v>1</v>
      </c>
      <c r="P55" s="163">
        <v>0</v>
      </c>
      <c r="Q55" s="164">
        <v>0</v>
      </c>
    </row>
    <row r="56" spans="1:17" ht="15.75">
      <c r="A56" s="161" t="s">
        <v>227</v>
      </c>
      <c r="B56" s="162">
        <v>50</v>
      </c>
      <c r="C56" s="163">
        <v>3</v>
      </c>
      <c r="D56" s="164">
        <v>69</v>
      </c>
      <c r="E56" s="162">
        <v>4</v>
      </c>
      <c r="F56" s="164">
        <v>0</v>
      </c>
      <c r="G56" s="162">
        <v>8</v>
      </c>
      <c r="H56" s="163">
        <v>3</v>
      </c>
      <c r="I56" s="164">
        <v>18</v>
      </c>
      <c r="J56" s="162">
        <v>41</v>
      </c>
      <c r="K56" s="163">
        <v>0</v>
      </c>
      <c r="L56" s="164">
        <v>64</v>
      </c>
      <c r="M56" s="162">
        <v>11</v>
      </c>
      <c r="N56" s="164">
        <v>1</v>
      </c>
      <c r="O56" s="162">
        <v>6</v>
      </c>
      <c r="P56" s="163">
        <v>2</v>
      </c>
      <c r="Q56" s="164">
        <v>32</v>
      </c>
    </row>
    <row r="57" spans="1:17" ht="15.75">
      <c r="A57" s="157" t="s">
        <v>228</v>
      </c>
      <c r="B57" s="162">
        <v>6</v>
      </c>
      <c r="C57" s="163">
        <v>2</v>
      </c>
      <c r="D57" s="164">
        <v>1</v>
      </c>
      <c r="E57" s="162">
        <v>0</v>
      </c>
      <c r="F57" s="164">
        <v>1</v>
      </c>
      <c r="G57" s="162">
        <v>0</v>
      </c>
      <c r="H57" s="163">
        <v>1</v>
      </c>
      <c r="I57" s="164">
        <v>5</v>
      </c>
      <c r="J57" s="162">
        <v>4</v>
      </c>
      <c r="K57" s="163">
        <v>3</v>
      </c>
      <c r="L57" s="164">
        <v>6</v>
      </c>
      <c r="M57" s="162">
        <v>2</v>
      </c>
      <c r="N57" s="164">
        <v>0</v>
      </c>
      <c r="O57" s="162">
        <v>0</v>
      </c>
      <c r="P57" s="163">
        <v>0</v>
      </c>
      <c r="Q57" s="164">
        <v>0</v>
      </c>
    </row>
    <row r="58" spans="1:17" ht="15.75">
      <c r="A58" s="161" t="s">
        <v>229</v>
      </c>
      <c r="B58" s="162">
        <v>7</v>
      </c>
      <c r="C58" s="163">
        <v>4</v>
      </c>
      <c r="D58" s="164">
        <v>5</v>
      </c>
      <c r="E58" s="162">
        <v>3</v>
      </c>
      <c r="F58" s="164">
        <v>1</v>
      </c>
      <c r="G58" s="162">
        <v>1</v>
      </c>
      <c r="H58" s="163">
        <v>0</v>
      </c>
      <c r="I58" s="164">
        <v>9</v>
      </c>
      <c r="J58" s="162">
        <v>11</v>
      </c>
      <c r="K58" s="163">
        <v>1</v>
      </c>
      <c r="L58" s="164">
        <v>9</v>
      </c>
      <c r="M58" s="162">
        <v>2</v>
      </c>
      <c r="N58" s="164">
        <v>1</v>
      </c>
      <c r="O58" s="162">
        <v>0</v>
      </c>
      <c r="P58" s="163">
        <v>1</v>
      </c>
      <c r="Q58" s="164">
        <v>13</v>
      </c>
    </row>
    <row r="59" spans="1:17" ht="15.75">
      <c r="A59" s="157" t="s">
        <v>230</v>
      </c>
      <c r="B59" s="162">
        <v>10</v>
      </c>
      <c r="C59" s="163">
        <v>0</v>
      </c>
      <c r="D59" s="164">
        <v>11</v>
      </c>
      <c r="E59" s="162">
        <v>1</v>
      </c>
      <c r="F59" s="164">
        <v>1</v>
      </c>
      <c r="G59" s="162">
        <v>3</v>
      </c>
      <c r="H59" s="163">
        <v>2</v>
      </c>
      <c r="I59" s="164">
        <v>0</v>
      </c>
      <c r="J59" s="162">
        <v>9</v>
      </c>
      <c r="K59" s="163">
        <v>0</v>
      </c>
      <c r="L59" s="164">
        <v>6</v>
      </c>
      <c r="M59" s="162">
        <v>2</v>
      </c>
      <c r="N59" s="164">
        <v>1</v>
      </c>
      <c r="O59" s="162">
        <v>1</v>
      </c>
      <c r="P59" s="163">
        <v>1</v>
      </c>
      <c r="Q59" s="164">
        <v>0</v>
      </c>
    </row>
    <row r="60" spans="1:17" ht="15.75">
      <c r="A60" s="161" t="s">
        <v>231</v>
      </c>
      <c r="B60" s="162">
        <v>9</v>
      </c>
      <c r="C60" s="163">
        <v>0</v>
      </c>
      <c r="D60" s="164">
        <v>30</v>
      </c>
      <c r="E60" s="162">
        <v>3</v>
      </c>
      <c r="F60" s="164">
        <v>0</v>
      </c>
      <c r="G60" s="162">
        <v>3</v>
      </c>
      <c r="H60" s="163">
        <v>0</v>
      </c>
      <c r="I60" s="164">
        <v>8</v>
      </c>
      <c r="J60" s="162">
        <v>15</v>
      </c>
      <c r="K60" s="163">
        <v>1</v>
      </c>
      <c r="L60" s="164">
        <v>22</v>
      </c>
      <c r="M60" s="162">
        <v>4</v>
      </c>
      <c r="N60" s="164">
        <v>0</v>
      </c>
      <c r="O60" s="162">
        <v>0</v>
      </c>
      <c r="P60" s="163">
        <v>2</v>
      </c>
      <c r="Q60" s="164">
        <v>77</v>
      </c>
    </row>
    <row r="61" spans="1:17" ht="15.75">
      <c r="A61" s="157" t="s">
        <v>232</v>
      </c>
      <c r="B61" s="162">
        <v>8</v>
      </c>
      <c r="C61" s="163">
        <v>2</v>
      </c>
      <c r="D61" s="164">
        <v>8</v>
      </c>
      <c r="E61" s="162">
        <v>2</v>
      </c>
      <c r="F61" s="164">
        <v>0</v>
      </c>
      <c r="G61" s="162">
        <v>0</v>
      </c>
      <c r="H61" s="163">
        <v>1</v>
      </c>
      <c r="I61" s="164">
        <v>5</v>
      </c>
      <c r="J61" s="162">
        <v>9</v>
      </c>
      <c r="K61" s="163">
        <v>1</v>
      </c>
      <c r="L61" s="164">
        <v>9</v>
      </c>
      <c r="M61" s="162">
        <v>6</v>
      </c>
      <c r="N61" s="164">
        <v>1</v>
      </c>
      <c r="O61" s="162">
        <v>0</v>
      </c>
      <c r="P61" s="163">
        <v>0</v>
      </c>
      <c r="Q61" s="164">
        <v>4</v>
      </c>
    </row>
    <row r="62" spans="1:17" ht="15.75">
      <c r="A62" s="161" t="s">
        <v>233</v>
      </c>
      <c r="B62" s="162">
        <v>37</v>
      </c>
      <c r="C62" s="163">
        <v>1</v>
      </c>
      <c r="D62" s="164">
        <v>47</v>
      </c>
      <c r="E62" s="162">
        <v>4</v>
      </c>
      <c r="F62" s="164">
        <v>1</v>
      </c>
      <c r="G62" s="162">
        <v>1</v>
      </c>
      <c r="H62" s="163">
        <v>2</v>
      </c>
      <c r="I62" s="164">
        <v>9</v>
      </c>
      <c r="J62" s="162">
        <v>26</v>
      </c>
      <c r="K62" s="163">
        <v>0</v>
      </c>
      <c r="L62" s="164">
        <v>36</v>
      </c>
      <c r="M62" s="162">
        <v>6</v>
      </c>
      <c r="N62" s="164">
        <v>0</v>
      </c>
      <c r="O62" s="162">
        <v>1</v>
      </c>
      <c r="P62" s="163">
        <v>0</v>
      </c>
      <c r="Q62" s="164">
        <v>9</v>
      </c>
    </row>
    <row r="63" spans="1:17" ht="15.75">
      <c r="A63" s="157" t="s">
        <v>234</v>
      </c>
      <c r="B63" s="162">
        <v>26</v>
      </c>
      <c r="C63" s="163">
        <v>1</v>
      </c>
      <c r="D63" s="164">
        <v>24</v>
      </c>
      <c r="E63" s="162">
        <v>5</v>
      </c>
      <c r="F63" s="164">
        <v>0</v>
      </c>
      <c r="G63" s="162">
        <v>4</v>
      </c>
      <c r="H63" s="163">
        <v>0</v>
      </c>
      <c r="I63" s="164">
        <v>18</v>
      </c>
      <c r="J63" s="162">
        <v>26</v>
      </c>
      <c r="K63" s="163">
        <v>0</v>
      </c>
      <c r="L63" s="164">
        <v>20</v>
      </c>
      <c r="M63" s="162">
        <v>7</v>
      </c>
      <c r="N63" s="164">
        <v>0</v>
      </c>
      <c r="O63" s="162">
        <v>11</v>
      </c>
      <c r="P63" s="163">
        <v>1</v>
      </c>
      <c r="Q63" s="164">
        <v>13</v>
      </c>
    </row>
    <row r="64" spans="1:17" ht="15.75">
      <c r="A64" s="161" t="s">
        <v>235</v>
      </c>
      <c r="B64" s="162">
        <v>3</v>
      </c>
      <c r="C64" s="163">
        <v>0</v>
      </c>
      <c r="D64" s="164">
        <v>2</v>
      </c>
      <c r="E64" s="162">
        <v>1</v>
      </c>
      <c r="F64" s="164">
        <v>0</v>
      </c>
      <c r="G64" s="162">
        <v>0</v>
      </c>
      <c r="H64" s="163">
        <v>0</v>
      </c>
      <c r="I64" s="164">
        <v>1</v>
      </c>
      <c r="J64" s="162">
        <v>1</v>
      </c>
      <c r="K64" s="163">
        <v>0</v>
      </c>
      <c r="L64" s="164">
        <v>2</v>
      </c>
      <c r="M64" s="162">
        <v>1</v>
      </c>
      <c r="N64" s="164">
        <v>0</v>
      </c>
      <c r="O64" s="162">
        <v>1</v>
      </c>
      <c r="P64" s="163">
        <v>0</v>
      </c>
      <c r="Q64" s="164">
        <v>2</v>
      </c>
    </row>
    <row r="65" spans="1:17" ht="15.75">
      <c r="A65" s="157" t="s">
        <v>236</v>
      </c>
      <c r="B65" s="162">
        <v>5</v>
      </c>
      <c r="C65" s="163">
        <v>0</v>
      </c>
      <c r="D65" s="164">
        <v>1</v>
      </c>
      <c r="E65" s="162">
        <v>0</v>
      </c>
      <c r="F65" s="164">
        <v>0</v>
      </c>
      <c r="G65" s="162">
        <v>0</v>
      </c>
      <c r="H65" s="163">
        <v>2</v>
      </c>
      <c r="I65" s="164">
        <v>0</v>
      </c>
      <c r="J65" s="162">
        <v>3</v>
      </c>
      <c r="K65" s="163">
        <v>1</v>
      </c>
      <c r="L65" s="164">
        <v>0</v>
      </c>
      <c r="M65" s="162">
        <v>0</v>
      </c>
      <c r="N65" s="164">
        <v>2</v>
      </c>
      <c r="O65" s="162">
        <v>0</v>
      </c>
      <c r="P65" s="163">
        <v>1</v>
      </c>
      <c r="Q65" s="164">
        <v>1</v>
      </c>
    </row>
    <row r="66" spans="1:17" ht="15.75">
      <c r="A66" s="161" t="s">
        <v>237</v>
      </c>
      <c r="B66" s="162">
        <v>19</v>
      </c>
      <c r="C66" s="163">
        <v>1</v>
      </c>
      <c r="D66" s="164">
        <v>11</v>
      </c>
      <c r="E66" s="162">
        <v>1</v>
      </c>
      <c r="F66" s="164">
        <v>1</v>
      </c>
      <c r="G66" s="162">
        <v>1</v>
      </c>
      <c r="H66" s="163">
        <v>2</v>
      </c>
      <c r="I66" s="164">
        <v>8</v>
      </c>
      <c r="J66" s="162">
        <v>12</v>
      </c>
      <c r="K66" s="163">
        <v>0</v>
      </c>
      <c r="L66" s="164">
        <v>14</v>
      </c>
      <c r="M66" s="162">
        <v>2</v>
      </c>
      <c r="N66" s="164">
        <v>1</v>
      </c>
      <c r="O66" s="162">
        <v>0</v>
      </c>
      <c r="P66" s="163">
        <v>1</v>
      </c>
      <c r="Q66" s="164">
        <v>9</v>
      </c>
    </row>
    <row r="67" spans="1:17" ht="15.75">
      <c r="A67" s="157" t="s">
        <v>238</v>
      </c>
      <c r="B67" s="162">
        <v>35</v>
      </c>
      <c r="C67" s="163">
        <v>1</v>
      </c>
      <c r="D67" s="164">
        <v>58</v>
      </c>
      <c r="E67" s="162">
        <v>4</v>
      </c>
      <c r="F67" s="164">
        <v>0</v>
      </c>
      <c r="G67" s="162">
        <v>6</v>
      </c>
      <c r="H67" s="163">
        <v>3</v>
      </c>
      <c r="I67" s="164">
        <v>20</v>
      </c>
      <c r="J67" s="162">
        <v>27</v>
      </c>
      <c r="K67" s="163">
        <v>1</v>
      </c>
      <c r="L67" s="164">
        <v>47</v>
      </c>
      <c r="M67" s="162">
        <v>6</v>
      </c>
      <c r="N67" s="164">
        <v>0</v>
      </c>
      <c r="O67" s="162">
        <v>4</v>
      </c>
      <c r="P67" s="163">
        <v>3</v>
      </c>
      <c r="Q67" s="164">
        <v>20</v>
      </c>
    </row>
    <row r="68" spans="1:17" ht="15.75">
      <c r="A68" s="161" t="s">
        <v>239</v>
      </c>
      <c r="B68" s="162">
        <v>15</v>
      </c>
      <c r="C68" s="163">
        <v>1</v>
      </c>
      <c r="D68" s="164">
        <v>9</v>
      </c>
      <c r="E68" s="162">
        <v>1</v>
      </c>
      <c r="F68" s="164">
        <v>0</v>
      </c>
      <c r="G68" s="162">
        <v>0</v>
      </c>
      <c r="H68" s="163">
        <v>0</v>
      </c>
      <c r="I68" s="164">
        <v>9</v>
      </c>
      <c r="J68" s="162">
        <v>8</v>
      </c>
      <c r="K68" s="163">
        <v>0</v>
      </c>
      <c r="L68" s="164">
        <v>15</v>
      </c>
      <c r="M68" s="162">
        <v>2</v>
      </c>
      <c r="N68" s="164">
        <v>2</v>
      </c>
      <c r="O68" s="162">
        <v>2</v>
      </c>
      <c r="P68" s="163">
        <v>3</v>
      </c>
      <c r="Q68" s="164">
        <v>7</v>
      </c>
    </row>
    <row r="69" spans="1:17" ht="15.75">
      <c r="A69" s="157" t="s">
        <v>240</v>
      </c>
      <c r="B69" s="162">
        <v>33</v>
      </c>
      <c r="C69" s="163">
        <v>1</v>
      </c>
      <c r="D69" s="164">
        <v>19</v>
      </c>
      <c r="E69" s="162">
        <v>3</v>
      </c>
      <c r="F69" s="164">
        <v>1</v>
      </c>
      <c r="G69" s="162">
        <v>5</v>
      </c>
      <c r="H69" s="163">
        <v>0</v>
      </c>
      <c r="I69" s="164">
        <v>5</v>
      </c>
      <c r="J69" s="162">
        <v>23</v>
      </c>
      <c r="K69" s="163">
        <v>3</v>
      </c>
      <c r="L69" s="164">
        <v>20</v>
      </c>
      <c r="M69" s="162">
        <v>6</v>
      </c>
      <c r="N69" s="164">
        <v>0</v>
      </c>
      <c r="O69" s="162">
        <v>3</v>
      </c>
      <c r="P69" s="163">
        <v>0</v>
      </c>
      <c r="Q69" s="164">
        <v>4</v>
      </c>
    </row>
    <row r="70" spans="1:17" ht="15.75">
      <c r="A70" s="161" t="s">
        <v>241</v>
      </c>
      <c r="B70" s="162">
        <v>4</v>
      </c>
      <c r="C70" s="163">
        <v>0</v>
      </c>
      <c r="D70" s="164">
        <v>2</v>
      </c>
      <c r="E70" s="162">
        <v>0</v>
      </c>
      <c r="F70" s="164">
        <v>1</v>
      </c>
      <c r="G70" s="162">
        <v>0</v>
      </c>
      <c r="H70" s="163">
        <v>0</v>
      </c>
      <c r="I70" s="164">
        <v>2</v>
      </c>
      <c r="J70" s="162">
        <v>1</v>
      </c>
      <c r="K70" s="163">
        <v>0</v>
      </c>
      <c r="L70" s="164">
        <v>1</v>
      </c>
      <c r="M70" s="162">
        <v>0</v>
      </c>
      <c r="N70" s="164">
        <v>0</v>
      </c>
      <c r="O70" s="162">
        <v>0</v>
      </c>
      <c r="P70" s="163">
        <v>0</v>
      </c>
      <c r="Q70" s="164">
        <v>1</v>
      </c>
    </row>
    <row r="71" spans="1:17" ht="15.75">
      <c r="A71" s="157" t="s">
        <v>242</v>
      </c>
      <c r="B71" s="162">
        <v>52</v>
      </c>
      <c r="C71" s="163">
        <v>0</v>
      </c>
      <c r="D71" s="164">
        <v>26</v>
      </c>
      <c r="E71" s="162">
        <v>2</v>
      </c>
      <c r="F71" s="164">
        <v>0</v>
      </c>
      <c r="G71" s="162">
        <v>1</v>
      </c>
      <c r="H71" s="163">
        <v>1</v>
      </c>
      <c r="I71" s="164">
        <v>10</v>
      </c>
      <c r="J71" s="162">
        <v>34</v>
      </c>
      <c r="K71" s="163">
        <v>2</v>
      </c>
      <c r="L71" s="164">
        <v>24</v>
      </c>
      <c r="M71" s="162">
        <v>3</v>
      </c>
      <c r="N71" s="164">
        <v>1</v>
      </c>
      <c r="O71" s="162">
        <v>3</v>
      </c>
      <c r="P71" s="163">
        <v>0</v>
      </c>
      <c r="Q71" s="164">
        <v>6</v>
      </c>
    </row>
    <row r="72" spans="1:17" ht="15.75">
      <c r="A72" s="161" t="s">
        <v>243</v>
      </c>
      <c r="B72" s="162">
        <v>5</v>
      </c>
      <c r="C72" s="163">
        <v>0</v>
      </c>
      <c r="D72" s="164">
        <v>14</v>
      </c>
      <c r="E72" s="162">
        <v>1</v>
      </c>
      <c r="F72" s="164">
        <v>0</v>
      </c>
      <c r="G72" s="162">
        <v>3</v>
      </c>
      <c r="H72" s="163">
        <v>1</v>
      </c>
      <c r="I72" s="164">
        <v>160</v>
      </c>
      <c r="J72" s="162">
        <v>11</v>
      </c>
      <c r="K72" s="163">
        <v>0</v>
      </c>
      <c r="L72" s="164">
        <v>5</v>
      </c>
      <c r="M72" s="162">
        <v>0</v>
      </c>
      <c r="N72" s="164">
        <v>0</v>
      </c>
      <c r="O72" s="162">
        <v>1</v>
      </c>
      <c r="P72" s="163">
        <v>0</v>
      </c>
      <c r="Q72" s="164">
        <v>1</v>
      </c>
    </row>
    <row r="73" spans="1:17" ht="15.75">
      <c r="A73" s="157" t="s">
        <v>244</v>
      </c>
      <c r="B73" s="162">
        <v>17</v>
      </c>
      <c r="C73" s="163">
        <v>0</v>
      </c>
      <c r="D73" s="164">
        <v>18</v>
      </c>
      <c r="E73" s="162">
        <v>2</v>
      </c>
      <c r="F73" s="164">
        <v>1</v>
      </c>
      <c r="G73" s="162">
        <v>2</v>
      </c>
      <c r="H73" s="163">
        <v>2</v>
      </c>
      <c r="I73" s="164">
        <v>12</v>
      </c>
      <c r="J73" s="162">
        <v>27</v>
      </c>
      <c r="K73" s="163">
        <v>2</v>
      </c>
      <c r="L73" s="164">
        <v>8</v>
      </c>
      <c r="M73" s="162">
        <v>4</v>
      </c>
      <c r="N73" s="164">
        <v>0</v>
      </c>
      <c r="O73" s="162">
        <v>1</v>
      </c>
      <c r="P73" s="163">
        <v>0</v>
      </c>
      <c r="Q73" s="164">
        <v>10</v>
      </c>
    </row>
    <row r="74" spans="1:17" ht="15.75">
      <c r="A74" s="161" t="s">
        <v>245</v>
      </c>
      <c r="B74" s="162">
        <v>12</v>
      </c>
      <c r="C74" s="163">
        <v>0</v>
      </c>
      <c r="D74" s="164">
        <v>13</v>
      </c>
      <c r="E74" s="162">
        <v>1</v>
      </c>
      <c r="F74" s="164">
        <v>0</v>
      </c>
      <c r="G74" s="162">
        <v>0</v>
      </c>
      <c r="H74" s="163">
        <v>0</v>
      </c>
      <c r="I74" s="164">
        <v>6</v>
      </c>
      <c r="J74" s="162">
        <v>9</v>
      </c>
      <c r="K74" s="163">
        <v>1</v>
      </c>
      <c r="L74" s="164">
        <v>9</v>
      </c>
      <c r="M74" s="162">
        <v>0</v>
      </c>
      <c r="N74" s="164">
        <v>0</v>
      </c>
      <c r="O74" s="162">
        <v>3</v>
      </c>
      <c r="P74" s="163">
        <v>1</v>
      </c>
      <c r="Q74" s="164">
        <v>3</v>
      </c>
    </row>
    <row r="75" spans="1:17" ht="15.75">
      <c r="A75" s="157" t="s">
        <v>246</v>
      </c>
      <c r="B75" s="162">
        <v>13</v>
      </c>
      <c r="C75" s="163">
        <v>0</v>
      </c>
      <c r="D75" s="164">
        <v>25</v>
      </c>
      <c r="E75" s="162">
        <v>4</v>
      </c>
      <c r="F75" s="164">
        <v>1</v>
      </c>
      <c r="G75" s="162">
        <v>4</v>
      </c>
      <c r="H75" s="163">
        <v>0</v>
      </c>
      <c r="I75" s="164">
        <v>12</v>
      </c>
      <c r="J75" s="162">
        <v>10</v>
      </c>
      <c r="K75" s="163">
        <v>0</v>
      </c>
      <c r="L75" s="164">
        <v>26</v>
      </c>
      <c r="M75" s="162">
        <v>4</v>
      </c>
      <c r="N75" s="164">
        <v>0</v>
      </c>
      <c r="O75" s="162">
        <v>4</v>
      </c>
      <c r="P75" s="163">
        <v>1</v>
      </c>
      <c r="Q75" s="164">
        <v>14</v>
      </c>
    </row>
    <row r="76" spans="1:17" ht="15.75">
      <c r="A76" s="161" t="s">
        <v>247</v>
      </c>
      <c r="B76" s="162">
        <v>13</v>
      </c>
      <c r="C76" s="163">
        <v>0</v>
      </c>
      <c r="D76" s="164">
        <v>9</v>
      </c>
      <c r="E76" s="162">
        <v>0</v>
      </c>
      <c r="F76" s="164">
        <v>0</v>
      </c>
      <c r="G76" s="162">
        <v>2</v>
      </c>
      <c r="H76" s="163">
        <v>2</v>
      </c>
      <c r="I76" s="164">
        <v>0</v>
      </c>
      <c r="J76" s="162">
        <v>15</v>
      </c>
      <c r="K76" s="163">
        <v>3</v>
      </c>
      <c r="L76" s="164">
        <v>13</v>
      </c>
      <c r="M76" s="162">
        <v>1</v>
      </c>
      <c r="N76" s="164">
        <v>1</v>
      </c>
      <c r="O76" s="162">
        <v>1</v>
      </c>
      <c r="P76" s="163">
        <v>2</v>
      </c>
      <c r="Q76" s="164">
        <v>3</v>
      </c>
    </row>
    <row r="77" spans="1:17" ht="15.75">
      <c r="A77" s="157" t="s">
        <v>248</v>
      </c>
      <c r="B77" s="162">
        <v>1</v>
      </c>
      <c r="C77" s="163">
        <v>1</v>
      </c>
      <c r="D77" s="164">
        <v>3</v>
      </c>
      <c r="E77" s="162">
        <v>0</v>
      </c>
      <c r="F77" s="164">
        <v>0</v>
      </c>
      <c r="G77" s="162">
        <v>0</v>
      </c>
      <c r="H77" s="163">
        <v>0</v>
      </c>
      <c r="I77" s="164">
        <v>1</v>
      </c>
      <c r="J77" s="162">
        <v>2</v>
      </c>
      <c r="K77" s="163">
        <v>0</v>
      </c>
      <c r="L77" s="164">
        <v>2</v>
      </c>
      <c r="M77" s="162">
        <v>0</v>
      </c>
      <c r="N77" s="164">
        <v>0</v>
      </c>
      <c r="O77" s="162">
        <v>1</v>
      </c>
      <c r="P77" s="163">
        <v>0</v>
      </c>
      <c r="Q77" s="164">
        <v>0</v>
      </c>
    </row>
    <row r="78" spans="1:17" ht="15.75">
      <c r="A78" s="161" t="s">
        <v>249</v>
      </c>
      <c r="B78" s="162">
        <v>10</v>
      </c>
      <c r="C78" s="163">
        <v>1</v>
      </c>
      <c r="D78" s="164">
        <v>13</v>
      </c>
      <c r="E78" s="162">
        <v>1</v>
      </c>
      <c r="F78" s="164">
        <v>0</v>
      </c>
      <c r="G78" s="162">
        <v>0</v>
      </c>
      <c r="H78" s="163">
        <v>1</v>
      </c>
      <c r="I78" s="164">
        <v>5</v>
      </c>
      <c r="J78" s="162">
        <v>6</v>
      </c>
      <c r="K78" s="163">
        <v>0</v>
      </c>
      <c r="L78" s="164">
        <v>10</v>
      </c>
      <c r="M78" s="162">
        <v>1</v>
      </c>
      <c r="N78" s="164">
        <v>0</v>
      </c>
      <c r="O78" s="162">
        <v>1</v>
      </c>
      <c r="P78" s="163">
        <v>0</v>
      </c>
      <c r="Q78" s="164">
        <v>69</v>
      </c>
    </row>
    <row r="79" spans="1:17" ht="15.75">
      <c r="A79" s="157" t="s">
        <v>250</v>
      </c>
      <c r="B79" s="162">
        <v>8</v>
      </c>
      <c r="C79" s="163">
        <v>0</v>
      </c>
      <c r="D79" s="164">
        <v>0</v>
      </c>
      <c r="E79" s="162">
        <v>1</v>
      </c>
      <c r="F79" s="164">
        <v>0</v>
      </c>
      <c r="G79" s="162">
        <v>2</v>
      </c>
      <c r="H79" s="163">
        <v>0</v>
      </c>
      <c r="I79" s="164">
        <v>0</v>
      </c>
      <c r="J79" s="162">
        <v>9</v>
      </c>
      <c r="K79" s="163">
        <v>0</v>
      </c>
      <c r="L79" s="164">
        <v>3</v>
      </c>
      <c r="M79" s="162">
        <v>0</v>
      </c>
      <c r="N79" s="164">
        <v>1</v>
      </c>
      <c r="O79" s="162">
        <v>0</v>
      </c>
      <c r="P79" s="163">
        <v>0</v>
      </c>
      <c r="Q79" s="164">
        <v>1</v>
      </c>
    </row>
    <row r="80" spans="1:17" ht="15.75">
      <c r="A80" s="161" t="s">
        <v>251</v>
      </c>
      <c r="B80" s="162">
        <v>16</v>
      </c>
      <c r="C80" s="163">
        <v>0</v>
      </c>
      <c r="D80" s="164">
        <v>5</v>
      </c>
      <c r="E80" s="162">
        <v>4</v>
      </c>
      <c r="F80" s="164">
        <v>0</v>
      </c>
      <c r="G80" s="162">
        <v>1</v>
      </c>
      <c r="H80" s="163">
        <v>0</v>
      </c>
      <c r="I80" s="164">
        <v>3</v>
      </c>
      <c r="J80" s="162">
        <v>10</v>
      </c>
      <c r="K80" s="163">
        <v>1</v>
      </c>
      <c r="L80" s="164">
        <v>5</v>
      </c>
      <c r="M80" s="162">
        <v>0</v>
      </c>
      <c r="N80" s="164">
        <v>0</v>
      </c>
      <c r="O80" s="162">
        <v>1</v>
      </c>
      <c r="P80" s="163">
        <v>0</v>
      </c>
      <c r="Q80" s="164">
        <v>1</v>
      </c>
    </row>
    <row r="81" spans="1:17" ht="15.75">
      <c r="A81" s="157" t="s">
        <v>252</v>
      </c>
      <c r="B81" s="162">
        <v>9</v>
      </c>
      <c r="C81" s="163">
        <v>2</v>
      </c>
      <c r="D81" s="164">
        <v>5</v>
      </c>
      <c r="E81" s="162">
        <v>1</v>
      </c>
      <c r="F81" s="164">
        <v>0</v>
      </c>
      <c r="G81" s="162">
        <v>0</v>
      </c>
      <c r="H81" s="163">
        <v>0</v>
      </c>
      <c r="I81" s="164">
        <v>0</v>
      </c>
      <c r="J81" s="162">
        <v>5</v>
      </c>
      <c r="K81" s="163">
        <v>0</v>
      </c>
      <c r="L81" s="164">
        <v>3</v>
      </c>
      <c r="M81" s="162">
        <v>0</v>
      </c>
      <c r="N81" s="164">
        <v>0</v>
      </c>
      <c r="O81" s="162">
        <v>0</v>
      </c>
      <c r="P81" s="163">
        <v>0</v>
      </c>
      <c r="Q81" s="164">
        <v>1</v>
      </c>
    </row>
    <row r="82" spans="1:17" ht="15.75">
      <c r="A82" s="161" t="s">
        <v>253</v>
      </c>
      <c r="B82" s="162">
        <v>2</v>
      </c>
      <c r="C82" s="163">
        <v>0</v>
      </c>
      <c r="D82" s="164">
        <v>2</v>
      </c>
      <c r="E82" s="162">
        <v>1</v>
      </c>
      <c r="F82" s="164">
        <v>1</v>
      </c>
      <c r="G82" s="162">
        <v>0</v>
      </c>
      <c r="H82" s="163">
        <v>0</v>
      </c>
      <c r="I82" s="164">
        <v>2</v>
      </c>
      <c r="J82" s="162">
        <v>1</v>
      </c>
      <c r="K82" s="163">
        <v>0</v>
      </c>
      <c r="L82" s="164">
        <v>8</v>
      </c>
      <c r="M82" s="162">
        <v>1</v>
      </c>
      <c r="N82" s="164">
        <v>0</v>
      </c>
      <c r="O82" s="162">
        <v>0</v>
      </c>
      <c r="P82" s="163">
        <v>0</v>
      </c>
      <c r="Q82" s="164">
        <v>1</v>
      </c>
    </row>
    <row r="83" spans="1:17" ht="15.75">
      <c r="A83" s="157" t="s">
        <v>254</v>
      </c>
      <c r="B83" s="162">
        <v>1</v>
      </c>
      <c r="C83" s="163">
        <v>2</v>
      </c>
      <c r="D83" s="164">
        <v>2</v>
      </c>
      <c r="E83" s="162">
        <v>0</v>
      </c>
      <c r="F83" s="164">
        <v>0</v>
      </c>
      <c r="G83" s="162">
        <v>0</v>
      </c>
      <c r="H83" s="163">
        <v>1</v>
      </c>
      <c r="I83" s="164">
        <v>1</v>
      </c>
      <c r="J83" s="162">
        <v>2</v>
      </c>
      <c r="K83" s="163">
        <v>0</v>
      </c>
      <c r="L83" s="164">
        <v>3</v>
      </c>
      <c r="M83" s="162">
        <v>0</v>
      </c>
      <c r="N83" s="164">
        <v>0</v>
      </c>
      <c r="O83" s="162">
        <v>0</v>
      </c>
      <c r="P83" s="163">
        <v>0</v>
      </c>
      <c r="Q83" s="164">
        <v>0</v>
      </c>
    </row>
    <row r="84" spans="1:17" ht="15.75">
      <c r="A84" s="161" t="s">
        <v>255</v>
      </c>
      <c r="B84" s="162">
        <v>4</v>
      </c>
      <c r="C84" s="163">
        <v>0</v>
      </c>
      <c r="D84" s="164">
        <v>6</v>
      </c>
      <c r="E84" s="162">
        <v>2</v>
      </c>
      <c r="F84" s="164">
        <v>0</v>
      </c>
      <c r="G84" s="162">
        <v>0</v>
      </c>
      <c r="H84" s="163">
        <v>0</v>
      </c>
      <c r="I84" s="164">
        <v>10</v>
      </c>
      <c r="J84" s="162">
        <v>1</v>
      </c>
      <c r="K84" s="163">
        <v>0</v>
      </c>
      <c r="L84" s="164">
        <v>5</v>
      </c>
      <c r="M84" s="162">
        <v>1</v>
      </c>
      <c r="N84" s="164">
        <v>0</v>
      </c>
      <c r="O84" s="162">
        <v>0</v>
      </c>
      <c r="P84" s="163">
        <v>0</v>
      </c>
      <c r="Q84" s="164">
        <v>2</v>
      </c>
    </row>
    <row r="85" spans="1:17" ht="15.75">
      <c r="A85" s="157" t="s">
        <v>256</v>
      </c>
      <c r="B85" s="162">
        <v>18</v>
      </c>
      <c r="C85" s="163">
        <v>0</v>
      </c>
      <c r="D85" s="164">
        <v>17</v>
      </c>
      <c r="E85" s="162">
        <v>0</v>
      </c>
      <c r="F85" s="164">
        <v>0</v>
      </c>
      <c r="G85" s="162">
        <v>0</v>
      </c>
      <c r="H85" s="163">
        <v>0</v>
      </c>
      <c r="I85" s="164">
        <v>4</v>
      </c>
      <c r="J85" s="162">
        <v>11</v>
      </c>
      <c r="K85" s="163">
        <v>1</v>
      </c>
      <c r="L85" s="164">
        <v>9</v>
      </c>
      <c r="M85" s="162">
        <v>5</v>
      </c>
      <c r="N85" s="164">
        <v>1</v>
      </c>
      <c r="O85" s="162">
        <v>3</v>
      </c>
      <c r="P85" s="163">
        <v>3</v>
      </c>
      <c r="Q85" s="164">
        <v>7</v>
      </c>
    </row>
    <row r="86" spans="1:17" ht="15.75">
      <c r="A86" s="161" t="s">
        <v>257</v>
      </c>
      <c r="B86" s="162">
        <v>4</v>
      </c>
      <c r="C86" s="163">
        <v>3</v>
      </c>
      <c r="D86" s="164">
        <v>4</v>
      </c>
      <c r="E86" s="162">
        <v>0</v>
      </c>
      <c r="F86" s="164">
        <v>0</v>
      </c>
      <c r="G86" s="162">
        <v>2</v>
      </c>
      <c r="H86" s="163">
        <v>0</v>
      </c>
      <c r="I86" s="164">
        <v>0</v>
      </c>
      <c r="J86" s="162">
        <v>4</v>
      </c>
      <c r="K86" s="163">
        <v>1</v>
      </c>
      <c r="L86" s="164">
        <v>6</v>
      </c>
      <c r="M86" s="162">
        <v>1</v>
      </c>
      <c r="N86" s="164">
        <v>1</v>
      </c>
      <c r="O86" s="162">
        <v>2</v>
      </c>
      <c r="P86" s="163">
        <v>1</v>
      </c>
      <c r="Q86" s="164">
        <v>2</v>
      </c>
    </row>
    <row r="87" spans="1:17" ht="15.75">
      <c r="A87" s="157" t="s">
        <v>258</v>
      </c>
      <c r="B87" s="162">
        <v>2</v>
      </c>
      <c r="C87" s="163">
        <v>0</v>
      </c>
      <c r="D87" s="164">
        <v>3</v>
      </c>
      <c r="E87" s="162">
        <v>0</v>
      </c>
      <c r="F87" s="164">
        <v>0</v>
      </c>
      <c r="G87" s="162">
        <v>1</v>
      </c>
      <c r="H87" s="163">
        <v>1</v>
      </c>
      <c r="I87" s="164">
        <v>4</v>
      </c>
      <c r="J87" s="162">
        <v>1</v>
      </c>
      <c r="K87" s="163">
        <v>0</v>
      </c>
      <c r="L87" s="164">
        <v>1</v>
      </c>
      <c r="M87" s="162">
        <v>0</v>
      </c>
      <c r="N87" s="164">
        <v>0</v>
      </c>
      <c r="O87" s="162">
        <v>0</v>
      </c>
      <c r="P87" s="163">
        <v>0</v>
      </c>
      <c r="Q87" s="164">
        <v>1</v>
      </c>
    </row>
    <row r="88" spans="1:17" ht="15.75">
      <c r="A88" s="161" t="s">
        <v>259</v>
      </c>
      <c r="B88" s="162">
        <v>17</v>
      </c>
      <c r="C88" s="163">
        <v>0</v>
      </c>
      <c r="D88" s="164">
        <v>7</v>
      </c>
      <c r="E88" s="162">
        <v>3</v>
      </c>
      <c r="F88" s="164">
        <v>0</v>
      </c>
      <c r="G88" s="162">
        <v>0</v>
      </c>
      <c r="H88" s="163">
        <v>2</v>
      </c>
      <c r="I88" s="164">
        <v>5</v>
      </c>
      <c r="J88" s="162">
        <v>10</v>
      </c>
      <c r="K88" s="163">
        <v>0</v>
      </c>
      <c r="L88" s="164">
        <v>18</v>
      </c>
      <c r="M88" s="162">
        <v>5</v>
      </c>
      <c r="N88" s="164">
        <v>0</v>
      </c>
      <c r="O88" s="162">
        <v>2</v>
      </c>
      <c r="P88" s="163">
        <v>1</v>
      </c>
      <c r="Q88" s="164">
        <v>7</v>
      </c>
    </row>
    <row r="89" spans="1:17" ht="16.5" thickBot="1">
      <c r="A89" s="165" t="s">
        <v>260</v>
      </c>
      <c r="B89" s="162">
        <v>10</v>
      </c>
      <c r="C89" s="163">
        <v>0</v>
      </c>
      <c r="D89" s="164">
        <v>9</v>
      </c>
      <c r="E89" s="162">
        <v>3</v>
      </c>
      <c r="F89" s="164">
        <v>0</v>
      </c>
      <c r="G89" s="162">
        <v>0</v>
      </c>
      <c r="H89" s="163">
        <v>0</v>
      </c>
      <c r="I89" s="164">
        <v>8</v>
      </c>
      <c r="J89" s="162">
        <v>10</v>
      </c>
      <c r="K89" s="163">
        <v>0</v>
      </c>
      <c r="L89" s="164">
        <v>14</v>
      </c>
      <c r="M89" s="162">
        <v>2</v>
      </c>
      <c r="N89" s="164">
        <v>0</v>
      </c>
      <c r="O89" s="162">
        <v>0</v>
      </c>
      <c r="P89" s="163">
        <v>1</v>
      </c>
      <c r="Q89" s="164">
        <v>6</v>
      </c>
    </row>
    <row r="90" spans="1:17" s="170" customFormat="1" ht="17.25" thickBot="1" thickTop="1">
      <c r="A90" s="166" t="s">
        <v>261</v>
      </c>
      <c r="B90" s="167">
        <f>SUM(B9:B89)</f>
        <v>4195</v>
      </c>
      <c r="C90" s="168">
        <f aca="true" t="shared" si="0" ref="C90:Q90">SUM(C9:C89)</f>
        <v>89</v>
      </c>
      <c r="D90" s="169">
        <f t="shared" si="0"/>
        <v>4173</v>
      </c>
      <c r="E90" s="167">
        <f t="shared" si="0"/>
        <v>592</v>
      </c>
      <c r="F90" s="169">
        <f t="shared" si="0"/>
        <v>91</v>
      </c>
      <c r="G90" s="167">
        <f t="shared" si="0"/>
        <v>770</v>
      </c>
      <c r="H90" s="168">
        <f t="shared" si="0"/>
        <v>127</v>
      </c>
      <c r="I90" s="169">
        <f t="shared" si="0"/>
        <v>2687</v>
      </c>
      <c r="J90" s="167">
        <f t="shared" si="0"/>
        <v>3678</v>
      </c>
      <c r="K90" s="168">
        <f t="shared" si="0"/>
        <v>98</v>
      </c>
      <c r="L90" s="169">
        <f t="shared" si="0"/>
        <v>3500</v>
      </c>
      <c r="M90" s="167">
        <f t="shared" si="0"/>
        <v>932</v>
      </c>
      <c r="N90" s="169">
        <f>SUM(N9:N89)</f>
        <v>112</v>
      </c>
      <c r="O90" s="167">
        <f t="shared" si="0"/>
        <v>804</v>
      </c>
      <c r="P90" s="168">
        <f t="shared" si="0"/>
        <v>152</v>
      </c>
      <c r="Q90" s="169">
        <f t="shared" si="0"/>
        <v>1625</v>
      </c>
    </row>
    <row r="91" spans="1:17" s="176" customFormat="1" ht="16.5" thickTop="1">
      <c r="A91" s="171" t="s">
        <v>18</v>
      </c>
      <c r="B91" s="172"/>
      <c r="C91" s="173"/>
      <c r="D91" s="173"/>
      <c r="E91" s="174"/>
      <c r="F91" s="174"/>
      <c r="G91" s="174"/>
      <c r="H91" s="174"/>
      <c r="I91" s="174"/>
      <c r="J91" s="175"/>
      <c r="K91" s="175"/>
      <c r="L91" s="175"/>
      <c r="M91" s="175"/>
      <c r="N91" s="175"/>
      <c r="O91" s="175"/>
      <c r="P91" s="175"/>
      <c r="Q91" s="175"/>
    </row>
    <row r="92" spans="1:10" s="180" customFormat="1" ht="20.25">
      <c r="A92" s="177"/>
      <c r="B92" s="178"/>
      <c r="C92" s="178"/>
      <c r="D92" s="178"/>
      <c r="E92" s="178"/>
      <c r="F92" s="178"/>
      <c r="G92" s="178"/>
      <c r="H92" s="178"/>
      <c r="I92" s="178"/>
      <c r="J92" s="179"/>
    </row>
    <row r="93" spans="1:10" s="182" customFormat="1" ht="20.25">
      <c r="A93" s="181"/>
      <c r="J93" s="183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8">
      <selection activeCell="E34" sqref="E34"/>
    </sheetView>
  </sheetViews>
  <sheetFormatPr defaultColWidth="9.140625" defaultRowHeight="15"/>
  <cols>
    <col min="1" max="1" width="13.00390625" style="155" customWidth="1"/>
    <col min="2" max="2" width="5.8515625" style="154" customWidth="1"/>
    <col min="3" max="3" width="4.7109375" style="154" customWidth="1"/>
    <col min="4" max="4" width="5.8515625" style="154" customWidth="1"/>
    <col min="5" max="5" width="5.57421875" style="154" customWidth="1"/>
    <col min="6" max="6" width="4.8515625" style="154" customWidth="1"/>
    <col min="7" max="7" width="5.8515625" style="154" customWidth="1"/>
    <col min="8" max="8" width="5.00390625" style="154" customWidth="1"/>
    <col min="9" max="9" width="5.421875" style="154" customWidth="1"/>
    <col min="10" max="10" width="6.28125" style="184" customWidth="1"/>
    <col min="11" max="11" width="3.7109375" style="154" customWidth="1"/>
    <col min="12" max="12" width="5.8515625" style="154" customWidth="1"/>
    <col min="13" max="13" width="5.421875" style="154" customWidth="1"/>
    <col min="14" max="15" width="5.140625" style="154" customWidth="1"/>
    <col min="16" max="16" width="4.7109375" style="154" customWidth="1"/>
    <col min="17" max="17" width="5.7109375" style="154" customWidth="1"/>
    <col min="18" max="170" width="9.140625" style="154" customWidth="1"/>
    <col min="171" max="171" width="13.00390625" style="154" customWidth="1"/>
    <col min="172" max="172" width="6.28125" style="154" customWidth="1"/>
    <col min="173" max="173" width="4.00390625" style="154" bestFit="1" customWidth="1"/>
    <col min="174" max="174" width="6.421875" style="154" customWidth="1"/>
    <col min="175" max="175" width="5.57421875" style="154" customWidth="1"/>
    <col min="176" max="176" width="4.00390625" style="154" bestFit="1" customWidth="1"/>
    <col min="177" max="177" width="5.8515625" style="154" customWidth="1"/>
    <col min="178" max="178" width="4.00390625" style="154" bestFit="1" customWidth="1"/>
    <col min="179" max="180" width="6.28125" style="154" customWidth="1"/>
    <col min="181" max="181" width="4.00390625" style="154" bestFit="1" customWidth="1"/>
    <col min="182" max="182" width="6.421875" style="154" customWidth="1"/>
    <col min="183" max="183" width="5.7109375" style="154" customWidth="1"/>
    <col min="184" max="184" width="4.00390625" style="154" bestFit="1" customWidth="1"/>
    <col min="185" max="185" width="5.421875" style="154" customWidth="1"/>
    <col min="186" max="186" width="4.00390625" style="154" customWidth="1"/>
    <col min="187" max="187" width="6.421875" style="154" customWidth="1"/>
    <col min="188" max="16384" width="9.140625" style="154" customWidth="1"/>
  </cols>
  <sheetData>
    <row r="1" spans="1:17" ht="18.75" customHeight="1" thickBot="1">
      <c r="A1" s="395" t="s">
        <v>381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ht="15.75" customHeight="1"/>
    <row r="3" spans="1:17" ht="15.75" customHeight="1">
      <c r="A3" s="396" t="s">
        <v>262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ht="16.5" customHeight="1" thickBot="1">
      <c r="J4" s="154"/>
    </row>
    <row r="5" spans="1:17" s="156" customFormat="1" ht="17.25" customHeight="1" thickBot="1" thickTop="1">
      <c r="A5" s="397" t="s">
        <v>173</v>
      </c>
      <c r="B5" s="400" t="s">
        <v>389</v>
      </c>
      <c r="C5" s="401"/>
      <c r="D5" s="401"/>
      <c r="E5" s="401"/>
      <c r="F5" s="401"/>
      <c r="G5" s="401"/>
      <c r="H5" s="401"/>
      <c r="I5" s="402"/>
      <c r="J5" s="400" t="s">
        <v>390</v>
      </c>
      <c r="K5" s="401"/>
      <c r="L5" s="401"/>
      <c r="M5" s="401"/>
      <c r="N5" s="401"/>
      <c r="O5" s="401"/>
      <c r="P5" s="401"/>
      <c r="Q5" s="402"/>
    </row>
    <row r="6" spans="1:17" ht="15.75" customHeight="1" thickTop="1">
      <c r="A6" s="398"/>
      <c r="B6" s="403" t="s">
        <v>174</v>
      </c>
      <c r="C6" s="403"/>
      <c r="D6" s="403"/>
      <c r="E6" s="404" t="s">
        <v>175</v>
      </c>
      <c r="F6" s="405"/>
      <c r="G6" s="403" t="s">
        <v>176</v>
      </c>
      <c r="H6" s="403"/>
      <c r="I6" s="405"/>
      <c r="J6" s="403" t="s">
        <v>174</v>
      </c>
      <c r="K6" s="403"/>
      <c r="L6" s="403"/>
      <c r="M6" s="404" t="s">
        <v>175</v>
      </c>
      <c r="N6" s="406"/>
      <c r="O6" s="404" t="s">
        <v>176</v>
      </c>
      <c r="P6" s="407"/>
      <c r="Q6" s="405"/>
    </row>
    <row r="7" spans="1:17" ht="15" customHeight="1">
      <c r="A7" s="398"/>
      <c r="B7" s="408" t="s">
        <v>177</v>
      </c>
      <c r="C7" s="410" t="s">
        <v>178</v>
      </c>
      <c r="D7" s="412" t="s">
        <v>179</v>
      </c>
      <c r="E7" s="414" t="s">
        <v>177</v>
      </c>
      <c r="F7" s="415" t="s">
        <v>178</v>
      </c>
      <c r="G7" s="417" t="s">
        <v>177</v>
      </c>
      <c r="H7" s="410" t="s">
        <v>178</v>
      </c>
      <c r="I7" s="419" t="s">
        <v>179</v>
      </c>
      <c r="J7" s="414" t="s">
        <v>177</v>
      </c>
      <c r="K7" s="423" t="s">
        <v>178</v>
      </c>
      <c r="L7" s="421" t="s">
        <v>179</v>
      </c>
      <c r="M7" s="424" t="s">
        <v>177</v>
      </c>
      <c r="N7" s="426" t="s">
        <v>178</v>
      </c>
      <c r="O7" s="414" t="s">
        <v>177</v>
      </c>
      <c r="P7" s="423" t="s">
        <v>178</v>
      </c>
      <c r="Q7" s="421" t="s">
        <v>179</v>
      </c>
    </row>
    <row r="8" spans="1:17" ht="31.5" customHeight="1" thickBot="1">
      <c r="A8" s="399"/>
      <c r="B8" s="409"/>
      <c r="C8" s="411"/>
      <c r="D8" s="413"/>
      <c r="E8" s="408"/>
      <c r="F8" s="416"/>
      <c r="G8" s="418"/>
      <c r="H8" s="411"/>
      <c r="I8" s="420"/>
      <c r="J8" s="408"/>
      <c r="K8" s="410"/>
      <c r="L8" s="422"/>
      <c r="M8" s="425"/>
      <c r="N8" s="427"/>
      <c r="O8" s="408"/>
      <c r="P8" s="410"/>
      <c r="Q8" s="422"/>
    </row>
    <row r="9" spans="1:17" ht="16.5" customHeight="1" thickTop="1">
      <c r="A9" s="157" t="s">
        <v>180</v>
      </c>
      <c r="B9" s="259">
        <v>883</v>
      </c>
      <c r="C9" s="260">
        <v>16</v>
      </c>
      <c r="D9" s="261">
        <v>937</v>
      </c>
      <c r="E9" s="259">
        <v>394</v>
      </c>
      <c r="F9" s="261">
        <v>36</v>
      </c>
      <c r="G9" s="259">
        <v>235</v>
      </c>
      <c r="H9" s="260">
        <v>22</v>
      </c>
      <c r="I9" s="261">
        <v>649</v>
      </c>
      <c r="J9" s="259">
        <v>866</v>
      </c>
      <c r="K9" s="260">
        <v>6</v>
      </c>
      <c r="L9" s="261">
        <v>797</v>
      </c>
      <c r="M9" s="259">
        <v>297</v>
      </c>
      <c r="N9" s="261">
        <v>34</v>
      </c>
      <c r="O9" s="259">
        <v>237</v>
      </c>
      <c r="P9" s="260">
        <v>17</v>
      </c>
      <c r="Q9" s="261">
        <v>552</v>
      </c>
    </row>
    <row r="10" spans="1:17" ht="15.75">
      <c r="A10" s="161" t="s">
        <v>181</v>
      </c>
      <c r="B10" s="262">
        <v>178</v>
      </c>
      <c r="C10" s="263">
        <v>1</v>
      </c>
      <c r="D10" s="264">
        <v>67</v>
      </c>
      <c r="E10" s="262">
        <v>25</v>
      </c>
      <c r="F10" s="264">
        <v>9</v>
      </c>
      <c r="G10" s="262">
        <v>11</v>
      </c>
      <c r="H10" s="263">
        <v>6</v>
      </c>
      <c r="I10" s="264">
        <v>139</v>
      </c>
      <c r="J10" s="262">
        <v>146</v>
      </c>
      <c r="K10" s="263">
        <v>5</v>
      </c>
      <c r="L10" s="264">
        <v>104</v>
      </c>
      <c r="M10" s="262">
        <v>9</v>
      </c>
      <c r="N10" s="264">
        <v>7</v>
      </c>
      <c r="O10" s="262">
        <v>7</v>
      </c>
      <c r="P10" s="263">
        <v>8</v>
      </c>
      <c r="Q10" s="264">
        <v>46</v>
      </c>
    </row>
    <row r="11" spans="1:17" ht="15.75">
      <c r="A11" s="157" t="s">
        <v>263</v>
      </c>
      <c r="B11" s="262">
        <v>231</v>
      </c>
      <c r="C11" s="263">
        <v>10</v>
      </c>
      <c r="D11" s="264">
        <v>193</v>
      </c>
      <c r="E11" s="262">
        <v>45</v>
      </c>
      <c r="F11" s="264">
        <v>13</v>
      </c>
      <c r="G11" s="262">
        <v>23</v>
      </c>
      <c r="H11" s="263">
        <v>7</v>
      </c>
      <c r="I11" s="264">
        <v>137</v>
      </c>
      <c r="J11" s="262">
        <v>161</v>
      </c>
      <c r="K11" s="263">
        <v>7</v>
      </c>
      <c r="L11" s="264">
        <v>250</v>
      </c>
      <c r="M11" s="262">
        <v>30</v>
      </c>
      <c r="N11" s="264">
        <v>7</v>
      </c>
      <c r="O11" s="262">
        <v>22</v>
      </c>
      <c r="P11" s="263">
        <v>11</v>
      </c>
      <c r="Q11" s="264">
        <v>153</v>
      </c>
    </row>
    <row r="12" spans="1:17" ht="15.75">
      <c r="A12" s="161" t="s">
        <v>183</v>
      </c>
      <c r="B12" s="262">
        <v>74</v>
      </c>
      <c r="C12" s="263">
        <v>7</v>
      </c>
      <c r="D12" s="264">
        <v>52</v>
      </c>
      <c r="E12" s="262">
        <v>18</v>
      </c>
      <c r="F12" s="264">
        <v>5</v>
      </c>
      <c r="G12" s="262">
        <v>9</v>
      </c>
      <c r="H12" s="263">
        <v>1</v>
      </c>
      <c r="I12" s="264">
        <v>53</v>
      </c>
      <c r="J12" s="262">
        <v>52</v>
      </c>
      <c r="K12" s="263">
        <v>2</v>
      </c>
      <c r="L12" s="264">
        <v>64</v>
      </c>
      <c r="M12" s="262">
        <v>8</v>
      </c>
      <c r="N12" s="264">
        <v>2</v>
      </c>
      <c r="O12" s="262">
        <v>4</v>
      </c>
      <c r="P12" s="263">
        <v>2</v>
      </c>
      <c r="Q12" s="264">
        <v>70</v>
      </c>
    </row>
    <row r="13" spans="1:17" ht="15.75">
      <c r="A13" s="157" t="s">
        <v>184</v>
      </c>
      <c r="B13" s="262">
        <v>113</v>
      </c>
      <c r="C13" s="263">
        <v>10</v>
      </c>
      <c r="D13" s="264">
        <v>87</v>
      </c>
      <c r="E13" s="262">
        <v>14</v>
      </c>
      <c r="F13" s="264">
        <v>11</v>
      </c>
      <c r="G13" s="262">
        <v>14</v>
      </c>
      <c r="H13" s="263">
        <v>7</v>
      </c>
      <c r="I13" s="264">
        <v>84</v>
      </c>
      <c r="J13" s="262">
        <v>53</v>
      </c>
      <c r="K13" s="263">
        <v>7</v>
      </c>
      <c r="L13" s="264">
        <v>79</v>
      </c>
      <c r="M13" s="262">
        <v>17</v>
      </c>
      <c r="N13" s="264">
        <v>7</v>
      </c>
      <c r="O13" s="262">
        <v>14</v>
      </c>
      <c r="P13" s="263">
        <v>14</v>
      </c>
      <c r="Q13" s="264">
        <v>30</v>
      </c>
    </row>
    <row r="14" spans="1:17" ht="15.75">
      <c r="A14" s="161" t="s">
        <v>185</v>
      </c>
      <c r="B14" s="262">
        <v>4607</v>
      </c>
      <c r="C14" s="263">
        <v>99</v>
      </c>
      <c r="D14" s="264">
        <v>6372</v>
      </c>
      <c r="E14" s="262">
        <v>1285</v>
      </c>
      <c r="F14" s="264">
        <v>282</v>
      </c>
      <c r="G14" s="262">
        <v>924</v>
      </c>
      <c r="H14" s="263">
        <v>172</v>
      </c>
      <c r="I14" s="264">
        <v>1878</v>
      </c>
      <c r="J14" s="262">
        <v>3952</v>
      </c>
      <c r="K14" s="263">
        <v>73</v>
      </c>
      <c r="L14" s="264">
        <v>5013</v>
      </c>
      <c r="M14" s="262">
        <v>1160</v>
      </c>
      <c r="N14" s="264">
        <v>261</v>
      </c>
      <c r="O14" s="262">
        <v>818</v>
      </c>
      <c r="P14" s="263">
        <v>189</v>
      </c>
      <c r="Q14" s="264">
        <v>2011</v>
      </c>
    </row>
    <row r="15" spans="1:17" ht="15.75">
      <c r="A15" s="157" t="s">
        <v>186</v>
      </c>
      <c r="B15" s="262">
        <v>1889</v>
      </c>
      <c r="C15" s="263">
        <v>23</v>
      </c>
      <c r="D15" s="264">
        <v>1707</v>
      </c>
      <c r="E15" s="262">
        <v>410</v>
      </c>
      <c r="F15" s="264">
        <v>108</v>
      </c>
      <c r="G15" s="262">
        <v>247</v>
      </c>
      <c r="H15" s="263">
        <v>67</v>
      </c>
      <c r="I15" s="264">
        <v>1655</v>
      </c>
      <c r="J15" s="262">
        <v>1734</v>
      </c>
      <c r="K15" s="263">
        <v>8</v>
      </c>
      <c r="L15" s="264">
        <v>1728</v>
      </c>
      <c r="M15" s="262">
        <v>307</v>
      </c>
      <c r="N15" s="264">
        <v>87</v>
      </c>
      <c r="O15" s="262">
        <v>188</v>
      </c>
      <c r="P15" s="263">
        <v>75</v>
      </c>
      <c r="Q15" s="264">
        <v>1025</v>
      </c>
    </row>
    <row r="16" spans="1:17" ht="15.75">
      <c r="A16" s="161" t="s">
        <v>187</v>
      </c>
      <c r="B16" s="262">
        <v>48</v>
      </c>
      <c r="C16" s="263">
        <v>3</v>
      </c>
      <c r="D16" s="264">
        <v>81</v>
      </c>
      <c r="E16" s="262">
        <v>16</v>
      </c>
      <c r="F16" s="264">
        <v>10</v>
      </c>
      <c r="G16" s="262">
        <v>5</v>
      </c>
      <c r="H16" s="263">
        <v>2</v>
      </c>
      <c r="I16" s="264">
        <v>48</v>
      </c>
      <c r="J16" s="262">
        <v>44</v>
      </c>
      <c r="K16" s="263">
        <v>1</v>
      </c>
      <c r="L16" s="264">
        <v>63</v>
      </c>
      <c r="M16" s="262">
        <v>5</v>
      </c>
      <c r="N16" s="264">
        <v>2</v>
      </c>
      <c r="O16" s="262">
        <v>7</v>
      </c>
      <c r="P16" s="263">
        <v>4</v>
      </c>
      <c r="Q16" s="264">
        <v>69</v>
      </c>
    </row>
    <row r="17" spans="1:17" ht="15.75">
      <c r="A17" s="157" t="s">
        <v>188</v>
      </c>
      <c r="B17" s="262">
        <v>376</v>
      </c>
      <c r="C17" s="263">
        <v>22</v>
      </c>
      <c r="D17" s="264">
        <v>1074</v>
      </c>
      <c r="E17" s="262">
        <v>104</v>
      </c>
      <c r="F17" s="264">
        <v>69</v>
      </c>
      <c r="G17" s="262">
        <v>79</v>
      </c>
      <c r="H17" s="263">
        <v>41</v>
      </c>
      <c r="I17" s="264">
        <v>887</v>
      </c>
      <c r="J17" s="262">
        <v>358</v>
      </c>
      <c r="K17" s="263">
        <v>11</v>
      </c>
      <c r="L17" s="264">
        <v>988</v>
      </c>
      <c r="M17" s="262">
        <v>90</v>
      </c>
      <c r="N17" s="264">
        <v>68</v>
      </c>
      <c r="O17" s="262">
        <v>77</v>
      </c>
      <c r="P17" s="263">
        <v>37</v>
      </c>
      <c r="Q17" s="264">
        <v>630</v>
      </c>
    </row>
    <row r="18" spans="1:17" ht="15.75">
      <c r="A18" s="161" t="s">
        <v>189</v>
      </c>
      <c r="B18" s="262">
        <v>341</v>
      </c>
      <c r="C18" s="263">
        <v>30</v>
      </c>
      <c r="D18" s="264">
        <v>606</v>
      </c>
      <c r="E18" s="262">
        <v>72</v>
      </c>
      <c r="F18" s="264">
        <v>71</v>
      </c>
      <c r="G18" s="262">
        <v>46</v>
      </c>
      <c r="H18" s="263">
        <v>54</v>
      </c>
      <c r="I18" s="264">
        <v>456</v>
      </c>
      <c r="J18" s="262">
        <v>296</v>
      </c>
      <c r="K18" s="263">
        <v>30</v>
      </c>
      <c r="L18" s="264">
        <v>492</v>
      </c>
      <c r="M18" s="262">
        <v>63</v>
      </c>
      <c r="N18" s="264">
        <v>69</v>
      </c>
      <c r="O18" s="262">
        <v>54</v>
      </c>
      <c r="P18" s="263">
        <v>60</v>
      </c>
      <c r="Q18" s="264">
        <v>1005</v>
      </c>
    </row>
    <row r="19" spans="1:17" ht="15.75">
      <c r="A19" s="157" t="s">
        <v>190</v>
      </c>
      <c r="B19" s="262">
        <v>70</v>
      </c>
      <c r="C19" s="263">
        <v>4</v>
      </c>
      <c r="D19" s="264">
        <v>92</v>
      </c>
      <c r="E19" s="262">
        <v>15</v>
      </c>
      <c r="F19" s="264">
        <v>10</v>
      </c>
      <c r="G19" s="262">
        <v>13</v>
      </c>
      <c r="H19" s="263">
        <v>11</v>
      </c>
      <c r="I19" s="264">
        <v>53</v>
      </c>
      <c r="J19" s="262">
        <v>39</v>
      </c>
      <c r="K19" s="263">
        <v>3</v>
      </c>
      <c r="L19" s="264">
        <v>74</v>
      </c>
      <c r="M19" s="262">
        <v>13</v>
      </c>
      <c r="N19" s="264">
        <v>9</v>
      </c>
      <c r="O19" s="262">
        <v>5</v>
      </c>
      <c r="P19" s="263">
        <v>8</v>
      </c>
      <c r="Q19" s="264">
        <v>522</v>
      </c>
    </row>
    <row r="20" spans="1:17" ht="15.75">
      <c r="A20" s="161" t="s">
        <v>191</v>
      </c>
      <c r="B20" s="262">
        <v>77</v>
      </c>
      <c r="C20" s="263">
        <v>19</v>
      </c>
      <c r="D20" s="264">
        <v>13</v>
      </c>
      <c r="E20" s="262">
        <v>27</v>
      </c>
      <c r="F20" s="264">
        <v>7</v>
      </c>
      <c r="G20" s="262">
        <v>14</v>
      </c>
      <c r="H20" s="263">
        <v>4</v>
      </c>
      <c r="I20" s="264">
        <v>87</v>
      </c>
      <c r="J20" s="262">
        <v>52</v>
      </c>
      <c r="K20" s="263">
        <v>5</v>
      </c>
      <c r="L20" s="264">
        <v>23</v>
      </c>
      <c r="M20" s="262">
        <v>15</v>
      </c>
      <c r="N20" s="264">
        <v>4</v>
      </c>
      <c r="O20" s="262">
        <v>8</v>
      </c>
      <c r="P20" s="263">
        <v>3</v>
      </c>
      <c r="Q20" s="264">
        <v>33</v>
      </c>
    </row>
    <row r="21" spans="1:17" ht="15.75">
      <c r="A21" s="157" t="s">
        <v>192</v>
      </c>
      <c r="B21" s="262">
        <v>74</v>
      </c>
      <c r="C21" s="263">
        <v>24</v>
      </c>
      <c r="D21" s="264">
        <v>40</v>
      </c>
      <c r="E21" s="262">
        <v>13</v>
      </c>
      <c r="F21" s="264">
        <v>1</v>
      </c>
      <c r="G21" s="262">
        <v>8</v>
      </c>
      <c r="H21" s="263">
        <v>3</v>
      </c>
      <c r="I21" s="264">
        <v>557</v>
      </c>
      <c r="J21" s="262">
        <v>53</v>
      </c>
      <c r="K21" s="263">
        <v>5</v>
      </c>
      <c r="L21" s="264">
        <v>46</v>
      </c>
      <c r="M21" s="262">
        <v>8</v>
      </c>
      <c r="N21" s="264">
        <v>2</v>
      </c>
      <c r="O21" s="262">
        <v>3</v>
      </c>
      <c r="P21" s="263">
        <v>0</v>
      </c>
      <c r="Q21" s="264">
        <v>104</v>
      </c>
    </row>
    <row r="22" spans="1:17" ht="15.75">
      <c r="A22" s="161" t="s">
        <v>193</v>
      </c>
      <c r="B22" s="262">
        <v>114</v>
      </c>
      <c r="C22" s="263">
        <v>12</v>
      </c>
      <c r="D22" s="264">
        <v>83</v>
      </c>
      <c r="E22" s="262">
        <v>24</v>
      </c>
      <c r="F22" s="264">
        <v>17</v>
      </c>
      <c r="G22" s="262">
        <v>11</v>
      </c>
      <c r="H22" s="263">
        <v>11</v>
      </c>
      <c r="I22" s="264">
        <v>53</v>
      </c>
      <c r="J22" s="262">
        <v>104</v>
      </c>
      <c r="K22" s="263">
        <v>3</v>
      </c>
      <c r="L22" s="264">
        <v>75</v>
      </c>
      <c r="M22" s="262">
        <v>18</v>
      </c>
      <c r="N22" s="264">
        <v>9</v>
      </c>
      <c r="O22" s="262">
        <v>18</v>
      </c>
      <c r="P22" s="263">
        <v>6</v>
      </c>
      <c r="Q22" s="264">
        <v>65</v>
      </c>
    </row>
    <row r="23" spans="1:17" ht="15.75">
      <c r="A23" s="157" t="s">
        <v>194</v>
      </c>
      <c r="B23" s="262">
        <v>116</v>
      </c>
      <c r="C23" s="263">
        <v>1</v>
      </c>
      <c r="D23" s="264">
        <v>82</v>
      </c>
      <c r="E23" s="262">
        <v>12</v>
      </c>
      <c r="F23" s="264">
        <v>12</v>
      </c>
      <c r="G23" s="262">
        <v>1</v>
      </c>
      <c r="H23" s="263">
        <v>6</v>
      </c>
      <c r="I23" s="264">
        <v>112</v>
      </c>
      <c r="J23" s="262">
        <v>55</v>
      </c>
      <c r="K23" s="263">
        <v>0</v>
      </c>
      <c r="L23" s="264">
        <v>96</v>
      </c>
      <c r="M23" s="262">
        <v>4</v>
      </c>
      <c r="N23" s="264">
        <v>4</v>
      </c>
      <c r="O23" s="262">
        <v>4</v>
      </c>
      <c r="P23" s="263">
        <v>7</v>
      </c>
      <c r="Q23" s="264">
        <v>114</v>
      </c>
    </row>
    <row r="24" spans="1:17" ht="15.75">
      <c r="A24" s="161" t="s">
        <v>195</v>
      </c>
      <c r="B24" s="262">
        <v>1468</v>
      </c>
      <c r="C24" s="263">
        <v>37</v>
      </c>
      <c r="D24" s="264">
        <v>732</v>
      </c>
      <c r="E24" s="262">
        <v>287</v>
      </c>
      <c r="F24" s="264">
        <v>111</v>
      </c>
      <c r="G24" s="262">
        <v>200</v>
      </c>
      <c r="H24" s="263">
        <v>51</v>
      </c>
      <c r="I24" s="264">
        <v>714</v>
      </c>
      <c r="J24" s="262">
        <v>1310</v>
      </c>
      <c r="K24" s="263">
        <v>41</v>
      </c>
      <c r="L24" s="264">
        <v>756</v>
      </c>
      <c r="M24" s="262">
        <v>232</v>
      </c>
      <c r="N24" s="264">
        <v>95</v>
      </c>
      <c r="O24" s="262">
        <v>196</v>
      </c>
      <c r="P24" s="263">
        <v>68</v>
      </c>
      <c r="Q24" s="264">
        <v>664</v>
      </c>
    </row>
    <row r="25" spans="1:17" ht="15.75">
      <c r="A25" s="157" t="s">
        <v>196</v>
      </c>
      <c r="B25" s="262">
        <v>169</v>
      </c>
      <c r="C25" s="263">
        <v>31</v>
      </c>
      <c r="D25" s="264">
        <v>208</v>
      </c>
      <c r="E25" s="262">
        <v>30</v>
      </c>
      <c r="F25" s="264">
        <v>48</v>
      </c>
      <c r="G25" s="262">
        <v>20</v>
      </c>
      <c r="H25" s="263">
        <v>10</v>
      </c>
      <c r="I25" s="264">
        <v>158</v>
      </c>
      <c r="J25" s="262">
        <v>156</v>
      </c>
      <c r="K25" s="263">
        <v>23</v>
      </c>
      <c r="L25" s="264">
        <v>203</v>
      </c>
      <c r="M25" s="262">
        <v>24</v>
      </c>
      <c r="N25" s="264">
        <v>27</v>
      </c>
      <c r="O25" s="262">
        <v>14</v>
      </c>
      <c r="P25" s="263">
        <v>6</v>
      </c>
      <c r="Q25" s="264">
        <v>178</v>
      </c>
    </row>
    <row r="26" spans="1:17" ht="15.75">
      <c r="A26" s="161" t="s">
        <v>197</v>
      </c>
      <c r="B26" s="262">
        <v>39</v>
      </c>
      <c r="C26" s="263">
        <v>18</v>
      </c>
      <c r="D26" s="264">
        <v>38</v>
      </c>
      <c r="E26" s="262">
        <v>5</v>
      </c>
      <c r="F26" s="264">
        <v>12</v>
      </c>
      <c r="G26" s="262">
        <v>6</v>
      </c>
      <c r="H26" s="263">
        <v>6</v>
      </c>
      <c r="I26" s="264">
        <v>23</v>
      </c>
      <c r="J26" s="262">
        <v>33</v>
      </c>
      <c r="K26" s="263">
        <v>6</v>
      </c>
      <c r="L26" s="264">
        <v>31</v>
      </c>
      <c r="M26" s="262">
        <v>8</v>
      </c>
      <c r="N26" s="264">
        <v>6</v>
      </c>
      <c r="O26" s="262">
        <v>4</v>
      </c>
      <c r="P26" s="263">
        <v>8</v>
      </c>
      <c r="Q26" s="264">
        <v>584</v>
      </c>
    </row>
    <row r="27" spans="1:17" ht="15.75">
      <c r="A27" s="157" t="s">
        <v>198</v>
      </c>
      <c r="B27" s="262">
        <v>169</v>
      </c>
      <c r="C27" s="263">
        <v>9</v>
      </c>
      <c r="D27" s="264">
        <v>203</v>
      </c>
      <c r="E27" s="262">
        <v>24</v>
      </c>
      <c r="F27" s="264">
        <v>19</v>
      </c>
      <c r="G27" s="262">
        <v>23</v>
      </c>
      <c r="H27" s="263">
        <v>7</v>
      </c>
      <c r="I27" s="264">
        <v>106</v>
      </c>
      <c r="J27" s="262">
        <v>127</v>
      </c>
      <c r="K27" s="263">
        <v>3</v>
      </c>
      <c r="L27" s="264">
        <v>196</v>
      </c>
      <c r="M27" s="262">
        <v>26</v>
      </c>
      <c r="N27" s="264">
        <v>8</v>
      </c>
      <c r="O27" s="262">
        <v>21</v>
      </c>
      <c r="P27" s="263">
        <v>11</v>
      </c>
      <c r="Q27" s="264">
        <v>85</v>
      </c>
    </row>
    <row r="28" spans="1:17" ht="15.75">
      <c r="A28" s="161" t="s">
        <v>199</v>
      </c>
      <c r="B28" s="262">
        <v>330</v>
      </c>
      <c r="C28" s="263">
        <v>7</v>
      </c>
      <c r="D28" s="264">
        <v>820</v>
      </c>
      <c r="E28" s="262">
        <v>132</v>
      </c>
      <c r="F28" s="264">
        <v>67</v>
      </c>
      <c r="G28" s="262">
        <v>101</v>
      </c>
      <c r="H28" s="263">
        <v>48</v>
      </c>
      <c r="I28" s="264">
        <v>334</v>
      </c>
      <c r="J28" s="262">
        <v>318</v>
      </c>
      <c r="K28" s="263">
        <v>12</v>
      </c>
      <c r="L28" s="264">
        <v>698</v>
      </c>
      <c r="M28" s="262">
        <v>124</v>
      </c>
      <c r="N28" s="264">
        <v>67</v>
      </c>
      <c r="O28" s="262">
        <v>77</v>
      </c>
      <c r="P28" s="263">
        <v>48</v>
      </c>
      <c r="Q28" s="264">
        <v>275</v>
      </c>
    </row>
    <row r="29" spans="1:17" ht="15.75">
      <c r="A29" s="157" t="s">
        <v>200</v>
      </c>
      <c r="B29" s="262">
        <v>558</v>
      </c>
      <c r="C29" s="263">
        <v>15</v>
      </c>
      <c r="D29" s="264">
        <v>247</v>
      </c>
      <c r="E29" s="262">
        <v>54</v>
      </c>
      <c r="F29" s="264">
        <v>16</v>
      </c>
      <c r="G29" s="262">
        <v>57</v>
      </c>
      <c r="H29" s="263">
        <v>11</v>
      </c>
      <c r="I29" s="264">
        <v>82</v>
      </c>
      <c r="J29" s="262">
        <v>462</v>
      </c>
      <c r="K29" s="263">
        <v>25</v>
      </c>
      <c r="L29" s="264">
        <v>208</v>
      </c>
      <c r="M29" s="262">
        <v>68</v>
      </c>
      <c r="N29" s="264">
        <v>11</v>
      </c>
      <c r="O29" s="262">
        <v>44</v>
      </c>
      <c r="P29" s="263">
        <v>10</v>
      </c>
      <c r="Q29" s="264">
        <v>5584</v>
      </c>
    </row>
    <row r="30" spans="1:17" ht="15.75">
      <c r="A30" s="161" t="s">
        <v>201</v>
      </c>
      <c r="B30" s="262">
        <v>100</v>
      </c>
      <c r="C30" s="263">
        <v>16</v>
      </c>
      <c r="D30" s="264">
        <v>182</v>
      </c>
      <c r="E30" s="262">
        <v>21</v>
      </c>
      <c r="F30" s="264">
        <v>45</v>
      </c>
      <c r="G30" s="262">
        <v>29</v>
      </c>
      <c r="H30" s="263">
        <v>23</v>
      </c>
      <c r="I30" s="264">
        <v>122</v>
      </c>
      <c r="J30" s="262">
        <v>103</v>
      </c>
      <c r="K30" s="263">
        <v>14</v>
      </c>
      <c r="L30" s="264">
        <v>200</v>
      </c>
      <c r="M30" s="262">
        <v>25</v>
      </c>
      <c r="N30" s="264">
        <v>41</v>
      </c>
      <c r="O30" s="262">
        <v>20</v>
      </c>
      <c r="P30" s="263">
        <v>32</v>
      </c>
      <c r="Q30" s="264">
        <v>157</v>
      </c>
    </row>
    <row r="31" spans="1:17" ht="15.75">
      <c r="A31" s="157" t="s">
        <v>202</v>
      </c>
      <c r="B31" s="262">
        <v>235</v>
      </c>
      <c r="C31" s="263">
        <v>7</v>
      </c>
      <c r="D31" s="264">
        <v>98</v>
      </c>
      <c r="E31" s="262">
        <v>2</v>
      </c>
      <c r="F31" s="264">
        <v>16</v>
      </c>
      <c r="G31" s="262">
        <v>14</v>
      </c>
      <c r="H31" s="263">
        <v>16</v>
      </c>
      <c r="I31" s="264">
        <v>75</v>
      </c>
      <c r="J31" s="262">
        <v>201</v>
      </c>
      <c r="K31" s="263">
        <v>9</v>
      </c>
      <c r="L31" s="264">
        <v>134</v>
      </c>
      <c r="M31" s="262">
        <v>1</v>
      </c>
      <c r="N31" s="264">
        <v>9</v>
      </c>
      <c r="O31" s="262">
        <v>17</v>
      </c>
      <c r="P31" s="263">
        <v>10</v>
      </c>
      <c r="Q31" s="264">
        <v>87</v>
      </c>
    </row>
    <row r="32" spans="1:17" ht="15.75">
      <c r="A32" s="161" t="s">
        <v>203</v>
      </c>
      <c r="B32" s="262">
        <v>62</v>
      </c>
      <c r="C32" s="263">
        <v>8</v>
      </c>
      <c r="D32" s="264">
        <v>98</v>
      </c>
      <c r="E32" s="262">
        <v>11</v>
      </c>
      <c r="F32" s="264">
        <v>6</v>
      </c>
      <c r="G32" s="262">
        <v>6</v>
      </c>
      <c r="H32" s="263">
        <v>7</v>
      </c>
      <c r="I32" s="264">
        <v>68</v>
      </c>
      <c r="J32" s="262">
        <v>33</v>
      </c>
      <c r="K32" s="263">
        <v>3</v>
      </c>
      <c r="L32" s="264">
        <v>82</v>
      </c>
      <c r="M32" s="262">
        <v>5</v>
      </c>
      <c r="N32" s="264">
        <v>14</v>
      </c>
      <c r="O32" s="262">
        <v>3</v>
      </c>
      <c r="P32" s="263">
        <v>4</v>
      </c>
      <c r="Q32" s="264">
        <v>72</v>
      </c>
    </row>
    <row r="33" spans="1:17" ht="15.75">
      <c r="A33" s="157" t="s">
        <v>204</v>
      </c>
      <c r="B33" s="262">
        <v>181</v>
      </c>
      <c r="C33" s="263">
        <v>56</v>
      </c>
      <c r="D33" s="264">
        <v>127</v>
      </c>
      <c r="E33" s="262">
        <v>38</v>
      </c>
      <c r="F33" s="264">
        <v>86</v>
      </c>
      <c r="G33" s="262">
        <v>18</v>
      </c>
      <c r="H33" s="263">
        <v>28</v>
      </c>
      <c r="I33" s="264">
        <v>220</v>
      </c>
      <c r="J33" s="262">
        <v>153</v>
      </c>
      <c r="K33" s="263">
        <v>39</v>
      </c>
      <c r="L33" s="264">
        <v>141</v>
      </c>
      <c r="M33" s="262">
        <v>25</v>
      </c>
      <c r="N33" s="264">
        <v>56</v>
      </c>
      <c r="O33" s="262">
        <v>26</v>
      </c>
      <c r="P33" s="263">
        <v>32</v>
      </c>
      <c r="Q33" s="264">
        <v>265</v>
      </c>
    </row>
    <row r="34" spans="1:17" ht="15.75">
      <c r="A34" s="161" t="s">
        <v>205</v>
      </c>
      <c r="B34" s="262">
        <v>350</v>
      </c>
      <c r="C34" s="263">
        <v>9</v>
      </c>
      <c r="D34" s="264">
        <v>932</v>
      </c>
      <c r="E34" s="262">
        <v>99</v>
      </c>
      <c r="F34" s="264">
        <v>34</v>
      </c>
      <c r="G34" s="262">
        <v>77</v>
      </c>
      <c r="H34" s="263">
        <v>29</v>
      </c>
      <c r="I34" s="264">
        <v>641</v>
      </c>
      <c r="J34" s="262">
        <v>299</v>
      </c>
      <c r="K34" s="263">
        <v>4</v>
      </c>
      <c r="L34" s="264">
        <v>783</v>
      </c>
      <c r="M34" s="262">
        <v>81</v>
      </c>
      <c r="N34" s="264">
        <v>31</v>
      </c>
      <c r="O34" s="262">
        <v>65</v>
      </c>
      <c r="P34" s="263">
        <v>34</v>
      </c>
      <c r="Q34" s="264">
        <v>358</v>
      </c>
    </row>
    <row r="35" spans="1:17" ht="15.75">
      <c r="A35" s="157" t="s">
        <v>206</v>
      </c>
      <c r="B35" s="262">
        <v>730</v>
      </c>
      <c r="C35" s="263">
        <v>19</v>
      </c>
      <c r="D35" s="264">
        <v>611</v>
      </c>
      <c r="E35" s="262">
        <v>117</v>
      </c>
      <c r="F35" s="264">
        <v>20</v>
      </c>
      <c r="G35" s="262">
        <v>107</v>
      </c>
      <c r="H35" s="263">
        <v>18</v>
      </c>
      <c r="I35" s="264">
        <v>226</v>
      </c>
      <c r="J35" s="262">
        <v>616</v>
      </c>
      <c r="K35" s="263">
        <v>8</v>
      </c>
      <c r="L35" s="264">
        <v>406</v>
      </c>
      <c r="M35" s="262">
        <v>116</v>
      </c>
      <c r="N35" s="264">
        <v>19</v>
      </c>
      <c r="O35" s="262">
        <v>83</v>
      </c>
      <c r="P35" s="263">
        <v>22</v>
      </c>
      <c r="Q35" s="264">
        <v>195</v>
      </c>
    </row>
    <row r="36" spans="1:17" ht="15.75">
      <c r="A36" s="161" t="s">
        <v>207</v>
      </c>
      <c r="B36" s="262">
        <v>96</v>
      </c>
      <c r="C36" s="263">
        <v>21</v>
      </c>
      <c r="D36" s="264">
        <v>76</v>
      </c>
      <c r="E36" s="262">
        <v>30</v>
      </c>
      <c r="F36" s="264">
        <v>17</v>
      </c>
      <c r="G36" s="262">
        <v>16</v>
      </c>
      <c r="H36" s="263">
        <v>7</v>
      </c>
      <c r="I36" s="264">
        <v>159</v>
      </c>
      <c r="J36" s="262">
        <v>73</v>
      </c>
      <c r="K36" s="263">
        <v>8</v>
      </c>
      <c r="L36" s="264">
        <v>80</v>
      </c>
      <c r="M36" s="262">
        <v>20</v>
      </c>
      <c r="N36" s="264">
        <v>16</v>
      </c>
      <c r="O36" s="262">
        <v>19</v>
      </c>
      <c r="P36" s="263">
        <v>1</v>
      </c>
      <c r="Q36" s="264">
        <v>53</v>
      </c>
    </row>
    <row r="37" spans="1:17" ht="15.75">
      <c r="A37" s="157" t="s">
        <v>208</v>
      </c>
      <c r="B37" s="262">
        <v>28</v>
      </c>
      <c r="C37" s="263">
        <v>6</v>
      </c>
      <c r="D37" s="264">
        <v>39</v>
      </c>
      <c r="E37" s="262">
        <v>10</v>
      </c>
      <c r="F37" s="264">
        <v>7</v>
      </c>
      <c r="G37" s="262">
        <v>8</v>
      </c>
      <c r="H37" s="263">
        <v>3</v>
      </c>
      <c r="I37" s="264">
        <v>30</v>
      </c>
      <c r="J37" s="262">
        <v>13</v>
      </c>
      <c r="K37" s="263">
        <v>10</v>
      </c>
      <c r="L37" s="264">
        <v>20</v>
      </c>
      <c r="M37" s="262">
        <v>6</v>
      </c>
      <c r="N37" s="264">
        <v>6</v>
      </c>
      <c r="O37" s="262">
        <v>4</v>
      </c>
      <c r="P37" s="263">
        <v>2</v>
      </c>
      <c r="Q37" s="264">
        <v>12</v>
      </c>
    </row>
    <row r="38" spans="1:17" ht="15.75">
      <c r="A38" s="161" t="s">
        <v>209</v>
      </c>
      <c r="B38" s="262">
        <v>44</v>
      </c>
      <c r="C38" s="263">
        <v>5</v>
      </c>
      <c r="D38" s="264">
        <v>66</v>
      </c>
      <c r="E38" s="262">
        <v>5</v>
      </c>
      <c r="F38" s="264">
        <v>4</v>
      </c>
      <c r="G38" s="262">
        <v>1</v>
      </c>
      <c r="H38" s="263">
        <v>1</v>
      </c>
      <c r="I38" s="264">
        <v>168</v>
      </c>
      <c r="J38" s="262">
        <v>51</v>
      </c>
      <c r="K38" s="263">
        <v>2</v>
      </c>
      <c r="L38" s="264">
        <v>69</v>
      </c>
      <c r="M38" s="262">
        <v>1</v>
      </c>
      <c r="N38" s="264">
        <v>0</v>
      </c>
      <c r="O38" s="262">
        <v>3</v>
      </c>
      <c r="P38" s="263">
        <v>0</v>
      </c>
      <c r="Q38" s="264">
        <v>25</v>
      </c>
    </row>
    <row r="39" spans="1:17" ht="15.75">
      <c r="A39" s="157" t="s">
        <v>210</v>
      </c>
      <c r="B39" s="262">
        <v>482</v>
      </c>
      <c r="C39" s="263">
        <v>12</v>
      </c>
      <c r="D39" s="264">
        <v>291</v>
      </c>
      <c r="E39" s="262">
        <v>113</v>
      </c>
      <c r="F39" s="264">
        <v>29</v>
      </c>
      <c r="G39" s="262">
        <v>67</v>
      </c>
      <c r="H39" s="263">
        <v>13</v>
      </c>
      <c r="I39" s="264">
        <v>335</v>
      </c>
      <c r="J39" s="262">
        <v>435</v>
      </c>
      <c r="K39" s="263">
        <v>11</v>
      </c>
      <c r="L39" s="264">
        <v>488</v>
      </c>
      <c r="M39" s="262">
        <v>79</v>
      </c>
      <c r="N39" s="264">
        <v>25</v>
      </c>
      <c r="O39" s="262">
        <v>67</v>
      </c>
      <c r="P39" s="263">
        <v>8</v>
      </c>
      <c r="Q39" s="264">
        <v>273</v>
      </c>
    </row>
    <row r="40" spans="1:17" ht="15.75">
      <c r="A40" s="161" t="s">
        <v>211</v>
      </c>
      <c r="B40" s="262">
        <v>177</v>
      </c>
      <c r="C40" s="263">
        <v>13</v>
      </c>
      <c r="D40" s="264">
        <v>92</v>
      </c>
      <c r="E40" s="262">
        <v>26</v>
      </c>
      <c r="F40" s="264">
        <v>19</v>
      </c>
      <c r="G40" s="262">
        <v>22</v>
      </c>
      <c r="H40" s="263">
        <v>28</v>
      </c>
      <c r="I40" s="264">
        <v>244</v>
      </c>
      <c r="J40" s="262">
        <v>110</v>
      </c>
      <c r="K40" s="263">
        <v>17</v>
      </c>
      <c r="L40" s="264">
        <v>109</v>
      </c>
      <c r="M40" s="262">
        <v>26</v>
      </c>
      <c r="N40" s="264">
        <v>33</v>
      </c>
      <c r="O40" s="262">
        <v>15</v>
      </c>
      <c r="P40" s="263">
        <v>15</v>
      </c>
      <c r="Q40" s="264">
        <v>91</v>
      </c>
    </row>
    <row r="41" spans="1:17" ht="15.75">
      <c r="A41" s="157" t="s">
        <v>212</v>
      </c>
      <c r="B41" s="262">
        <v>755</v>
      </c>
      <c r="C41" s="263">
        <v>13</v>
      </c>
      <c r="D41" s="264">
        <v>435</v>
      </c>
      <c r="E41" s="262">
        <v>193</v>
      </c>
      <c r="F41" s="264">
        <v>45</v>
      </c>
      <c r="G41" s="262">
        <v>137</v>
      </c>
      <c r="H41" s="263">
        <v>31</v>
      </c>
      <c r="I41" s="264">
        <v>561</v>
      </c>
      <c r="J41" s="262">
        <v>650</v>
      </c>
      <c r="K41" s="263">
        <v>3</v>
      </c>
      <c r="L41" s="264">
        <v>427</v>
      </c>
      <c r="M41" s="262">
        <v>169</v>
      </c>
      <c r="N41" s="264">
        <v>23</v>
      </c>
      <c r="O41" s="262">
        <v>141</v>
      </c>
      <c r="P41" s="263">
        <v>21</v>
      </c>
      <c r="Q41" s="264">
        <v>342</v>
      </c>
    </row>
    <row r="42" spans="1:17" ht="15.75">
      <c r="A42" s="161" t="s">
        <v>213</v>
      </c>
      <c r="B42" s="262">
        <v>15047</v>
      </c>
      <c r="C42" s="263">
        <v>39</v>
      </c>
      <c r="D42" s="264">
        <v>15586</v>
      </c>
      <c r="E42" s="262">
        <v>6189</v>
      </c>
      <c r="F42" s="264">
        <v>261</v>
      </c>
      <c r="G42" s="262">
        <v>4587</v>
      </c>
      <c r="H42" s="263">
        <v>218</v>
      </c>
      <c r="I42" s="264">
        <v>4831</v>
      </c>
      <c r="J42" s="262">
        <v>13064</v>
      </c>
      <c r="K42" s="263">
        <v>45</v>
      </c>
      <c r="L42" s="264">
        <v>12398</v>
      </c>
      <c r="M42" s="262">
        <v>5437</v>
      </c>
      <c r="N42" s="264">
        <v>296</v>
      </c>
      <c r="O42" s="262">
        <v>4195</v>
      </c>
      <c r="P42" s="263">
        <v>164</v>
      </c>
      <c r="Q42" s="264">
        <v>4913</v>
      </c>
    </row>
    <row r="43" spans="1:17" ht="15.75">
      <c r="A43" s="157" t="s">
        <v>214</v>
      </c>
      <c r="B43" s="262">
        <v>2740</v>
      </c>
      <c r="C43" s="263">
        <v>55</v>
      </c>
      <c r="D43" s="264">
        <v>1471</v>
      </c>
      <c r="E43" s="262">
        <v>880</v>
      </c>
      <c r="F43" s="264">
        <v>152</v>
      </c>
      <c r="G43" s="262">
        <v>702</v>
      </c>
      <c r="H43" s="263">
        <v>88</v>
      </c>
      <c r="I43" s="264">
        <v>636</v>
      </c>
      <c r="J43" s="262">
        <v>2249</v>
      </c>
      <c r="K43" s="263">
        <v>43</v>
      </c>
      <c r="L43" s="264">
        <v>1378</v>
      </c>
      <c r="M43" s="262">
        <v>810</v>
      </c>
      <c r="N43" s="264">
        <v>113</v>
      </c>
      <c r="O43" s="262">
        <v>645</v>
      </c>
      <c r="P43" s="263">
        <v>90</v>
      </c>
      <c r="Q43" s="264">
        <v>814</v>
      </c>
    </row>
    <row r="44" spans="1:17" ht="15.75">
      <c r="A44" s="161" t="s">
        <v>215</v>
      </c>
      <c r="B44" s="262">
        <v>43</v>
      </c>
      <c r="C44" s="263">
        <v>6</v>
      </c>
      <c r="D44" s="264">
        <v>89</v>
      </c>
      <c r="E44" s="262">
        <v>11</v>
      </c>
      <c r="F44" s="264">
        <v>10</v>
      </c>
      <c r="G44" s="262">
        <v>10</v>
      </c>
      <c r="H44" s="263">
        <v>6</v>
      </c>
      <c r="I44" s="264">
        <v>23</v>
      </c>
      <c r="J44" s="262">
        <v>28</v>
      </c>
      <c r="K44" s="263">
        <v>7</v>
      </c>
      <c r="L44" s="264">
        <v>58</v>
      </c>
      <c r="M44" s="262">
        <v>13</v>
      </c>
      <c r="N44" s="264">
        <v>5</v>
      </c>
      <c r="O44" s="262">
        <v>11</v>
      </c>
      <c r="P44" s="263">
        <v>2</v>
      </c>
      <c r="Q44" s="264">
        <v>35</v>
      </c>
    </row>
    <row r="45" spans="1:17" ht="15.75">
      <c r="A45" s="157" t="s">
        <v>216</v>
      </c>
      <c r="B45" s="262">
        <v>102</v>
      </c>
      <c r="C45" s="263">
        <v>18</v>
      </c>
      <c r="D45" s="264">
        <v>93</v>
      </c>
      <c r="E45" s="262">
        <v>24</v>
      </c>
      <c r="F45" s="264">
        <v>15</v>
      </c>
      <c r="G45" s="262">
        <v>10</v>
      </c>
      <c r="H45" s="263">
        <v>13</v>
      </c>
      <c r="I45" s="264">
        <v>86</v>
      </c>
      <c r="J45" s="262">
        <v>73</v>
      </c>
      <c r="K45" s="263">
        <v>11</v>
      </c>
      <c r="L45" s="264">
        <v>71</v>
      </c>
      <c r="M45" s="262">
        <v>12</v>
      </c>
      <c r="N45" s="264">
        <v>15</v>
      </c>
      <c r="O45" s="262">
        <v>18</v>
      </c>
      <c r="P45" s="263">
        <v>15</v>
      </c>
      <c r="Q45" s="264">
        <v>61</v>
      </c>
    </row>
    <row r="46" spans="1:17" ht="15.75">
      <c r="A46" s="161" t="s">
        <v>217</v>
      </c>
      <c r="B46" s="262">
        <v>671</v>
      </c>
      <c r="C46" s="263">
        <v>31</v>
      </c>
      <c r="D46" s="264">
        <v>488</v>
      </c>
      <c r="E46" s="262">
        <v>149</v>
      </c>
      <c r="F46" s="264">
        <v>58</v>
      </c>
      <c r="G46" s="262">
        <v>136</v>
      </c>
      <c r="H46" s="263">
        <v>27</v>
      </c>
      <c r="I46" s="264">
        <v>279</v>
      </c>
      <c r="J46" s="262">
        <v>465</v>
      </c>
      <c r="K46" s="263">
        <v>31</v>
      </c>
      <c r="L46" s="264">
        <v>383</v>
      </c>
      <c r="M46" s="262">
        <v>109</v>
      </c>
      <c r="N46" s="264">
        <v>34</v>
      </c>
      <c r="O46" s="262">
        <v>90</v>
      </c>
      <c r="P46" s="263">
        <v>26</v>
      </c>
      <c r="Q46" s="264">
        <v>232</v>
      </c>
    </row>
    <row r="47" spans="1:17" ht="15.75">
      <c r="A47" s="157" t="s">
        <v>218</v>
      </c>
      <c r="B47" s="262">
        <v>123</v>
      </c>
      <c r="C47" s="263">
        <v>7</v>
      </c>
      <c r="D47" s="264">
        <v>234</v>
      </c>
      <c r="E47" s="262">
        <v>17</v>
      </c>
      <c r="F47" s="264">
        <v>15</v>
      </c>
      <c r="G47" s="262">
        <v>10</v>
      </c>
      <c r="H47" s="263">
        <v>6</v>
      </c>
      <c r="I47" s="264">
        <v>98</v>
      </c>
      <c r="J47" s="262">
        <v>73</v>
      </c>
      <c r="K47" s="263">
        <v>11</v>
      </c>
      <c r="L47" s="264">
        <v>239</v>
      </c>
      <c r="M47" s="262">
        <v>12</v>
      </c>
      <c r="N47" s="264">
        <v>14</v>
      </c>
      <c r="O47" s="262">
        <v>12</v>
      </c>
      <c r="P47" s="263">
        <v>5</v>
      </c>
      <c r="Q47" s="264">
        <v>85</v>
      </c>
    </row>
    <row r="48" spans="1:17" ht="15.75">
      <c r="A48" s="161" t="s">
        <v>219</v>
      </c>
      <c r="B48" s="262">
        <v>73</v>
      </c>
      <c r="C48" s="263">
        <v>7</v>
      </c>
      <c r="D48" s="264">
        <v>58</v>
      </c>
      <c r="E48" s="262">
        <v>18</v>
      </c>
      <c r="F48" s="264">
        <v>9</v>
      </c>
      <c r="G48" s="262">
        <v>14</v>
      </c>
      <c r="H48" s="263">
        <v>6</v>
      </c>
      <c r="I48" s="264">
        <v>58</v>
      </c>
      <c r="J48" s="262">
        <v>37</v>
      </c>
      <c r="K48" s="263">
        <v>3</v>
      </c>
      <c r="L48" s="264">
        <v>65</v>
      </c>
      <c r="M48" s="262">
        <v>11</v>
      </c>
      <c r="N48" s="264">
        <v>8</v>
      </c>
      <c r="O48" s="262">
        <v>13</v>
      </c>
      <c r="P48" s="263">
        <v>7</v>
      </c>
      <c r="Q48" s="264">
        <v>51</v>
      </c>
    </row>
    <row r="49" spans="1:17" ht="15.75">
      <c r="A49" s="157" t="s">
        <v>220</v>
      </c>
      <c r="B49" s="262">
        <v>867</v>
      </c>
      <c r="C49" s="263">
        <v>12</v>
      </c>
      <c r="D49" s="264">
        <v>403</v>
      </c>
      <c r="E49" s="262">
        <v>252</v>
      </c>
      <c r="F49" s="264">
        <v>62</v>
      </c>
      <c r="G49" s="262">
        <v>128</v>
      </c>
      <c r="H49" s="263">
        <v>35</v>
      </c>
      <c r="I49" s="264">
        <v>617</v>
      </c>
      <c r="J49" s="262">
        <v>769</v>
      </c>
      <c r="K49" s="263">
        <v>5</v>
      </c>
      <c r="L49" s="264">
        <v>380</v>
      </c>
      <c r="M49" s="262">
        <v>205</v>
      </c>
      <c r="N49" s="264">
        <v>40</v>
      </c>
      <c r="O49" s="262">
        <v>104</v>
      </c>
      <c r="P49" s="263">
        <v>35</v>
      </c>
      <c r="Q49" s="264">
        <v>222</v>
      </c>
    </row>
    <row r="50" spans="1:17" ht="15.75">
      <c r="A50" s="161" t="s">
        <v>221</v>
      </c>
      <c r="B50" s="262">
        <v>991</v>
      </c>
      <c r="C50" s="263">
        <v>82</v>
      </c>
      <c r="D50" s="264">
        <v>497</v>
      </c>
      <c r="E50" s="262">
        <v>170</v>
      </c>
      <c r="F50" s="264">
        <v>97</v>
      </c>
      <c r="G50" s="262">
        <v>128</v>
      </c>
      <c r="H50" s="263">
        <v>65</v>
      </c>
      <c r="I50" s="264">
        <v>409</v>
      </c>
      <c r="J50" s="262">
        <v>654</v>
      </c>
      <c r="K50" s="263">
        <v>50</v>
      </c>
      <c r="L50" s="264">
        <v>430</v>
      </c>
      <c r="M50" s="262">
        <v>125</v>
      </c>
      <c r="N50" s="264">
        <v>81</v>
      </c>
      <c r="O50" s="262">
        <v>116</v>
      </c>
      <c r="P50" s="263">
        <v>51</v>
      </c>
      <c r="Q50" s="264">
        <v>574</v>
      </c>
    </row>
    <row r="51" spans="1:17" ht="15.75">
      <c r="A51" s="157" t="s">
        <v>222</v>
      </c>
      <c r="B51" s="262">
        <v>145</v>
      </c>
      <c r="C51" s="263">
        <v>17</v>
      </c>
      <c r="D51" s="264">
        <v>239</v>
      </c>
      <c r="E51" s="262">
        <v>13</v>
      </c>
      <c r="F51" s="264">
        <v>30</v>
      </c>
      <c r="G51" s="262">
        <v>14</v>
      </c>
      <c r="H51" s="263">
        <v>19</v>
      </c>
      <c r="I51" s="264">
        <v>150</v>
      </c>
      <c r="J51" s="262">
        <v>134</v>
      </c>
      <c r="K51" s="263">
        <v>8</v>
      </c>
      <c r="L51" s="264">
        <v>197</v>
      </c>
      <c r="M51" s="262">
        <v>16</v>
      </c>
      <c r="N51" s="264">
        <v>25</v>
      </c>
      <c r="O51" s="262">
        <v>14</v>
      </c>
      <c r="P51" s="263">
        <v>13</v>
      </c>
      <c r="Q51" s="264">
        <v>249</v>
      </c>
    </row>
    <row r="52" spans="1:17" ht="15.75">
      <c r="A52" s="161" t="s">
        <v>223</v>
      </c>
      <c r="B52" s="262">
        <v>275</v>
      </c>
      <c r="C52" s="263">
        <v>10</v>
      </c>
      <c r="D52" s="264">
        <v>232</v>
      </c>
      <c r="E52" s="262">
        <v>60</v>
      </c>
      <c r="F52" s="264">
        <v>10</v>
      </c>
      <c r="G52" s="262">
        <v>36</v>
      </c>
      <c r="H52" s="263">
        <v>8</v>
      </c>
      <c r="I52" s="264">
        <v>90</v>
      </c>
      <c r="J52" s="262">
        <v>210</v>
      </c>
      <c r="K52" s="263">
        <v>5</v>
      </c>
      <c r="L52" s="264">
        <v>178</v>
      </c>
      <c r="M52" s="262">
        <v>35</v>
      </c>
      <c r="N52" s="264">
        <v>11</v>
      </c>
      <c r="O52" s="262">
        <v>42</v>
      </c>
      <c r="P52" s="263">
        <v>12</v>
      </c>
      <c r="Q52" s="264">
        <v>155</v>
      </c>
    </row>
    <row r="53" spans="1:17" ht="15.75">
      <c r="A53" s="157" t="s">
        <v>224</v>
      </c>
      <c r="B53" s="262">
        <v>337</v>
      </c>
      <c r="C53" s="263">
        <v>26</v>
      </c>
      <c r="D53" s="264">
        <v>504</v>
      </c>
      <c r="E53" s="262">
        <v>84</v>
      </c>
      <c r="F53" s="264">
        <v>45</v>
      </c>
      <c r="G53" s="262">
        <v>43</v>
      </c>
      <c r="H53" s="263">
        <v>14</v>
      </c>
      <c r="I53" s="264">
        <v>377</v>
      </c>
      <c r="J53" s="262">
        <v>288</v>
      </c>
      <c r="K53" s="263">
        <v>23</v>
      </c>
      <c r="L53" s="264">
        <v>441</v>
      </c>
      <c r="M53" s="262">
        <v>56</v>
      </c>
      <c r="N53" s="264">
        <v>24</v>
      </c>
      <c r="O53" s="262">
        <v>46</v>
      </c>
      <c r="P53" s="263">
        <v>38</v>
      </c>
      <c r="Q53" s="264">
        <v>417</v>
      </c>
    </row>
    <row r="54" spans="1:17" ht="15.75">
      <c r="A54" s="161" t="s">
        <v>225</v>
      </c>
      <c r="B54" s="262">
        <v>339</v>
      </c>
      <c r="C54" s="263">
        <v>9</v>
      </c>
      <c r="D54" s="264">
        <v>433</v>
      </c>
      <c r="E54" s="262">
        <v>41</v>
      </c>
      <c r="F54" s="264">
        <v>30</v>
      </c>
      <c r="G54" s="262">
        <v>22</v>
      </c>
      <c r="H54" s="263">
        <v>15</v>
      </c>
      <c r="I54" s="264">
        <v>231</v>
      </c>
      <c r="J54" s="262">
        <v>268</v>
      </c>
      <c r="K54" s="263">
        <v>15</v>
      </c>
      <c r="L54" s="264">
        <v>378</v>
      </c>
      <c r="M54" s="262">
        <v>38</v>
      </c>
      <c r="N54" s="264">
        <v>34</v>
      </c>
      <c r="O54" s="262">
        <v>26</v>
      </c>
      <c r="P54" s="263">
        <v>12</v>
      </c>
      <c r="Q54" s="264">
        <v>227</v>
      </c>
    </row>
    <row r="55" spans="1:17" ht="15.75">
      <c r="A55" s="157" t="s">
        <v>226</v>
      </c>
      <c r="B55" s="262">
        <v>235</v>
      </c>
      <c r="C55" s="263">
        <v>16</v>
      </c>
      <c r="D55" s="264">
        <v>62</v>
      </c>
      <c r="E55" s="262">
        <v>19</v>
      </c>
      <c r="F55" s="264">
        <v>13</v>
      </c>
      <c r="G55" s="262">
        <v>8</v>
      </c>
      <c r="H55" s="263">
        <v>2</v>
      </c>
      <c r="I55" s="264">
        <v>33</v>
      </c>
      <c r="J55" s="262">
        <v>178</v>
      </c>
      <c r="K55" s="263">
        <v>10</v>
      </c>
      <c r="L55" s="264">
        <v>53</v>
      </c>
      <c r="M55" s="262">
        <v>7</v>
      </c>
      <c r="N55" s="264">
        <v>6</v>
      </c>
      <c r="O55" s="262">
        <v>6</v>
      </c>
      <c r="P55" s="263">
        <v>3</v>
      </c>
      <c r="Q55" s="264">
        <v>54</v>
      </c>
    </row>
    <row r="56" spans="1:17" ht="15.75">
      <c r="A56" s="161" t="s">
        <v>227</v>
      </c>
      <c r="B56" s="262">
        <v>640</v>
      </c>
      <c r="C56" s="263">
        <v>19</v>
      </c>
      <c r="D56" s="264">
        <v>965</v>
      </c>
      <c r="E56" s="262">
        <v>179</v>
      </c>
      <c r="F56" s="264">
        <v>35</v>
      </c>
      <c r="G56" s="262">
        <v>81</v>
      </c>
      <c r="H56" s="263">
        <v>28</v>
      </c>
      <c r="I56" s="264">
        <v>482</v>
      </c>
      <c r="J56" s="262">
        <v>500</v>
      </c>
      <c r="K56" s="263">
        <v>10</v>
      </c>
      <c r="L56" s="264">
        <v>748</v>
      </c>
      <c r="M56" s="262">
        <v>122</v>
      </c>
      <c r="N56" s="264">
        <v>30</v>
      </c>
      <c r="O56" s="262">
        <v>75</v>
      </c>
      <c r="P56" s="263">
        <v>10</v>
      </c>
      <c r="Q56" s="264">
        <v>255</v>
      </c>
    </row>
    <row r="57" spans="1:17" ht="15.75">
      <c r="A57" s="157" t="s">
        <v>228</v>
      </c>
      <c r="B57" s="262">
        <v>73</v>
      </c>
      <c r="C57" s="263">
        <v>59</v>
      </c>
      <c r="D57" s="264">
        <v>26</v>
      </c>
      <c r="E57" s="262">
        <v>9</v>
      </c>
      <c r="F57" s="264">
        <v>26</v>
      </c>
      <c r="G57" s="262">
        <v>2</v>
      </c>
      <c r="H57" s="263">
        <v>1</v>
      </c>
      <c r="I57" s="264">
        <v>33</v>
      </c>
      <c r="J57" s="262">
        <v>52</v>
      </c>
      <c r="K57" s="263">
        <v>39</v>
      </c>
      <c r="L57" s="264">
        <v>21</v>
      </c>
      <c r="M57" s="262">
        <v>8</v>
      </c>
      <c r="N57" s="264">
        <v>7</v>
      </c>
      <c r="O57" s="262">
        <v>1</v>
      </c>
      <c r="P57" s="263">
        <v>2</v>
      </c>
      <c r="Q57" s="264">
        <v>50</v>
      </c>
    </row>
    <row r="58" spans="1:17" ht="15.75">
      <c r="A58" s="161" t="s">
        <v>229</v>
      </c>
      <c r="B58" s="262">
        <v>109</v>
      </c>
      <c r="C58" s="263">
        <v>69</v>
      </c>
      <c r="D58" s="264">
        <v>168</v>
      </c>
      <c r="E58" s="262">
        <v>22</v>
      </c>
      <c r="F58" s="264">
        <v>35</v>
      </c>
      <c r="G58" s="262">
        <v>13</v>
      </c>
      <c r="H58" s="263">
        <v>18</v>
      </c>
      <c r="I58" s="264">
        <v>572</v>
      </c>
      <c r="J58" s="262">
        <v>88</v>
      </c>
      <c r="K58" s="263">
        <v>42</v>
      </c>
      <c r="L58" s="264">
        <v>109</v>
      </c>
      <c r="M58" s="262">
        <v>18</v>
      </c>
      <c r="N58" s="264">
        <v>22</v>
      </c>
      <c r="O58" s="262">
        <v>8</v>
      </c>
      <c r="P58" s="263">
        <v>11</v>
      </c>
      <c r="Q58" s="264">
        <v>160</v>
      </c>
    </row>
    <row r="59" spans="1:17" ht="15.75">
      <c r="A59" s="157" t="s">
        <v>230</v>
      </c>
      <c r="B59" s="262">
        <v>89</v>
      </c>
      <c r="C59" s="263">
        <v>10</v>
      </c>
      <c r="D59" s="264">
        <v>63</v>
      </c>
      <c r="E59" s="262">
        <v>24</v>
      </c>
      <c r="F59" s="264">
        <v>10</v>
      </c>
      <c r="G59" s="262">
        <v>12</v>
      </c>
      <c r="H59" s="263">
        <v>7</v>
      </c>
      <c r="I59" s="264">
        <v>16</v>
      </c>
      <c r="J59" s="262">
        <v>63</v>
      </c>
      <c r="K59" s="263">
        <v>0</v>
      </c>
      <c r="L59" s="264">
        <v>60</v>
      </c>
      <c r="M59" s="262">
        <v>18</v>
      </c>
      <c r="N59" s="264">
        <v>18</v>
      </c>
      <c r="O59" s="262">
        <v>13</v>
      </c>
      <c r="P59" s="263">
        <v>6</v>
      </c>
      <c r="Q59" s="264">
        <v>86</v>
      </c>
    </row>
    <row r="60" spans="1:17" ht="15.75">
      <c r="A60" s="161" t="s">
        <v>231</v>
      </c>
      <c r="B60" s="262">
        <v>149</v>
      </c>
      <c r="C60" s="263">
        <v>8</v>
      </c>
      <c r="D60" s="264">
        <v>266</v>
      </c>
      <c r="E60" s="262">
        <v>44</v>
      </c>
      <c r="F60" s="264">
        <v>19</v>
      </c>
      <c r="G60" s="262">
        <v>38</v>
      </c>
      <c r="H60" s="263">
        <v>9</v>
      </c>
      <c r="I60" s="264">
        <v>232</v>
      </c>
      <c r="J60" s="262">
        <v>149</v>
      </c>
      <c r="K60" s="263">
        <v>10</v>
      </c>
      <c r="L60" s="264">
        <v>329</v>
      </c>
      <c r="M60" s="262">
        <v>37</v>
      </c>
      <c r="N60" s="264">
        <v>14</v>
      </c>
      <c r="O60" s="262">
        <v>25</v>
      </c>
      <c r="P60" s="263">
        <v>13</v>
      </c>
      <c r="Q60" s="264">
        <v>534</v>
      </c>
    </row>
    <row r="61" spans="1:17" ht="15.75">
      <c r="A61" s="157" t="s">
        <v>232</v>
      </c>
      <c r="B61" s="262">
        <v>99</v>
      </c>
      <c r="C61" s="263">
        <v>15</v>
      </c>
      <c r="D61" s="264">
        <v>88</v>
      </c>
      <c r="E61" s="262">
        <v>32</v>
      </c>
      <c r="F61" s="264">
        <v>4</v>
      </c>
      <c r="G61" s="262">
        <v>12</v>
      </c>
      <c r="H61" s="263">
        <v>11</v>
      </c>
      <c r="I61" s="264">
        <v>112</v>
      </c>
      <c r="J61" s="262">
        <v>83</v>
      </c>
      <c r="K61" s="263">
        <v>8</v>
      </c>
      <c r="L61" s="264">
        <v>80</v>
      </c>
      <c r="M61" s="262">
        <v>23</v>
      </c>
      <c r="N61" s="264">
        <v>13</v>
      </c>
      <c r="O61" s="262">
        <v>16</v>
      </c>
      <c r="P61" s="263">
        <v>6</v>
      </c>
      <c r="Q61" s="264">
        <v>77</v>
      </c>
    </row>
    <row r="62" spans="1:17" ht="15.75">
      <c r="A62" s="161" t="s">
        <v>233</v>
      </c>
      <c r="B62" s="262">
        <v>290</v>
      </c>
      <c r="C62" s="263">
        <v>12</v>
      </c>
      <c r="D62" s="264">
        <v>362</v>
      </c>
      <c r="E62" s="262">
        <v>61</v>
      </c>
      <c r="F62" s="264">
        <v>24</v>
      </c>
      <c r="G62" s="262">
        <v>33</v>
      </c>
      <c r="H62" s="263">
        <v>19</v>
      </c>
      <c r="I62" s="264">
        <v>90</v>
      </c>
      <c r="J62" s="262">
        <v>254</v>
      </c>
      <c r="K62" s="263">
        <v>6</v>
      </c>
      <c r="L62" s="264">
        <v>298</v>
      </c>
      <c r="M62" s="262">
        <v>51</v>
      </c>
      <c r="N62" s="264">
        <v>29</v>
      </c>
      <c r="O62" s="262">
        <v>24</v>
      </c>
      <c r="P62" s="263">
        <v>16</v>
      </c>
      <c r="Q62" s="264">
        <v>146</v>
      </c>
    </row>
    <row r="63" spans="1:17" ht="15.75">
      <c r="A63" s="157" t="s">
        <v>234</v>
      </c>
      <c r="B63" s="262">
        <v>381</v>
      </c>
      <c r="C63" s="263">
        <v>10</v>
      </c>
      <c r="D63" s="264">
        <v>275</v>
      </c>
      <c r="E63" s="262">
        <v>113</v>
      </c>
      <c r="F63" s="264">
        <v>20</v>
      </c>
      <c r="G63" s="262">
        <v>79</v>
      </c>
      <c r="H63" s="263">
        <v>20</v>
      </c>
      <c r="I63" s="264">
        <v>396</v>
      </c>
      <c r="J63" s="262">
        <v>289</v>
      </c>
      <c r="K63" s="263">
        <v>8</v>
      </c>
      <c r="L63" s="264">
        <v>297</v>
      </c>
      <c r="M63" s="262">
        <v>108</v>
      </c>
      <c r="N63" s="264">
        <v>23</v>
      </c>
      <c r="O63" s="262">
        <v>71</v>
      </c>
      <c r="P63" s="263">
        <v>16</v>
      </c>
      <c r="Q63" s="264">
        <v>285</v>
      </c>
    </row>
    <row r="64" spans="1:17" ht="15.75">
      <c r="A64" s="161" t="s">
        <v>235</v>
      </c>
      <c r="B64" s="262">
        <v>50</v>
      </c>
      <c r="C64" s="263">
        <v>4</v>
      </c>
      <c r="D64" s="264">
        <v>13</v>
      </c>
      <c r="E64" s="262">
        <v>10</v>
      </c>
      <c r="F64" s="264">
        <v>1</v>
      </c>
      <c r="G64" s="262">
        <v>9</v>
      </c>
      <c r="H64" s="263">
        <v>1</v>
      </c>
      <c r="I64" s="264">
        <v>872</v>
      </c>
      <c r="J64" s="262">
        <v>33</v>
      </c>
      <c r="K64" s="263">
        <v>4</v>
      </c>
      <c r="L64" s="264">
        <v>13</v>
      </c>
      <c r="M64" s="262">
        <v>9</v>
      </c>
      <c r="N64" s="264">
        <v>2</v>
      </c>
      <c r="O64" s="262">
        <v>7</v>
      </c>
      <c r="P64" s="263">
        <v>4</v>
      </c>
      <c r="Q64" s="264">
        <v>19</v>
      </c>
    </row>
    <row r="65" spans="1:17" ht="15.75">
      <c r="A65" s="157" t="s">
        <v>236</v>
      </c>
      <c r="B65" s="262">
        <v>41</v>
      </c>
      <c r="C65" s="263">
        <v>5</v>
      </c>
      <c r="D65" s="264">
        <v>25</v>
      </c>
      <c r="E65" s="262">
        <v>12</v>
      </c>
      <c r="F65" s="264">
        <v>21</v>
      </c>
      <c r="G65" s="262">
        <v>2</v>
      </c>
      <c r="H65" s="263">
        <v>15</v>
      </c>
      <c r="I65" s="264">
        <v>30</v>
      </c>
      <c r="J65" s="262">
        <v>42</v>
      </c>
      <c r="K65" s="263">
        <v>8</v>
      </c>
      <c r="L65" s="264">
        <v>24</v>
      </c>
      <c r="M65" s="262">
        <v>5</v>
      </c>
      <c r="N65" s="264">
        <v>16</v>
      </c>
      <c r="O65" s="262">
        <v>4</v>
      </c>
      <c r="P65" s="263">
        <v>5</v>
      </c>
      <c r="Q65" s="264">
        <v>28</v>
      </c>
    </row>
    <row r="66" spans="1:17" ht="15.75">
      <c r="A66" s="161" t="s">
        <v>237</v>
      </c>
      <c r="B66" s="262">
        <v>192</v>
      </c>
      <c r="C66" s="263">
        <v>7</v>
      </c>
      <c r="D66" s="264">
        <v>170</v>
      </c>
      <c r="E66" s="262">
        <v>26</v>
      </c>
      <c r="F66" s="264">
        <v>19</v>
      </c>
      <c r="G66" s="262">
        <v>15</v>
      </c>
      <c r="H66" s="263">
        <v>13</v>
      </c>
      <c r="I66" s="264">
        <v>81</v>
      </c>
      <c r="J66" s="262">
        <v>133</v>
      </c>
      <c r="K66" s="263">
        <v>5</v>
      </c>
      <c r="L66" s="264">
        <v>164</v>
      </c>
      <c r="M66" s="262">
        <v>24</v>
      </c>
      <c r="N66" s="264">
        <v>20</v>
      </c>
      <c r="O66" s="262">
        <v>16</v>
      </c>
      <c r="P66" s="263">
        <v>10</v>
      </c>
      <c r="Q66" s="264">
        <v>403</v>
      </c>
    </row>
    <row r="67" spans="1:17" ht="15.75">
      <c r="A67" s="157" t="s">
        <v>238</v>
      </c>
      <c r="B67" s="262">
        <v>342</v>
      </c>
      <c r="C67" s="263">
        <v>28</v>
      </c>
      <c r="D67" s="264">
        <v>716</v>
      </c>
      <c r="E67" s="262">
        <v>81</v>
      </c>
      <c r="F67" s="264">
        <v>48</v>
      </c>
      <c r="G67" s="262">
        <v>42</v>
      </c>
      <c r="H67" s="263">
        <v>18</v>
      </c>
      <c r="I67" s="264">
        <v>465</v>
      </c>
      <c r="J67" s="262">
        <v>332</v>
      </c>
      <c r="K67" s="263">
        <v>15</v>
      </c>
      <c r="L67" s="264">
        <v>598</v>
      </c>
      <c r="M67" s="262">
        <v>68</v>
      </c>
      <c r="N67" s="264">
        <v>24</v>
      </c>
      <c r="O67" s="262">
        <v>33</v>
      </c>
      <c r="P67" s="263">
        <v>13</v>
      </c>
      <c r="Q67" s="264">
        <v>278</v>
      </c>
    </row>
    <row r="68" spans="1:17" ht="15.75">
      <c r="A68" s="161" t="s">
        <v>239</v>
      </c>
      <c r="B68" s="262">
        <v>123</v>
      </c>
      <c r="C68" s="263">
        <v>17</v>
      </c>
      <c r="D68" s="264">
        <v>125</v>
      </c>
      <c r="E68" s="262">
        <v>18</v>
      </c>
      <c r="F68" s="264">
        <v>30</v>
      </c>
      <c r="G68" s="262">
        <v>14</v>
      </c>
      <c r="H68" s="263">
        <v>17</v>
      </c>
      <c r="I68" s="264">
        <v>139</v>
      </c>
      <c r="J68" s="262">
        <v>98</v>
      </c>
      <c r="K68" s="263">
        <v>2</v>
      </c>
      <c r="L68" s="264">
        <v>174</v>
      </c>
      <c r="M68" s="262">
        <v>11</v>
      </c>
      <c r="N68" s="264">
        <v>19</v>
      </c>
      <c r="O68" s="262">
        <v>18</v>
      </c>
      <c r="P68" s="263">
        <v>20</v>
      </c>
      <c r="Q68" s="264">
        <v>121</v>
      </c>
    </row>
    <row r="69" spans="1:17" ht="15.75">
      <c r="A69" s="157" t="s">
        <v>240</v>
      </c>
      <c r="B69" s="262">
        <v>342</v>
      </c>
      <c r="C69" s="263">
        <v>11</v>
      </c>
      <c r="D69" s="264">
        <v>162</v>
      </c>
      <c r="E69" s="262">
        <v>59</v>
      </c>
      <c r="F69" s="264">
        <v>25</v>
      </c>
      <c r="G69" s="262">
        <v>39</v>
      </c>
      <c r="H69" s="263">
        <v>7</v>
      </c>
      <c r="I69" s="264">
        <v>213</v>
      </c>
      <c r="J69" s="262">
        <v>246</v>
      </c>
      <c r="K69" s="263">
        <v>12</v>
      </c>
      <c r="L69" s="264">
        <v>148</v>
      </c>
      <c r="M69" s="262">
        <v>50</v>
      </c>
      <c r="N69" s="264">
        <v>15</v>
      </c>
      <c r="O69" s="262">
        <v>37</v>
      </c>
      <c r="P69" s="263">
        <v>9</v>
      </c>
      <c r="Q69" s="264">
        <v>86</v>
      </c>
    </row>
    <row r="70" spans="1:17" ht="15.75">
      <c r="A70" s="161" t="s">
        <v>241</v>
      </c>
      <c r="B70" s="262">
        <v>24</v>
      </c>
      <c r="C70" s="263">
        <v>3</v>
      </c>
      <c r="D70" s="264">
        <v>31</v>
      </c>
      <c r="E70" s="262">
        <v>2</v>
      </c>
      <c r="F70" s="264">
        <v>1</v>
      </c>
      <c r="G70" s="262">
        <v>1</v>
      </c>
      <c r="H70" s="263">
        <v>0</v>
      </c>
      <c r="I70" s="264">
        <v>13</v>
      </c>
      <c r="J70" s="262">
        <v>13</v>
      </c>
      <c r="K70" s="263">
        <v>2</v>
      </c>
      <c r="L70" s="264">
        <v>25</v>
      </c>
      <c r="M70" s="262">
        <v>3</v>
      </c>
      <c r="N70" s="264">
        <v>1</v>
      </c>
      <c r="O70" s="262">
        <v>0</v>
      </c>
      <c r="P70" s="263">
        <v>0</v>
      </c>
      <c r="Q70" s="264">
        <v>8</v>
      </c>
    </row>
    <row r="71" spans="1:17" ht="15.75">
      <c r="A71" s="157" t="s">
        <v>242</v>
      </c>
      <c r="B71" s="262">
        <v>491</v>
      </c>
      <c r="C71" s="263">
        <v>19</v>
      </c>
      <c r="D71" s="264">
        <v>274</v>
      </c>
      <c r="E71" s="262">
        <v>51</v>
      </c>
      <c r="F71" s="264">
        <v>11</v>
      </c>
      <c r="G71" s="262">
        <v>34</v>
      </c>
      <c r="H71" s="263">
        <v>3</v>
      </c>
      <c r="I71" s="264">
        <v>107</v>
      </c>
      <c r="J71" s="262">
        <v>358</v>
      </c>
      <c r="K71" s="263">
        <v>17</v>
      </c>
      <c r="L71" s="264">
        <v>278</v>
      </c>
      <c r="M71" s="262">
        <v>35</v>
      </c>
      <c r="N71" s="264">
        <v>8</v>
      </c>
      <c r="O71" s="262">
        <v>26</v>
      </c>
      <c r="P71" s="263">
        <v>1</v>
      </c>
      <c r="Q71" s="264">
        <v>131</v>
      </c>
    </row>
    <row r="72" spans="1:17" ht="15.75">
      <c r="A72" s="161" t="s">
        <v>243</v>
      </c>
      <c r="B72" s="262">
        <v>95</v>
      </c>
      <c r="C72" s="263">
        <v>7</v>
      </c>
      <c r="D72" s="264">
        <v>104</v>
      </c>
      <c r="E72" s="262">
        <v>30</v>
      </c>
      <c r="F72" s="264">
        <v>19</v>
      </c>
      <c r="G72" s="262">
        <v>26</v>
      </c>
      <c r="H72" s="263">
        <v>10</v>
      </c>
      <c r="I72" s="264">
        <v>205</v>
      </c>
      <c r="J72" s="262">
        <v>63</v>
      </c>
      <c r="K72" s="263">
        <v>1</v>
      </c>
      <c r="L72" s="264">
        <v>75</v>
      </c>
      <c r="M72" s="262">
        <v>25</v>
      </c>
      <c r="N72" s="264">
        <v>18</v>
      </c>
      <c r="O72" s="262">
        <v>23</v>
      </c>
      <c r="P72" s="263">
        <v>10</v>
      </c>
      <c r="Q72" s="264">
        <v>64</v>
      </c>
    </row>
    <row r="73" spans="1:17" ht="15.75">
      <c r="A73" s="157" t="s">
        <v>244</v>
      </c>
      <c r="B73" s="262">
        <v>224</v>
      </c>
      <c r="C73" s="263">
        <v>25</v>
      </c>
      <c r="D73" s="264">
        <v>155</v>
      </c>
      <c r="E73" s="262">
        <v>52</v>
      </c>
      <c r="F73" s="264">
        <v>24</v>
      </c>
      <c r="G73" s="262">
        <v>29</v>
      </c>
      <c r="H73" s="263">
        <v>11</v>
      </c>
      <c r="I73" s="264">
        <v>130</v>
      </c>
      <c r="J73" s="262">
        <v>190</v>
      </c>
      <c r="K73" s="263">
        <v>22</v>
      </c>
      <c r="L73" s="264">
        <v>152</v>
      </c>
      <c r="M73" s="262">
        <v>38</v>
      </c>
      <c r="N73" s="264">
        <v>15</v>
      </c>
      <c r="O73" s="262">
        <v>15</v>
      </c>
      <c r="P73" s="263">
        <v>14</v>
      </c>
      <c r="Q73" s="264">
        <v>127</v>
      </c>
    </row>
    <row r="74" spans="1:17" ht="15.75">
      <c r="A74" s="161" t="s">
        <v>245</v>
      </c>
      <c r="B74" s="262">
        <v>111</v>
      </c>
      <c r="C74" s="263">
        <v>6</v>
      </c>
      <c r="D74" s="264">
        <v>89</v>
      </c>
      <c r="E74" s="262">
        <v>10</v>
      </c>
      <c r="F74" s="264">
        <v>23</v>
      </c>
      <c r="G74" s="262">
        <v>7</v>
      </c>
      <c r="H74" s="263">
        <v>7</v>
      </c>
      <c r="I74" s="264">
        <v>480</v>
      </c>
      <c r="J74" s="262">
        <v>99</v>
      </c>
      <c r="K74" s="263">
        <v>13</v>
      </c>
      <c r="L74" s="264">
        <v>90</v>
      </c>
      <c r="M74" s="262">
        <v>13</v>
      </c>
      <c r="N74" s="264">
        <v>11</v>
      </c>
      <c r="O74" s="262">
        <v>15</v>
      </c>
      <c r="P74" s="263">
        <v>10</v>
      </c>
      <c r="Q74" s="264">
        <v>151</v>
      </c>
    </row>
    <row r="75" spans="1:17" ht="15.75">
      <c r="A75" s="157" t="s">
        <v>246</v>
      </c>
      <c r="B75" s="262">
        <v>155</v>
      </c>
      <c r="C75" s="263">
        <v>3</v>
      </c>
      <c r="D75" s="264">
        <v>307</v>
      </c>
      <c r="E75" s="262">
        <v>42</v>
      </c>
      <c r="F75" s="264">
        <v>21</v>
      </c>
      <c r="G75" s="262">
        <v>28</v>
      </c>
      <c r="H75" s="263">
        <v>5</v>
      </c>
      <c r="I75" s="264">
        <v>173</v>
      </c>
      <c r="J75" s="262">
        <v>135</v>
      </c>
      <c r="K75" s="263">
        <v>3</v>
      </c>
      <c r="L75" s="264">
        <v>403</v>
      </c>
      <c r="M75" s="262">
        <v>29</v>
      </c>
      <c r="N75" s="264">
        <v>15</v>
      </c>
      <c r="O75" s="262">
        <v>16</v>
      </c>
      <c r="P75" s="263">
        <v>8</v>
      </c>
      <c r="Q75" s="264">
        <v>183</v>
      </c>
    </row>
    <row r="76" spans="1:17" ht="15.75">
      <c r="A76" s="161" t="s">
        <v>247</v>
      </c>
      <c r="B76" s="262">
        <v>153</v>
      </c>
      <c r="C76" s="263">
        <v>17</v>
      </c>
      <c r="D76" s="264">
        <v>82</v>
      </c>
      <c r="E76" s="262">
        <v>32</v>
      </c>
      <c r="F76" s="264">
        <v>20</v>
      </c>
      <c r="G76" s="262">
        <v>21</v>
      </c>
      <c r="H76" s="263">
        <v>13</v>
      </c>
      <c r="I76" s="264">
        <v>321</v>
      </c>
      <c r="J76" s="262">
        <v>138</v>
      </c>
      <c r="K76" s="263">
        <v>14</v>
      </c>
      <c r="L76" s="264">
        <v>90</v>
      </c>
      <c r="M76" s="262">
        <v>26</v>
      </c>
      <c r="N76" s="264">
        <v>15</v>
      </c>
      <c r="O76" s="262">
        <v>21</v>
      </c>
      <c r="P76" s="263">
        <v>20</v>
      </c>
      <c r="Q76" s="264">
        <v>71</v>
      </c>
    </row>
    <row r="77" spans="1:17" ht="15.75">
      <c r="A77" s="157" t="s">
        <v>248</v>
      </c>
      <c r="B77" s="262">
        <v>15</v>
      </c>
      <c r="C77" s="263">
        <v>2</v>
      </c>
      <c r="D77" s="264">
        <v>18</v>
      </c>
      <c r="E77" s="262">
        <v>10</v>
      </c>
      <c r="F77" s="264">
        <v>6</v>
      </c>
      <c r="G77" s="262">
        <v>1</v>
      </c>
      <c r="H77" s="263">
        <v>2</v>
      </c>
      <c r="I77" s="264">
        <v>8</v>
      </c>
      <c r="J77" s="262">
        <v>20</v>
      </c>
      <c r="K77" s="263">
        <v>4</v>
      </c>
      <c r="L77" s="264">
        <v>28</v>
      </c>
      <c r="M77" s="262">
        <v>3</v>
      </c>
      <c r="N77" s="264">
        <v>3</v>
      </c>
      <c r="O77" s="262">
        <v>2</v>
      </c>
      <c r="P77" s="263">
        <v>3</v>
      </c>
      <c r="Q77" s="264">
        <v>13</v>
      </c>
    </row>
    <row r="78" spans="1:17" ht="15.75">
      <c r="A78" s="161" t="s">
        <v>249</v>
      </c>
      <c r="B78" s="262">
        <v>86</v>
      </c>
      <c r="C78" s="263">
        <v>8</v>
      </c>
      <c r="D78" s="264">
        <v>107</v>
      </c>
      <c r="E78" s="262">
        <v>13</v>
      </c>
      <c r="F78" s="264">
        <v>4</v>
      </c>
      <c r="G78" s="262">
        <v>10</v>
      </c>
      <c r="H78" s="263">
        <v>8</v>
      </c>
      <c r="I78" s="264">
        <v>245</v>
      </c>
      <c r="J78" s="262">
        <v>60</v>
      </c>
      <c r="K78" s="263">
        <v>0</v>
      </c>
      <c r="L78" s="264">
        <v>104</v>
      </c>
      <c r="M78" s="262">
        <v>14</v>
      </c>
      <c r="N78" s="264">
        <v>6</v>
      </c>
      <c r="O78" s="262">
        <v>11</v>
      </c>
      <c r="P78" s="263">
        <v>3</v>
      </c>
      <c r="Q78" s="264">
        <v>127</v>
      </c>
    </row>
    <row r="79" spans="1:17" ht="15.75">
      <c r="A79" s="157" t="s">
        <v>250</v>
      </c>
      <c r="B79" s="262">
        <v>69</v>
      </c>
      <c r="C79" s="263">
        <v>5</v>
      </c>
      <c r="D79" s="264">
        <v>13</v>
      </c>
      <c r="E79" s="262">
        <v>19</v>
      </c>
      <c r="F79" s="264">
        <v>6</v>
      </c>
      <c r="G79" s="262">
        <v>15</v>
      </c>
      <c r="H79" s="263">
        <v>7</v>
      </c>
      <c r="I79" s="264">
        <v>16</v>
      </c>
      <c r="J79" s="262">
        <v>55</v>
      </c>
      <c r="K79" s="263">
        <v>3</v>
      </c>
      <c r="L79" s="264">
        <v>28</v>
      </c>
      <c r="M79" s="262">
        <v>10</v>
      </c>
      <c r="N79" s="264">
        <v>10</v>
      </c>
      <c r="O79" s="262">
        <v>4</v>
      </c>
      <c r="P79" s="263">
        <v>0</v>
      </c>
      <c r="Q79" s="264">
        <v>18</v>
      </c>
    </row>
    <row r="80" spans="1:17" ht="15.75">
      <c r="A80" s="161" t="s">
        <v>251</v>
      </c>
      <c r="B80" s="262">
        <v>186</v>
      </c>
      <c r="C80" s="263">
        <v>2</v>
      </c>
      <c r="D80" s="264">
        <v>70</v>
      </c>
      <c r="E80" s="262">
        <v>21</v>
      </c>
      <c r="F80" s="264">
        <v>6</v>
      </c>
      <c r="G80" s="262">
        <v>9</v>
      </c>
      <c r="H80" s="263">
        <v>1</v>
      </c>
      <c r="I80" s="264">
        <v>11</v>
      </c>
      <c r="J80" s="262">
        <v>114</v>
      </c>
      <c r="K80" s="263">
        <v>3</v>
      </c>
      <c r="L80" s="264">
        <v>53</v>
      </c>
      <c r="M80" s="262">
        <v>17</v>
      </c>
      <c r="N80" s="264">
        <v>2</v>
      </c>
      <c r="O80" s="262">
        <v>21</v>
      </c>
      <c r="P80" s="263">
        <v>2</v>
      </c>
      <c r="Q80" s="264">
        <v>393</v>
      </c>
    </row>
    <row r="81" spans="1:17" ht="15.75">
      <c r="A81" s="157" t="s">
        <v>252</v>
      </c>
      <c r="B81" s="262">
        <v>113</v>
      </c>
      <c r="C81" s="263">
        <v>13</v>
      </c>
      <c r="D81" s="264">
        <v>34</v>
      </c>
      <c r="E81" s="262">
        <v>10</v>
      </c>
      <c r="F81" s="264">
        <v>2</v>
      </c>
      <c r="G81" s="262">
        <v>2</v>
      </c>
      <c r="H81" s="263">
        <v>4</v>
      </c>
      <c r="I81" s="264">
        <v>8</v>
      </c>
      <c r="J81" s="262">
        <v>80</v>
      </c>
      <c r="K81" s="263">
        <v>4</v>
      </c>
      <c r="L81" s="264">
        <v>38</v>
      </c>
      <c r="M81" s="262">
        <v>3</v>
      </c>
      <c r="N81" s="264">
        <v>4</v>
      </c>
      <c r="O81" s="262">
        <v>2</v>
      </c>
      <c r="P81" s="263">
        <v>1</v>
      </c>
      <c r="Q81" s="264">
        <v>11</v>
      </c>
    </row>
    <row r="82" spans="1:17" ht="15.75">
      <c r="A82" s="161" t="s">
        <v>253</v>
      </c>
      <c r="B82" s="262">
        <v>22</v>
      </c>
      <c r="C82" s="263">
        <v>0</v>
      </c>
      <c r="D82" s="264">
        <v>47</v>
      </c>
      <c r="E82" s="262">
        <v>5</v>
      </c>
      <c r="F82" s="264">
        <v>12</v>
      </c>
      <c r="G82" s="262">
        <v>9</v>
      </c>
      <c r="H82" s="263">
        <v>3</v>
      </c>
      <c r="I82" s="264">
        <v>32</v>
      </c>
      <c r="J82" s="262">
        <v>36</v>
      </c>
      <c r="K82" s="263">
        <v>1</v>
      </c>
      <c r="L82" s="264">
        <v>80</v>
      </c>
      <c r="M82" s="262">
        <v>8</v>
      </c>
      <c r="N82" s="264">
        <v>4</v>
      </c>
      <c r="O82" s="262">
        <v>12</v>
      </c>
      <c r="P82" s="263">
        <v>5</v>
      </c>
      <c r="Q82" s="264">
        <v>49</v>
      </c>
    </row>
    <row r="83" spans="1:17" ht="15.75">
      <c r="A83" s="157" t="s">
        <v>254</v>
      </c>
      <c r="B83" s="262">
        <v>9</v>
      </c>
      <c r="C83" s="263">
        <v>6</v>
      </c>
      <c r="D83" s="264">
        <v>28</v>
      </c>
      <c r="E83" s="262">
        <v>2</v>
      </c>
      <c r="F83" s="264">
        <v>2</v>
      </c>
      <c r="G83" s="262">
        <v>1</v>
      </c>
      <c r="H83" s="263">
        <v>2</v>
      </c>
      <c r="I83" s="264">
        <v>37</v>
      </c>
      <c r="J83" s="262">
        <v>16</v>
      </c>
      <c r="K83" s="263">
        <v>2</v>
      </c>
      <c r="L83" s="264">
        <v>32</v>
      </c>
      <c r="M83" s="262">
        <v>1</v>
      </c>
      <c r="N83" s="264">
        <v>2</v>
      </c>
      <c r="O83" s="262">
        <v>0</v>
      </c>
      <c r="P83" s="263">
        <v>2</v>
      </c>
      <c r="Q83" s="264">
        <v>18</v>
      </c>
    </row>
    <row r="84" spans="1:17" ht="15.75">
      <c r="A84" s="161" t="s">
        <v>255</v>
      </c>
      <c r="B84" s="262">
        <v>47</v>
      </c>
      <c r="C84" s="263">
        <v>3</v>
      </c>
      <c r="D84" s="264">
        <v>56</v>
      </c>
      <c r="E84" s="262">
        <v>10</v>
      </c>
      <c r="F84" s="264">
        <v>1</v>
      </c>
      <c r="G84" s="262">
        <v>4</v>
      </c>
      <c r="H84" s="263">
        <v>0</v>
      </c>
      <c r="I84" s="264">
        <v>54</v>
      </c>
      <c r="J84" s="262">
        <v>37</v>
      </c>
      <c r="K84" s="263">
        <v>1</v>
      </c>
      <c r="L84" s="264">
        <v>62</v>
      </c>
      <c r="M84" s="262">
        <v>3</v>
      </c>
      <c r="N84" s="264">
        <v>0</v>
      </c>
      <c r="O84" s="262">
        <v>4</v>
      </c>
      <c r="P84" s="263">
        <v>0</v>
      </c>
      <c r="Q84" s="264">
        <v>81</v>
      </c>
    </row>
    <row r="85" spans="1:17" ht="15.75">
      <c r="A85" s="157" t="s">
        <v>256</v>
      </c>
      <c r="B85" s="262">
        <v>118</v>
      </c>
      <c r="C85" s="263">
        <v>4</v>
      </c>
      <c r="D85" s="264">
        <v>139</v>
      </c>
      <c r="E85" s="262">
        <v>29</v>
      </c>
      <c r="F85" s="264">
        <v>7</v>
      </c>
      <c r="G85" s="262">
        <v>12</v>
      </c>
      <c r="H85" s="263">
        <v>2</v>
      </c>
      <c r="I85" s="264">
        <v>37</v>
      </c>
      <c r="J85" s="262">
        <v>111</v>
      </c>
      <c r="K85" s="263">
        <v>3</v>
      </c>
      <c r="L85" s="264">
        <v>117</v>
      </c>
      <c r="M85" s="262">
        <v>16</v>
      </c>
      <c r="N85" s="264">
        <v>3</v>
      </c>
      <c r="O85" s="262">
        <v>11</v>
      </c>
      <c r="P85" s="263">
        <v>8</v>
      </c>
      <c r="Q85" s="264">
        <v>666</v>
      </c>
    </row>
    <row r="86" spans="1:17" ht="15.75">
      <c r="A86" s="161" t="s">
        <v>257</v>
      </c>
      <c r="B86" s="262">
        <v>64</v>
      </c>
      <c r="C86" s="263">
        <v>10</v>
      </c>
      <c r="D86" s="264">
        <v>44</v>
      </c>
      <c r="E86" s="262">
        <v>14</v>
      </c>
      <c r="F86" s="264">
        <v>20</v>
      </c>
      <c r="G86" s="262">
        <v>6</v>
      </c>
      <c r="H86" s="263">
        <v>7</v>
      </c>
      <c r="I86" s="264">
        <v>382</v>
      </c>
      <c r="J86" s="262">
        <v>43</v>
      </c>
      <c r="K86" s="263">
        <v>8</v>
      </c>
      <c r="L86" s="264">
        <v>68</v>
      </c>
      <c r="M86" s="262">
        <v>13</v>
      </c>
      <c r="N86" s="264">
        <v>13</v>
      </c>
      <c r="O86" s="262">
        <v>13</v>
      </c>
      <c r="P86" s="263">
        <v>25</v>
      </c>
      <c r="Q86" s="264">
        <v>63</v>
      </c>
    </row>
    <row r="87" spans="1:17" ht="15.75">
      <c r="A87" s="157" t="s">
        <v>258</v>
      </c>
      <c r="B87" s="262">
        <v>19</v>
      </c>
      <c r="C87" s="263">
        <v>5</v>
      </c>
      <c r="D87" s="264">
        <v>28</v>
      </c>
      <c r="E87" s="262">
        <v>4</v>
      </c>
      <c r="F87" s="264">
        <v>1</v>
      </c>
      <c r="G87" s="262">
        <v>3</v>
      </c>
      <c r="H87" s="263">
        <v>2</v>
      </c>
      <c r="I87" s="264">
        <v>60</v>
      </c>
      <c r="J87" s="262">
        <v>20</v>
      </c>
      <c r="K87" s="263">
        <v>3</v>
      </c>
      <c r="L87" s="264">
        <v>28</v>
      </c>
      <c r="M87" s="262">
        <v>4</v>
      </c>
      <c r="N87" s="264">
        <v>1</v>
      </c>
      <c r="O87" s="262">
        <v>1</v>
      </c>
      <c r="P87" s="263">
        <v>0</v>
      </c>
      <c r="Q87" s="264">
        <v>38</v>
      </c>
    </row>
    <row r="88" spans="1:17" ht="15.75">
      <c r="A88" s="161" t="s">
        <v>259</v>
      </c>
      <c r="B88" s="262">
        <v>139</v>
      </c>
      <c r="C88" s="263">
        <v>2</v>
      </c>
      <c r="D88" s="264">
        <v>89</v>
      </c>
      <c r="E88" s="262">
        <v>25</v>
      </c>
      <c r="F88" s="264">
        <v>16</v>
      </c>
      <c r="G88" s="262">
        <v>26</v>
      </c>
      <c r="H88" s="263">
        <v>7</v>
      </c>
      <c r="I88" s="264">
        <v>88</v>
      </c>
      <c r="J88" s="262">
        <v>94</v>
      </c>
      <c r="K88" s="263">
        <v>2</v>
      </c>
      <c r="L88" s="264">
        <v>125</v>
      </c>
      <c r="M88" s="262">
        <v>29</v>
      </c>
      <c r="N88" s="264">
        <v>7</v>
      </c>
      <c r="O88" s="262">
        <v>19</v>
      </c>
      <c r="P88" s="263">
        <v>5</v>
      </c>
      <c r="Q88" s="264">
        <v>93</v>
      </c>
    </row>
    <row r="89" spans="1:17" ht="16.5" thickBot="1">
      <c r="A89" s="165" t="s">
        <v>260</v>
      </c>
      <c r="B89" s="262">
        <v>82</v>
      </c>
      <c r="C89" s="263">
        <v>7</v>
      </c>
      <c r="D89" s="264">
        <v>108</v>
      </c>
      <c r="E89" s="262">
        <v>33</v>
      </c>
      <c r="F89" s="264">
        <v>8</v>
      </c>
      <c r="G89" s="262">
        <v>14</v>
      </c>
      <c r="H89" s="263">
        <v>2</v>
      </c>
      <c r="I89" s="264">
        <v>189</v>
      </c>
      <c r="J89" s="262">
        <v>106</v>
      </c>
      <c r="K89" s="263">
        <v>2</v>
      </c>
      <c r="L89" s="264">
        <v>99</v>
      </c>
      <c r="M89" s="262">
        <v>29</v>
      </c>
      <c r="N89" s="264">
        <v>10</v>
      </c>
      <c r="O89" s="262">
        <v>11</v>
      </c>
      <c r="P89" s="263">
        <v>3</v>
      </c>
      <c r="Q89" s="264">
        <v>79</v>
      </c>
    </row>
    <row r="90" spans="1:17" s="170" customFormat="1" ht="17.25" thickBot="1" thickTop="1">
      <c r="A90" s="166" t="s">
        <v>261</v>
      </c>
      <c r="B90" s="248">
        <f>SUM(B9:B89)</f>
        <v>42294</v>
      </c>
      <c r="C90" s="249">
        <f aca="true" t="shared" si="0" ref="C90:I90">SUM(C9:C89)</f>
        <v>1339</v>
      </c>
      <c r="D90" s="250">
        <f t="shared" si="0"/>
        <v>42417</v>
      </c>
      <c r="E90" s="248">
        <f>SUM(E9:E89)</f>
        <v>12702</v>
      </c>
      <c r="F90" s="250">
        <f t="shared" si="0"/>
        <v>2596</v>
      </c>
      <c r="G90" s="248">
        <f t="shared" si="0"/>
        <v>9046</v>
      </c>
      <c r="H90" s="249">
        <f t="shared" si="0"/>
        <v>1553</v>
      </c>
      <c r="I90" s="250">
        <f t="shared" si="0"/>
        <v>25361</v>
      </c>
      <c r="J90" s="248">
        <f>SUM(J9:J89)</f>
        <v>35748</v>
      </c>
      <c r="K90" s="249">
        <f aca="true" t="shared" si="1" ref="K90:Q90">SUM(K9:K89)</f>
        <v>948</v>
      </c>
      <c r="L90" s="250">
        <f t="shared" si="1"/>
        <v>36610</v>
      </c>
      <c r="M90" s="248">
        <f t="shared" si="1"/>
        <v>10837</v>
      </c>
      <c r="N90" s="250">
        <f t="shared" si="1"/>
        <v>2165</v>
      </c>
      <c r="O90" s="248">
        <f t="shared" si="1"/>
        <v>8198</v>
      </c>
      <c r="P90" s="249">
        <f>SUM(P9:P89)</f>
        <v>1507</v>
      </c>
      <c r="Q90" s="251">
        <f t="shared" si="1"/>
        <v>28730</v>
      </c>
    </row>
    <row r="91" spans="1:17" s="176" customFormat="1" ht="16.5" thickTop="1">
      <c r="A91" s="171" t="s">
        <v>18</v>
      </c>
      <c r="B91" s="172"/>
      <c r="C91" s="173"/>
      <c r="D91" s="173"/>
      <c r="E91" s="174"/>
      <c r="F91" s="174"/>
      <c r="G91" s="174"/>
      <c r="H91" s="174"/>
      <c r="I91" s="174"/>
      <c r="J91" s="175"/>
      <c r="K91" s="175"/>
      <c r="L91" s="175"/>
      <c r="M91" s="175"/>
      <c r="N91" s="175"/>
      <c r="O91" s="175"/>
      <c r="P91" s="175"/>
      <c r="Q91" s="175"/>
    </row>
    <row r="92" spans="1:10" s="180" customFormat="1" ht="20.25">
      <c r="A92" s="177"/>
      <c r="B92" s="178"/>
      <c r="C92" s="178"/>
      <c r="D92" s="178"/>
      <c r="E92" s="178"/>
      <c r="F92" s="178"/>
      <c r="G92" s="178"/>
      <c r="H92" s="178"/>
      <c r="I92" s="178"/>
      <c r="J92" s="179"/>
    </row>
    <row r="93" spans="1:10" s="182" customFormat="1" ht="20.25">
      <c r="A93" s="181"/>
      <c r="J93" s="183"/>
    </row>
  </sheetData>
  <sheetProtection/>
  <mergeCells count="27"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28">
      <selection activeCell="J14" sqref="J1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299" t="s">
        <v>381</v>
      </c>
      <c r="B2" s="299"/>
      <c r="C2" s="299"/>
      <c r="D2" s="299"/>
      <c r="E2" s="299"/>
      <c r="F2" s="299"/>
      <c r="G2" s="299"/>
      <c r="H2" s="299"/>
    </row>
    <row r="5" spans="1:8" ht="18.75" customHeight="1">
      <c r="A5" s="342" t="s">
        <v>391</v>
      </c>
      <c r="B5" s="342"/>
      <c r="C5" s="342"/>
      <c r="D5" s="342"/>
      <c r="E5" s="342"/>
      <c r="F5" s="342"/>
      <c r="G5" s="342"/>
      <c r="H5" s="342"/>
    </row>
    <row r="6" spans="2:8" ht="15.75">
      <c r="B6" s="1"/>
      <c r="C6" s="144"/>
      <c r="D6" s="144"/>
      <c r="E6" s="144"/>
      <c r="F6" s="144"/>
      <c r="G6" s="144"/>
      <c r="H6" s="144"/>
    </row>
    <row r="7" spans="2:8" ht="15.75">
      <c r="B7" s="1"/>
      <c r="C7" s="144"/>
      <c r="D7" s="144"/>
      <c r="E7" s="144"/>
      <c r="F7" s="144"/>
      <c r="G7" s="144"/>
      <c r="H7" s="144"/>
    </row>
    <row r="9" spans="1:7" ht="31.5" customHeight="1">
      <c r="A9" s="193"/>
      <c r="B9" s="432" t="s">
        <v>3</v>
      </c>
      <c r="C9" s="433"/>
      <c r="D9" s="432" t="s">
        <v>6</v>
      </c>
      <c r="E9" s="433"/>
      <c r="F9" s="432" t="s">
        <v>2</v>
      </c>
      <c r="G9" s="433"/>
    </row>
    <row r="10" spans="1:7" ht="31.5" customHeight="1">
      <c r="A10" s="194" t="s">
        <v>9</v>
      </c>
      <c r="B10" s="428">
        <v>21</v>
      </c>
      <c r="C10" s="429"/>
      <c r="D10" s="428">
        <v>195</v>
      </c>
      <c r="E10" s="429"/>
      <c r="F10" s="430">
        <v>216</v>
      </c>
      <c r="G10" s="431"/>
    </row>
    <row r="11" spans="1:8" ht="30">
      <c r="A11" s="195" t="s">
        <v>268</v>
      </c>
      <c r="B11" s="434">
        <v>58424000</v>
      </c>
      <c r="C11" s="435"/>
      <c r="D11" s="434">
        <v>44342600</v>
      </c>
      <c r="E11" s="435"/>
      <c r="F11" s="434">
        <v>102766600</v>
      </c>
      <c r="G11" s="435"/>
      <c r="H11" s="288"/>
    </row>
    <row r="12" spans="1:8" ht="45">
      <c r="A12" s="196" t="s">
        <v>269</v>
      </c>
      <c r="B12" s="434">
        <v>52956619</v>
      </c>
      <c r="C12" s="435"/>
      <c r="D12" s="434">
        <v>34845374</v>
      </c>
      <c r="E12" s="435"/>
      <c r="F12" s="434">
        <v>87801993</v>
      </c>
      <c r="G12" s="435"/>
      <c r="H12" s="288"/>
    </row>
    <row r="13" spans="1:7" ht="15">
      <c r="A13" s="197" t="s">
        <v>270</v>
      </c>
      <c r="B13" s="436">
        <f>(B12/B11)*100</f>
        <v>90.64189203067232</v>
      </c>
      <c r="C13" s="437"/>
      <c r="D13" s="436">
        <f>(D12/D11)*100</f>
        <v>78.58216252542701</v>
      </c>
      <c r="E13" s="437"/>
      <c r="F13" s="436">
        <f>(F12/F11)*100</f>
        <v>85.43825815002151</v>
      </c>
      <c r="G13" s="437"/>
    </row>
    <row r="14" spans="1:4" ht="45" customHeight="1">
      <c r="A14" s="27" t="s">
        <v>18</v>
      </c>
      <c r="B14" s="27"/>
      <c r="C14" s="27"/>
      <c r="D14" s="27"/>
    </row>
    <row r="15" spans="1:4" ht="15">
      <c r="A15" s="27"/>
      <c r="B15" s="27"/>
      <c r="C15" s="27"/>
      <c r="D15" s="27"/>
    </row>
    <row r="16" spans="1:4" ht="60" customHeight="1">
      <c r="A16" s="27"/>
      <c r="B16" s="27"/>
      <c r="C16" s="27"/>
      <c r="D16" s="27"/>
    </row>
    <row r="17" spans="1:4" ht="15">
      <c r="A17" s="27"/>
      <c r="B17" s="27"/>
      <c r="C17" s="27"/>
      <c r="D17" s="27"/>
    </row>
    <row r="18" ht="15.75" customHeight="1"/>
    <row r="19" spans="1:7" ht="15.75" customHeight="1">
      <c r="A19" s="438" t="s">
        <v>392</v>
      </c>
      <c r="B19" s="438"/>
      <c r="C19" s="438"/>
      <c r="D19" s="438"/>
      <c r="E19" s="438"/>
      <c r="F19" s="438"/>
      <c r="G19" s="438"/>
    </row>
    <row r="20" spans="1:7" ht="15.75" customHeight="1">
      <c r="A20" s="438"/>
      <c r="B20" s="438"/>
      <c r="C20" s="438"/>
      <c r="D20" s="438"/>
      <c r="E20" s="438"/>
      <c r="F20" s="438"/>
      <c r="G20" s="438"/>
    </row>
    <row r="21" spans="1:7" ht="31.5" customHeight="1">
      <c r="A21" s="130"/>
      <c r="B21" s="130"/>
      <c r="C21" s="130"/>
      <c r="D21" s="130"/>
      <c r="E21" s="130"/>
      <c r="F21" s="130"/>
      <c r="G21" s="130"/>
    </row>
    <row r="22" spans="1:8" ht="15">
      <c r="A22" s="439"/>
      <c r="B22" s="439"/>
      <c r="C22" s="439"/>
      <c r="D22" s="439"/>
      <c r="E22" s="439"/>
      <c r="F22" s="439"/>
      <c r="G22" s="439"/>
      <c r="H22" s="439"/>
    </row>
    <row r="23" spans="1:7" ht="15">
      <c r="A23" s="198"/>
      <c r="B23" s="432" t="s">
        <v>3</v>
      </c>
      <c r="C23" s="433"/>
      <c r="D23" s="432" t="s">
        <v>6</v>
      </c>
      <c r="E23" s="433"/>
      <c r="F23" s="432" t="s">
        <v>2</v>
      </c>
      <c r="G23" s="433"/>
    </row>
    <row r="24" spans="1:7" ht="15">
      <c r="A24" s="199" t="s">
        <v>9</v>
      </c>
      <c r="B24" s="361">
        <v>234</v>
      </c>
      <c r="C24" s="359"/>
      <c r="D24" s="361">
        <v>1771</v>
      </c>
      <c r="E24" s="359"/>
      <c r="F24" s="361">
        <v>2005</v>
      </c>
      <c r="G24" s="440"/>
    </row>
    <row r="25" spans="1:7" ht="30">
      <c r="A25" s="200" t="s">
        <v>268</v>
      </c>
      <c r="B25" s="441">
        <v>547683495</v>
      </c>
      <c r="C25" s="442"/>
      <c r="D25" s="441">
        <v>375127100</v>
      </c>
      <c r="E25" s="442"/>
      <c r="F25" s="441">
        <v>922810595</v>
      </c>
      <c r="G25" s="443"/>
    </row>
    <row r="26" spans="1:7" ht="45">
      <c r="A26" s="201" t="s">
        <v>269</v>
      </c>
      <c r="B26" s="441">
        <v>237826175</v>
      </c>
      <c r="C26" s="443"/>
      <c r="D26" s="441">
        <v>276802990</v>
      </c>
      <c r="E26" s="443"/>
      <c r="F26" s="441">
        <v>514629165</v>
      </c>
      <c r="G26" s="443"/>
    </row>
    <row r="27" spans="1:7" ht="15">
      <c r="A27" s="197" t="s">
        <v>270</v>
      </c>
      <c r="B27" s="436">
        <f>(B26/B25)*100</f>
        <v>43.424017187152955</v>
      </c>
      <c r="C27" s="437"/>
      <c r="D27" s="436">
        <f>(D26/D25)*100</f>
        <v>73.78912107389736</v>
      </c>
      <c r="E27" s="437"/>
      <c r="F27" s="436">
        <f>(F26/F25)*100</f>
        <v>55.76758305424527</v>
      </c>
      <c r="G27" s="437"/>
    </row>
    <row r="28" spans="1:4" ht="60" customHeight="1">
      <c r="A28" s="27" t="s">
        <v>18</v>
      </c>
      <c r="B28" s="27"/>
      <c r="C28" s="27"/>
      <c r="D28" s="27"/>
    </row>
  </sheetData>
  <sheetProtection/>
  <mergeCells count="34"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3:C23"/>
    <mergeCell ref="D23:E23"/>
    <mergeCell ref="F23:G23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9:G20"/>
    <mergeCell ref="A22:H22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I12" sqref="I1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237" max="237" width="18.00390625" style="0" customWidth="1"/>
    <col min="238" max="239" width="13.8515625" style="0" customWidth="1"/>
    <col min="240" max="240" width="19.421875" style="0" customWidth="1"/>
    <col min="241" max="241" width="10.140625" style="0" bestFit="1" customWidth="1"/>
    <col min="242" max="242" width="8.8515625" style="0" customWidth="1"/>
    <col min="243" max="243" width="10.140625" style="0" bestFit="1" customWidth="1"/>
  </cols>
  <sheetData>
    <row r="1" spans="1:6" ht="19.5" customHeight="1" thickBot="1">
      <c r="A1" s="299" t="s">
        <v>384</v>
      </c>
      <c r="B1" s="299"/>
      <c r="C1" s="299"/>
      <c r="D1" s="299"/>
      <c r="E1" s="299"/>
      <c r="F1" s="299"/>
    </row>
    <row r="4" spans="1:6" ht="15.75" customHeight="1">
      <c r="A4" s="444" t="s">
        <v>393</v>
      </c>
      <c r="B4" s="444"/>
      <c r="C4" s="444"/>
      <c r="D4" s="444"/>
      <c r="E4" s="444"/>
      <c r="F4" s="444"/>
    </row>
    <row r="5" spans="1:6" ht="15">
      <c r="A5" s="444"/>
      <c r="B5" s="444"/>
      <c r="C5" s="444"/>
      <c r="D5" s="444"/>
      <c r="E5" s="444"/>
      <c r="F5" s="444"/>
    </row>
    <row r="7" spans="2:5" ht="15">
      <c r="B7" s="366" t="s">
        <v>141</v>
      </c>
      <c r="C7" s="366"/>
      <c r="D7" s="366"/>
      <c r="E7" s="366"/>
    </row>
    <row r="8" spans="2:5" ht="15.75" customHeight="1">
      <c r="B8" s="202"/>
      <c r="C8" s="202"/>
      <c r="D8" s="202"/>
      <c r="E8" s="202"/>
    </row>
    <row r="9" spans="2:5" ht="15.75" customHeight="1">
      <c r="B9" s="445" t="s">
        <v>271</v>
      </c>
      <c r="C9" s="445" t="s">
        <v>272</v>
      </c>
      <c r="D9" s="445" t="s">
        <v>273</v>
      </c>
      <c r="E9" s="445" t="s">
        <v>274</v>
      </c>
    </row>
    <row r="10" spans="2:5" ht="31.5" customHeight="1">
      <c r="B10" s="445"/>
      <c r="C10" s="445"/>
      <c r="D10" s="446"/>
      <c r="E10" s="446"/>
    </row>
    <row r="11" spans="2:5" ht="29.25" customHeight="1">
      <c r="B11" s="445"/>
      <c r="C11" s="445"/>
      <c r="D11" s="446"/>
      <c r="E11" s="446"/>
    </row>
    <row r="12" spans="2:5" ht="15.75" customHeight="1">
      <c r="B12" s="203" t="s">
        <v>213</v>
      </c>
      <c r="C12" s="204">
        <v>154</v>
      </c>
      <c r="D12" s="205">
        <v>425706249</v>
      </c>
      <c r="E12" s="205">
        <v>145650626</v>
      </c>
    </row>
    <row r="13" spans="2:5" ht="15" customHeight="1">
      <c r="B13" s="203" t="s">
        <v>185</v>
      </c>
      <c r="C13" s="204">
        <v>19</v>
      </c>
      <c r="D13" s="205">
        <v>61825000</v>
      </c>
      <c r="E13" s="205">
        <v>10769210</v>
      </c>
    </row>
    <row r="14" spans="2:5" ht="16.5" customHeight="1">
      <c r="B14" s="203" t="s">
        <v>214</v>
      </c>
      <c r="C14" s="204">
        <v>12</v>
      </c>
      <c r="D14" s="205">
        <v>8504200</v>
      </c>
      <c r="E14" s="205">
        <v>6123700</v>
      </c>
    </row>
    <row r="15" spans="2:5" ht="15">
      <c r="B15" s="203" t="s">
        <v>220</v>
      </c>
      <c r="C15" s="204">
        <v>5</v>
      </c>
      <c r="D15" s="205">
        <v>820000</v>
      </c>
      <c r="E15" s="205">
        <v>510280</v>
      </c>
    </row>
    <row r="16" spans="2:5" ht="15">
      <c r="B16" s="203" t="s">
        <v>195</v>
      </c>
      <c r="C16" s="204">
        <v>5</v>
      </c>
      <c r="D16" s="205">
        <v>5460000</v>
      </c>
      <c r="E16" s="205">
        <v>866150</v>
      </c>
    </row>
    <row r="17" spans="2:5" ht="15">
      <c r="B17" s="203" t="s">
        <v>227</v>
      </c>
      <c r="C17" s="204">
        <v>3</v>
      </c>
      <c r="D17" s="205">
        <v>1240000</v>
      </c>
      <c r="E17" s="205">
        <v>578000</v>
      </c>
    </row>
    <row r="18" spans="2:5" ht="15">
      <c r="B18" s="203" t="s">
        <v>186</v>
      </c>
      <c r="C18" s="204">
        <v>3</v>
      </c>
      <c r="D18" s="205">
        <v>850000</v>
      </c>
      <c r="E18" s="205">
        <v>291000</v>
      </c>
    </row>
    <row r="19" spans="2:5" ht="15">
      <c r="B19" s="203" t="s">
        <v>206</v>
      </c>
      <c r="C19" s="204">
        <v>2</v>
      </c>
      <c r="D19" s="205">
        <v>550000</v>
      </c>
      <c r="E19" s="205">
        <v>276500</v>
      </c>
    </row>
    <row r="20" spans="2:5" ht="15">
      <c r="B20" s="203" t="s">
        <v>212</v>
      </c>
      <c r="C20" s="204">
        <v>2</v>
      </c>
      <c r="D20" s="205">
        <v>150000</v>
      </c>
      <c r="E20" s="205">
        <v>56000</v>
      </c>
    </row>
    <row r="21" spans="2:5" ht="15">
      <c r="B21" s="203" t="s">
        <v>189</v>
      </c>
      <c r="C21" s="204">
        <v>1</v>
      </c>
      <c r="D21" s="205">
        <v>50000</v>
      </c>
      <c r="E21" s="205">
        <v>10000</v>
      </c>
    </row>
    <row r="22" spans="2:5" ht="15">
      <c r="B22" s="203" t="s">
        <v>222</v>
      </c>
      <c r="C22" s="204">
        <v>1</v>
      </c>
      <c r="D22" s="205">
        <v>100000</v>
      </c>
      <c r="E22" s="205">
        <v>40000</v>
      </c>
    </row>
    <row r="23" spans="2:5" ht="15">
      <c r="B23" s="203" t="s">
        <v>180</v>
      </c>
      <c r="C23" s="204">
        <v>1</v>
      </c>
      <c r="D23" s="205">
        <v>1000000</v>
      </c>
      <c r="E23" s="205">
        <v>70000</v>
      </c>
    </row>
    <row r="24" spans="2:5" ht="15">
      <c r="B24" s="203" t="s">
        <v>182</v>
      </c>
      <c r="C24" s="204">
        <v>1</v>
      </c>
      <c r="D24" s="205">
        <v>50000</v>
      </c>
      <c r="E24" s="205">
        <v>25000</v>
      </c>
    </row>
    <row r="25" spans="2:5" ht="15">
      <c r="B25" s="203" t="s">
        <v>197</v>
      </c>
      <c r="C25" s="204">
        <v>1</v>
      </c>
      <c r="D25" s="205">
        <v>9775000</v>
      </c>
      <c r="E25" s="205">
        <v>4985250</v>
      </c>
    </row>
    <row r="26" spans="2:5" ht="15">
      <c r="B26" s="203" t="s">
        <v>216</v>
      </c>
      <c r="C26" s="204">
        <v>1</v>
      </c>
      <c r="D26" s="205">
        <v>100000</v>
      </c>
      <c r="E26" s="205">
        <v>1000</v>
      </c>
    </row>
    <row r="27" spans="2:5" ht="15">
      <c r="B27" s="203" t="s">
        <v>200</v>
      </c>
      <c r="C27" s="204">
        <v>1</v>
      </c>
      <c r="D27" s="205">
        <v>100000</v>
      </c>
      <c r="E27" s="205">
        <v>35000</v>
      </c>
    </row>
    <row r="28" spans="2:5" ht="15">
      <c r="B28" s="447" t="s">
        <v>32</v>
      </c>
      <c r="C28" s="447"/>
      <c r="D28" s="447"/>
      <c r="E28" s="210">
        <f>SUM(E12:E27)</f>
        <v>170287716</v>
      </c>
    </row>
    <row r="29" spans="2:5" ht="15" customHeight="1">
      <c r="B29" s="27" t="s">
        <v>18</v>
      </c>
      <c r="C29" s="27"/>
      <c r="D29" s="27"/>
      <c r="E29" s="206"/>
    </row>
    <row r="30" spans="2:5" ht="15" customHeight="1">
      <c r="B30" s="207"/>
      <c r="C30" s="207"/>
      <c r="D30" s="208"/>
      <c r="E30" s="208"/>
    </row>
    <row r="31" spans="2:5" ht="15" customHeight="1">
      <c r="B31" s="207"/>
      <c r="C31" s="207"/>
      <c r="D31" s="208"/>
      <c r="E31" s="208"/>
    </row>
    <row r="32" spans="2:5" ht="15.75" customHeight="1">
      <c r="B32" s="366" t="s">
        <v>155</v>
      </c>
      <c r="C32" s="366"/>
      <c r="D32" s="366"/>
      <c r="E32" s="366"/>
    </row>
    <row r="33" spans="2:5" ht="15.75" customHeight="1">
      <c r="B33" s="209"/>
      <c r="C33" s="209"/>
      <c r="D33" s="209"/>
      <c r="E33" s="209"/>
    </row>
    <row r="34" spans="2:5" ht="30" customHeight="1">
      <c r="B34" s="445" t="s">
        <v>271</v>
      </c>
      <c r="C34" s="445" t="s">
        <v>272</v>
      </c>
      <c r="D34" s="445" t="s">
        <v>273</v>
      </c>
      <c r="E34" s="445" t="s">
        <v>274</v>
      </c>
    </row>
    <row r="35" spans="2:5" ht="45" customHeight="1">
      <c r="B35" s="445"/>
      <c r="C35" s="445"/>
      <c r="D35" s="446"/>
      <c r="E35" s="446"/>
    </row>
    <row r="36" spans="2:5" ht="29.25" customHeight="1">
      <c r="B36" s="445"/>
      <c r="C36" s="445"/>
      <c r="D36" s="446"/>
      <c r="E36" s="446"/>
    </row>
    <row r="37" spans="2:5" ht="15">
      <c r="B37" s="203" t="s">
        <v>213</v>
      </c>
      <c r="C37" s="204">
        <v>987</v>
      </c>
      <c r="D37" s="205">
        <v>164715926</v>
      </c>
      <c r="E37" s="205">
        <v>117960446</v>
      </c>
    </row>
    <row r="38" spans="2:5" ht="15">
      <c r="B38" s="203" t="s">
        <v>186</v>
      </c>
      <c r="C38" s="204">
        <v>188</v>
      </c>
      <c r="D38" s="205">
        <v>25490850</v>
      </c>
      <c r="E38" s="205">
        <v>17052062</v>
      </c>
    </row>
    <row r="39" spans="2:5" ht="15">
      <c r="B39" s="203" t="s">
        <v>214</v>
      </c>
      <c r="C39" s="204">
        <v>128</v>
      </c>
      <c r="D39" s="205">
        <v>81432509</v>
      </c>
      <c r="E39" s="205">
        <v>74398231</v>
      </c>
    </row>
    <row r="40" spans="2:5" ht="15">
      <c r="B40" s="203" t="s">
        <v>185</v>
      </c>
      <c r="C40" s="204">
        <v>124</v>
      </c>
      <c r="D40" s="205">
        <v>26535662</v>
      </c>
      <c r="E40" s="205">
        <v>14926836</v>
      </c>
    </row>
    <row r="41" spans="2:5" ht="15">
      <c r="B41" s="203" t="s">
        <v>227</v>
      </c>
      <c r="C41" s="204">
        <v>48</v>
      </c>
      <c r="D41" s="205">
        <v>3905001</v>
      </c>
      <c r="E41" s="205">
        <v>2578853</v>
      </c>
    </row>
    <row r="42" spans="2:5" ht="15">
      <c r="B42" s="203" t="s">
        <v>188</v>
      </c>
      <c r="C42" s="204">
        <v>24</v>
      </c>
      <c r="D42" s="205">
        <v>4980000</v>
      </c>
      <c r="E42" s="205">
        <v>3161350</v>
      </c>
    </row>
    <row r="43" spans="2:5" ht="15">
      <c r="B43" s="203" t="s">
        <v>212</v>
      </c>
      <c r="C43" s="204">
        <v>23</v>
      </c>
      <c r="D43" s="205">
        <v>10610150</v>
      </c>
      <c r="E43" s="205">
        <v>7649106</v>
      </c>
    </row>
    <row r="44" spans="2:5" ht="15">
      <c r="B44" s="203" t="s">
        <v>195</v>
      </c>
      <c r="C44" s="204">
        <v>16</v>
      </c>
      <c r="D44" s="205">
        <v>998005</v>
      </c>
      <c r="E44" s="205">
        <v>532966</v>
      </c>
    </row>
    <row r="45" spans="2:5" ht="15">
      <c r="B45" s="203" t="s">
        <v>221</v>
      </c>
      <c r="C45" s="204">
        <v>14</v>
      </c>
      <c r="D45" s="205">
        <v>3428000</v>
      </c>
      <c r="E45" s="205">
        <v>2131500</v>
      </c>
    </row>
    <row r="46" spans="2:5" ht="15">
      <c r="B46" s="203" t="s">
        <v>220</v>
      </c>
      <c r="C46" s="204">
        <v>12</v>
      </c>
      <c r="D46" s="205">
        <v>815820</v>
      </c>
      <c r="E46" s="205">
        <v>519510</v>
      </c>
    </row>
    <row r="47" spans="2:5" ht="15">
      <c r="B47" s="203" t="s">
        <v>210</v>
      </c>
      <c r="C47" s="204">
        <v>12</v>
      </c>
      <c r="D47" s="205">
        <v>1785000</v>
      </c>
      <c r="E47" s="205">
        <v>984000</v>
      </c>
    </row>
    <row r="48" spans="2:5" ht="16.5" customHeight="1">
      <c r="B48" s="203" t="s">
        <v>180</v>
      </c>
      <c r="C48" s="204">
        <v>10</v>
      </c>
      <c r="D48" s="205">
        <v>1595001</v>
      </c>
      <c r="E48" s="205">
        <v>869420</v>
      </c>
    </row>
    <row r="49" spans="2:5" ht="15">
      <c r="B49" s="203" t="s">
        <v>206</v>
      </c>
      <c r="C49" s="204">
        <v>10</v>
      </c>
      <c r="D49" s="205">
        <v>1475550</v>
      </c>
      <c r="E49" s="205">
        <v>1089477</v>
      </c>
    </row>
    <row r="50" spans="2:5" ht="15">
      <c r="B50" s="203" t="s">
        <v>256</v>
      </c>
      <c r="C50" s="204">
        <v>9</v>
      </c>
      <c r="D50" s="205">
        <v>3400000</v>
      </c>
      <c r="E50" s="205">
        <v>3200000</v>
      </c>
    </row>
    <row r="51" spans="2:5" ht="15">
      <c r="B51" s="203" t="s">
        <v>224</v>
      </c>
      <c r="C51" s="204">
        <v>8</v>
      </c>
      <c r="D51" s="205">
        <v>1525000</v>
      </c>
      <c r="E51" s="205">
        <v>366500</v>
      </c>
    </row>
    <row r="52" spans="2:5" ht="15">
      <c r="B52" s="203" t="s">
        <v>199</v>
      </c>
      <c r="C52" s="204">
        <v>7</v>
      </c>
      <c r="D52" s="205">
        <v>440000</v>
      </c>
      <c r="E52" s="205">
        <v>279800</v>
      </c>
    </row>
    <row r="53" spans="2:5" ht="15">
      <c r="B53" s="203" t="s">
        <v>205</v>
      </c>
      <c r="C53" s="204">
        <v>7</v>
      </c>
      <c r="D53" s="205">
        <v>995000</v>
      </c>
      <c r="E53" s="205">
        <v>231725</v>
      </c>
    </row>
    <row r="54" spans="2:5" ht="15">
      <c r="B54" s="203" t="s">
        <v>182</v>
      </c>
      <c r="C54" s="204">
        <v>7</v>
      </c>
      <c r="D54" s="205">
        <v>2700050</v>
      </c>
      <c r="E54" s="205">
        <v>1089025</v>
      </c>
    </row>
    <row r="55" spans="2:5" ht="15">
      <c r="B55" s="203" t="s">
        <v>217</v>
      </c>
      <c r="C55" s="204">
        <v>6</v>
      </c>
      <c r="D55" s="205">
        <v>775000</v>
      </c>
      <c r="E55" s="205">
        <v>328100</v>
      </c>
    </row>
    <row r="56" spans="2:5" ht="15">
      <c r="B56" s="203" t="s">
        <v>240</v>
      </c>
      <c r="C56" s="204">
        <v>6</v>
      </c>
      <c r="D56" s="205">
        <v>465000</v>
      </c>
      <c r="E56" s="205">
        <v>382500</v>
      </c>
    </row>
    <row r="57" spans="2:5" ht="15">
      <c r="B57" s="203" t="s">
        <v>238</v>
      </c>
      <c r="C57" s="204">
        <v>5</v>
      </c>
      <c r="D57" s="205">
        <v>2100000</v>
      </c>
      <c r="E57" s="205">
        <v>1801000</v>
      </c>
    </row>
    <row r="58" spans="2:5" ht="15">
      <c r="B58" s="203" t="s">
        <v>233</v>
      </c>
      <c r="C58" s="204">
        <v>5</v>
      </c>
      <c r="D58" s="205">
        <v>485000</v>
      </c>
      <c r="E58" s="205">
        <v>374250</v>
      </c>
    </row>
    <row r="59" spans="2:5" ht="15">
      <c r="B59" s="203" t="s">
        <v>247</v>
      </c>
      <c r="C59" s="204">
        <v>4</v>
      </c>
      <c r="D59" s="205">
        <v>1600000</v>
      </c>
      <c r="E59" s="205">
        <v>748500</v>
      </c>
    </row>
    <row r="60" spans="2:5" ht="15">
      <c r="B60" s="203" t="s">
        <v>211</v>
      </c>
      <c r="C60" s="204">
        <v>4</v>
      </c>
      <c r="D60" s="205">
        <v>218000</v>
      </c>
      <c r="E60" s="205">
        <v>136920</v>
      </c>
    </row>
    <row r="61" spans="2:5" ht="15">
      <c r="B61" s="203" t="s">
        <v>229</v>
      </c>
      <c r="C61" s="204">
        <v>3</v>
      </c>
      <c r="D61" s="205">
        <v>155000</v>
      </c>
      <c r="E61" s="205">
        <v>151500</v>
      </c>
    </row>
    <row r="62" spans="2:5" ht="15">
      <c r="B62" s="203" t="s">
        <v>244</v>
      </c>
      <c r="C62" s="204">
        <v>3</v>
      </c>
      <c r="D62" s="205">
        <v>400000</v>
      </c>
      <c r="E62" s="205">
        <v>273250</v>
      </c>
    </row>
    <row r="63" spans="2:5" ht="15">
      <c r="B63" s="203" t="s">
        <v>193</v>
      </c>
      <c r="C63" s="204">
        <v>3</v>
      </c>
      <c r="D63" s="205">
        <v>370000</v>
      </c>
      <c r="E63" s="205">
        <v>194500</v>
      </c>
    </row>
    <row r="64" spans="2:5" ht="15">
      <c r="B64" s="203" t="s">
        <v>184</v>
      </c>
      <c r="C64" s="204">
        <v>3</v>
      </c>
      <c r="D64" s="205">
        <v>300000</v>
      </c>
      <c r="E64" s="205">
        <v>210000</v>
      </c>
    </row>
    <row r="65" spans="2:5" ht="15">
      <c r="B65" s="203" t="s">
        <v>201</v>
      </c>
      <c r="C65" s="204">
        <v>3</v>
      </c>
      <c r="D65" s="205">
        <v>170000</v>
      </c>
      <c r="E65" s="205">
        <v>130000</v>
      </c>
    </row>
    <row r="66" spans="2:5" ht="15">
      <c r="B66" s="203" t="s">
        <v>242</v>
      </c>
      <c r="C66" s="204">
        <v>3</v>
      </c>
      <c r="D66" s="205">
        <v>1250000</v>
      </c>
      <c r="E66" s="205">
        <v>205000</v>
      </c>
    </row>
    <row r="67" spans="2:5" ht="15">
      <c r="B67" s="203" t="s">
        <v>234</v>
      </c>
      <c r="C67" s="204">
        <v>3</v>
      </c>
      <c r="D67" s="205">
        <v>630000</v>
      </c>
      <c r="E67" s="205">
        <v>364000</v>
      </c>
    </row>
    <row r="68" spans="2:5" ht="15">
      <c r="B68" s="203" t="s">
        <v>189</v>
      </c>
      <c r="C68" s="204">
        <v>2</v>
      </c>
      <c r="D68" s="205">
        <v>15050</v>
      </c>
      <c r="E68" s="205">
        <v>10110</v>
      </c>
    </row>
    <row r="69" spans="2:5" ht="15">
      <c r="B69" s="203" t="s">
        <v>226</v>
      </c>
      <c r="C69" s="204">
        <v>2</v>
      </c>
      <c r="D69" s="205">
        <v>550000</v>
      </c>
      <c r="E69" s="205">
        <v>400000</v>
      </c>
    </row>
    <row r="70" spans="2:5" ht="15">
      <c r="B70" s="203" t="s">
        <v>200</v>
      </c>
      <c r="C70" s="204">
        <v>2</v>
      </c>
      <c r="D70" s="205">
        <v>350100</v>
      </c>
      <c r="E70" s="205">
        <v>175035</v>
      </c>
    </row>
    <row r="71" spans="2:5" ht="15">
      <c r="B71" s="203" t="s">
        <v>223</v>
      </c>
      <c r="C71" s="204">
        <v>2</v>
      </c>
      <c r="D71" s="205">
        <v>3020000</v>
      </c>
      <c r="E71" s="205">
        <v>3020000</v>
      </c>
    </row>
    <row r="72" spans="2:5" ht="15">
      <c r="B72" s="203" t="s">
        <v>222</v>
      </c>
      <c r="C72" s="204">
        <v>2</v>
      </c>
      <c r="D72" s="205">
        <v>150100</v>
      </c>
      <c r="E72" s="205">
        <v>130040</v>
      </c>
    </row>
    <row r="73" spans="2:5" ht="15">
      <c r="B73" s="203" t="s">
        <v>246</v>
      </c>
      <c r="C73" s="204">
        <v>2</v>
      </c>
      <c r="D73" s="205">
        <v>520000</v>
      </c>
      <c r="E73" s="205">
        <v>3000</v>
      </c>
    </row>
    <row r="74" spans="2:5" ht="15">
      <c r="B74" s="203" t="s">
        <v>194</v>
      </c>
      <c r="C74" s="204">
        <v>2</v>
      </c>
      <c r="D74" s="205">
        <v>90000</v>
      </c>
      <c r="E74" s="205">
        <v>69950</v>
      </c>
    </row>
    <row r="75" spans="2:5" ht="15">
      <c r="B75" s="203" t="s">
        <v>231</v>
      </c>
      <c r="C75" s="204">
        <v>2</v>
      </c>
      <c r="D75" s="205">
        <v>550000</v>
      </c>
      <c r="E75" s="205">
        <v>400000</v>
      </c>
    </row>
    <row r="76" spans="2:5" ht="15">
      <c r="B76" s="203" t="s">
        <v>198</v>
      </c>
      <c r="C76" s="204">
        <v>1</v>
      </c>
      <c r="D76" s="205">
        <v>400000</v>
      </c>
      <c r="E76" s="205">
        <v>200000</v>
      </c>
    </row>
    <row r="77" spans="2:5" ht="15">
      <c r="B77" s="203" t="s">
        <v>196</v>
      </c>
      <c r="C77" s="204">
        <v>1</v>
      </c>
      <c r="D77" s="205">
        <v>50000</v>
      </c>
      <c r="E77" s="205">
        <v>32500</v>
      </c>
    </row>
    <row r="78" spans="2:5" ht="15">
      <c r="B78" s="203" t="s">
        <v>245</v>
      </c>
      <c r="C78" s="204">
        <v>1</v>
      </c>
      <c r="D78" s="205">
        <v>150000</v>
      </c>
      <c r="E78" s="205">
        <v>114000</v>
      </c>
    </row>
    <row r="79" spans="2:5" ht="15">
      <c r="B79" s="203" t="s">
        <v>243</v>
      </c>
      <c r="C79" s="204">
        <v>1</v>
      </c>
      <c r="D79" s="205">
        <v>150000</v>
      </c>
      <c r="E79" s="205">
        <v>75000</v>
      </c>
    </row>
    <row r="80" spans="2:5" ht="15">
      <c r="B80" s="203" t="s">
        <v>241</v>
      </c>
      <c r="C80" s="204">
        <v>1</v>
      </c>
      <c r="D80" s="205">
        <v>50000</v>
      </c>
      <c r="E80" s="205">
        <v>12500</v>
      </c>
    </row>
    <row r="81" spans="2:5" ht="15">
      <c r="B81" s="203" t="s">
        <v>237</v>
      </c>
      <c r="C81" s="204">
        <v>1</v>
      </c>
      <c r="D81" s="205">
        <v>300000</v>
      </c>
      <c r="E81" s="205">
        <v>150000</v>
      </c>
    </row>
    <row r="82" spans="2:5" ht="15">
      <c r="B82" s="203" t="s">
        <v>236</v>
      </c>
      <c r="C82" s="204">
        <v>1</v>
      </c>
      <c r="D82" s="205">
        <v>400000</v>
      </c>
      <c r="E82" s="205">
        <v>10000</v>
      </c>
    </row>
    <row r="83" spans="2:5" ht="15">
      <c r="B83" s="203" t="s">
        <v>259</v>
      </c>
      <c r="C83" s="204">
        <v>1</v>
      </c>
      <c r="D83" s="205">
        <v>30000</v>
      </c>
      <c r="E83" s="205">
        <v>30000</v>
      </c>
    </row>
    <row r="84" spans="2:5" ht="15">
      <c r="B84" s="203" t="s">
        <v>218</v>
      </c>
      <c r="C84" s="204">
        <v>1</v>
      </c>
      <c r="D84" s="205">
        <v>5000000</v>
      </c>
      <c r="E84" s="205">
        <v>300000</v>
      </c>
    </row>
    <row r="85" spans="2:5" ht="15">
      <c r="B85" s="203" t="s">
        <v>250</v>
      </c>
      <c r="C85" s="204">
        <v>1</v>
      </c>
      <c r="D85" s="205">
        <v>150000</v>
      </c>
      <c r="E85" s="205">
        <v>75000</v>
      </c>
    </row>
    <row r="86" spans="2:5" ht="15">
      <c r="B86" s="203" t="s">
        <v>225</v>
      </c>
      <c r="C86" s="204">
        <v>1</v>
      </c>
      <c r="D86" s="205">
        <v>10000</v>
      </c>
      <c r="E86" s="205">
        <v>1000</v>
      </c>
    </row>
    <row r="87" spans="2:5" ht="15">
      <c r="B87" s="203" t="s">
        <v>255</v>
      </c>
      <c r="C87" s="204">
        <v>1</v>
      </c>
      <c r="D87" s="205">
        <v>300000</v>
      </c>
      <c r="E87" s="205">
        <v>230000</v>
      </c>
    </row>
    <row r="88" spans="2:5" ht="15">
      <c r="B88" s="203" t="s">
        <v>207</v>
      </c>
      <c r="C88" s="204">
        <v>1</v>
      </c>
      <c r="D88" s="205">
        <v>150000</v>
      </c>
      <c r="E88" s="205">
        <v>49500</v>
      </c>
    </row>
    <row r="89" spans="2:5" ht="15">
      <c r="B89" s="203" t="s">
        <v>204</v>
      </c>
      <c r="C89" s="204">
        <v>1</v>
      </c>
      <c r="D89" s="205">
        <v>50000</v>
      </c>
      <c r="E89" s="205">
        <v>50000</v>
      </c>
    </row>
    <row r="90" spans="2:5" ht="15">
      <c r="B90" s="284" t="s">
        <v>260</v>
      </c>
      <c r="C90" s="204">
        <v>1</v>
      </c>
      <c r="D90" s="205">
        <v>500000</v>
      </c>
      <c r="E90" s="205">
        <v>500000</v>
      </c>
    </row>
    <row r="91" spans="2:5" ht="15">
      <c r="B91" s="284" t="s">
        <v>183</v>
      </c>
      <c r="C91" s="204">
        <v>1</v>
      </c>
      <c r="D91" s="205">
        <v>300000</v>
      </c>
      <c r="E91" s="205">
        <v>300000</v>
      </c>
    </row>
    <row r="92" spans="2:5" ht="15">
      <c r="B92" s="284" t="s">
        <v>187</v>
      </c>
      <c r="C92" s="204">
        <v>1</v>
      </c>
      <c r="D92" s="205">
        <v>20000</v>
      </c>
      <c r="E92" s="205">
        <v>20000</v>
      </c>
    </row>
    <row r="93" spans="2:5" ht="15">
      <c r="B93" s="284" t="s">
        <v>252</v>
      </c>
      <c r="C93" s="204">
        <v>1</v>
      </c>
      <c r="D93" s="205">
        <v>100000</v>
      </c>
      <c r="E93" s="205">
        <v>40000</v>
      </c>
    </row>
    <row r="94" spans="2:5" ht="15" customHeight="1">
      <c r="B94" s="284" t="s">
        <v>181</v>
      </c>
      <c r="C94" s="204">
        <v>1</v>
      </c>
      <c r="D94" s="205">
        <v>1000000</v>
      </c>
      <c r="E94" s="205">
        <v>250000</v>
      </c>
    </row>
    <row r="95" spans="2:5" ht="15">
      <c r="B95" s="447" t="s">
        <v>32</v>
      </c>
      <c r="C95" s="447"/>
      <c r="D95" s="447"/>
      <c r="E95" s="210">
        <f>SUM(E37:E94)</f>
        <v>260967962</v>
      </c>
    </row>
    <row r="96" ht="15" customHeight="1"/>
    <row r="98" ht="15" customHeight="1"/>
    <row r="99" ht="15" customHeight="1"/>
    <row r="100" ht="15" customHeight="1"/>
    <row r="101" ht="15" customHeight="1"/>
    <row r="102" ht="54" customHeight="1"/>
    <row r="103" ht="40.5" customHeight="1"/>
  </sheetData>
  <sheetProtection/>
  <mergeCells count="14">
    <mergeCell ref="B95:D95"/>
    <mergeCell ref="B28:D28"/>
    <mergeCell ref="B32:E32"/>
    <mergeCell ref="B34:B36"/>
    <mergeCell ref="C34:C36"/>
    <mergeCell ref="D34:D36"/>
    <mergeCell ref="E34:E36"/>
    <mergeCell ref="A1:F1"/>
    <mergeCell ref="A4:F5"/>
    <mergeCell ref="B7:E7"/>
    <mergeCell ref="B9:B11"/>
    <mergeCell ref="C9:C11"/>
    <mergeCell ref="D9:D11"/>
    <mergeCell ref="E9:E11"/>
  </mergeCells>
  <hyperlinks>
    <hyperlink ref="B12" r:id="rId1" display="http://www.ticaretsicil.gov.tr/istatistik/yabanci_iller_detay.php?il_kod=34&amp;yil0=2010"/>
    <hyperlink ref="B13" r:id="rId2" display="http://www.ticaretsicil.gov.tr/istatistik/yabanci_iller_detay.php?il_kod=6&amp;yil0=2010"/>
    <hyperlink ref="B14" r:id="rId3" display="http://www.ticaretsicil.gov.tr/istatistik/yabanci_iller_detay.php?il_kod=35&amp;yil0=2010"/>
    <hyperlink ref="B15" r:id="rId4" display="http://www.ticaretsicil.gov.tr/istatistik/yabanci_iller_detay.php?il_kod=41&amp;yil0=2010"/>
    <hyperlink ref="B16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0" r:id="rId8" display="http://www.ticaretsicil.gov.tr/istatistik/yabanci_iller_detay.php?il_kod=33&amp;yil0=2010"/>
    <hyperlink ref="B22" r:id="rId9" display="http://www.ticaretsicil.gov.tr/istatistik/yabanci_iller_detay.php?il_kod=1&amp;yil0=2010"/>
    <hyperlink ref="B23" r:id="rId10" display="http://www.ticaretsicil.gov.tr/istatistik/yabanci_iller_detay.php?il_kod=3&amp;yil0=2010"/>
    <hyperlink ref="B24" r:id="rId11" display="http://www.ticaretsicil.gov.tr/istatistik/yabanci_iller_detay.php?il_kod=37&amp;yil0=2010"/>
    <hyperlink ref="B27" r:id="rId12" display="http://www.ticaretsicil.gov.tr/istatistik/yabanci_iller_detay.php?il_kod=21&amp;yil0=2010"/>
    <hyperlink ref="B37" r:id="rId13" display="http://www.ticaretsicil.gov.tr/istatistik/yabanci_iller_detay.php?il_kod=34&amp;yil0=2010"/>
    <hyperlink ref="B38" r:id="rId14" display="http://www.ticaretsicil.gov.tr/istatistik/yabanci_iller_detay.php?il_kod=7&amp;yil0=2010"/>
    <hyperlink ref="B39" r:id="rId15" display="http://www.ticaretsicil.gov.tr/istatistik/yabanci_iller_detay.php?il_kod=6&amp;yil0=2010"/>
    <hyperlink ref="B40" r:id="rId16" display="http://www.ticaretsicil.gov.tr/istatistik/yabanci_iller_detay.php?il_kod=35&amp;yil0=2010"/>
    <hyperlink ref="B41" r:id="rId17" display="http://www.ticaretsicil.gov.tr/istatistik/yabanci_iller_detay.php?il_kod=48&amp;yil0=2010"/>
    <hyperlink ref="B42" r:id="rId18" display="http://www.ticaretsicil.gov.tr/istatistik/yabanci_iller_detay.php?il_kod=33&amp;yil0=2010"/>
    <hyperlink ref="B43" r:id="rId19" display="http://www.ticaretsicil.gov.tr/istatistik/yabanci_iller_detay.php?il_kod=9&amp;yil0=2010"/>
    <hyperlink ref="B44" r:id="rId20" display="http://www.ticaretsicil.gov.tr/istatistik/yabanci_iller_detay.php?il_kod=42&amp;yil0=2010"/>
    <hyperlink ref="B45" r:id="rId21" display="http://www.ticaretsicil.gov.tr/istatistik/yabanci_iller_detay.php?il_kod=31&amp;yil0=2010"/>
    <hyperlink ref="B46" r:id="rId22" display="http://www.ticaretsicil.gov.tr/istatistik/yabanci_iller_detay.php?il_kod=27&amp;yil0=2010"/>
    <hyperlink ref="B47" r:id="rId23" display="http://www.ticaretsicil.gov.tr/istatistik/yabanci_iller_detay.php?il_kod=1&amp;yil0=2010"/>
    <hyperlink ref="B48" r:id="rId24" display="http://www.ticaretsicil.gov.tr/istatistik/yabanci_iller_detay.php?il_kod=16&amp;yil0=2010"/>
    <hyperlink ref="B49" r:id="rId25" display="http://www.ticaretsicil.gov.tr/istatistik/yabanci_iller_detay.php?il_kod=61&amp;yil0=2010"/>
    <hyperlink ref="B50" r:id="rId26" display="http://www.ticaretsicil.gov.tr/istatistik/yabanci_iller_detay.php?il_kod=41&amp;yil0=2010"/>
    <hyperlink ref="B51" r:id="rId27" display="http://www.ticaretsicil.gov.tr/istatistik/yabanci_iller_detay.php?il_kod=45&amp;yil0=2010"/>
    <hyperlink ref="B52" r:id="rId28" display="http://www.ticaretsicil.gov.tr/istatistik/yabanci_iller_detay.php?il_kod=3&amp;yil0=2010"/>
    <hyperlink ref="B53" r:id="rId29" display="http://www.ticaretsicil.gov.tr/istatistik/yabanci_iller_detay.php?il_kod=32&amp;yil0=2010"/>
    <hyperlink ref="B54" r:id="rId30" display="http://www.ticaretsicil.gov.tr/istatistik/yabanci_iller_detay.php?il_kod=59&amp;yil0=2010"/>
    <hyperlink ref="B55" r:id="rId31" display="http://www.ticaretsicil.gov.tr/istatistik/yabanci_iller_detay.php?il_kod=22&amp;yil0=2010"/>
    <hyperlink ref="B56" r:id="rId32" display="http://www.ticaretsicil.gov.tr/istatistik/yabanci_iller_detay.php?il_kod=65&amp;yil0=2010"/>
    <hyperlink ref="B57" r:id="rId33" display="http://www.ticaretsicil.gov.tr/istatistik/yabanci_iller_detay.php?il_kod=38&amp;yil0=2010"/>
    <hyperlink ref="B58" r:id="rId34" display="http://www.ticaretsicil.gov.tr/istatistik/yabanci_iller_detay.php?il_kod=14&amp;yil0=2010"/>
    <hyperlink ref="B59" r:id="rId35" display="http://www.ticaretsicil.gov.tr/istatistik/yabanci_iller_detay.php?il_kod=26&amp;yil0=2010"/>
    <hyperlink ref="B60" r:id="rId36" display="http://www.ticaretsicil.gov.tr/istatistik/yabanci_iller_detay.php?il_kod=68&amp;yil0=2010"/>
    <hyperlink ref="B61" r:id="rId37" display="http://www.ticaretsicil.gov.tr/istatistik/yabanci_iller_detay.php?il_kod=54&amp;yil0=2010"/>
    <hyperlink ref="B62" r:id="rId38" display="http://www.ticaretsicil.gov.tr/istatistik/yabanci_iller_detay.php?il_kod=77&amp;yil0=2010"/>
    <hyperlink ref="B63" r:id="rId39" display="http://www.ticaretsicil.gov.tr/istatistik/yabanci_iller_detay.php?il_kod=52&amp;yil0=2010"/>
    <hyperlink ref="B64" r:id="rId40" display="http://www.ticaretsicil.gov.tr/istatistik/yabanci_iller_detay.php?il_kod=44&amp;yil0=2010"/>
    <hyperlink ref="B65" r:id="rId41" display="http://www.ticaretsicil.gov.tr/istatistik/yabanci_iller_detay.php?il_kod=67&amp;yil0=2010"/>
    <hyperlink ref="B66" r:id="rId42" display="http://www.ticaretsicil.gov.tr/istatistik/yabanci_iller_detay.php?il_kod=43&amp;yil0=2010"/>
    <hyperlink ref="B67" r:id="rId43" display="http://www.ticaretsicil.gov.tr/istatistik/yabanci_iller_detay.php?il_kod=55&amp;yil0=2010"/>
    <hyperlink ref="B68" r:id="rId44" display="http://www.ticaretsicil.gov.tr/istatistik/yabanci_iller_detay.php?il_kod=20&amp;yil0=2010"/>
    <hyperlink ref="B69" r:id="rId45" display="http://www.ticaretsicil.gov.tr/istatistik/yabanci_iller_detay.php?il_kod=10&amp;yil0=2010"/>
    <hyperlink ref="B70" r:id="rId46" display="http://www.ticaretsicil.gov.tr/istatistik/yabanci_iller_detay.php?il_kod=2&amp;yil0=2010"/>
    <hyperlink ref="B71" r:id="rId47" display="http://www.ticaretsicil.gov.tr/istatistik/yabanci_iller_detay.php?il_kod=19&amp;yil0=2010"/>
    <hyperlink ref="B72" r:id="rId48" display="http://www.ticaretsicil.gov.tr/istatistik/yabanci_iller_detay.php?il_kod=17&amp;yil0=2010"/>
    <hyperlink ref="B73" r:id="rId49" display="http://www.ticaretsicil.gov.tr/istatistik/yabanci_iller_detay.php?il_kod=66&amp;yil0=2010"/>
    <hyperlink ref="B74" r:id="rId50" display="http://www.ticaretsicil.gov.tr/istatistik/yabanci_iller_detay.php?il_kod=64&amp;yil0=2010"/>
    <hyperlink ref="B75" r:id="rId51" display="http://www.ticaretsicil.gov.tr/istatistik/yabanci_iller_detay.php?il_kod=62&amp;yil0=2010"/>
    <hyperlink ref="B76" r:id="rId52" display="http://www.ticaretsicil.gov.tr/istatistik/yabanci_iller_detay.php?il_kod=58&amp;yil0=2010"/>
    <hyperlink ref="B77" r:id="rId53" display="http://www.ticaretsicil.gov.tr/istatistik/yabanci_iller_detay.php?il_kod=57&amp;yil0=2010"/>
    <hyperlink ref="B78" r:id="rId54" display="http://www.ticaretsicil.gov.tr/istatistik/yabanci_iller_detay.php?il_kod=80&amp;yil0=2010"/>
    <hyperlink ref="B79" r:id="rId55" display="http://www.ticaretsicil.gov.tr/istatistik/yabanci_iller_detay.php?il_kod=50&amp;yil0=2010"/>
    <hyperlink ref="B80" r:id="rId56" display="http://www.ticaretsicil.gov.tr/istatistik/yabanci_iller_detay.php?il_kod=63&amp;yil0=2010"/>
    <hyperlink ref="B81" r:id="rId57" display="http://www.ticaretsicil.gov.tr/istatistik/yabanci_iller_detay.php?il_kod=39&amp;yil0=2010"/>
    <hyperlink ref="B82" r:id="rId58" display="http://www.ticaretsicil.gov.tr/istatistik/yabanci_iller_detay.php?il_kod=46&amp;yil0=2010"/>
    <hyperlink ref="B83" r:id="rId59" display="http://www.ticaretsicil.gov.tr/istatistik/yabanci_iller_detay.php?il_kod=76&amp;yil0=2010"/>
    <hyperlink ref="B84" r:id="rId60" display="http://www.ticaretsicil.gov.tr/istatistik/yabanci_iller_detay.php?il_kod=28&amp;yil0=2010"/>
    <hyperlink ref="B85" r:id="rId61" display="http://www.ticaretsicil.gov.tr/istatistik/yabanci_iller_detay.php?il_kod=25&amp;yil0=2010"/>
    <hyperlink ref="B86" r:id="rId62" display="http://www.ticaretsicil.gov.tr/istatistik/yabanci_iller_detay.php?il_kod=5&amp;yil0=2010"/>
    <hyperlink ref="B89" r:id="rId63" display="http://www.ticaretsicil.gov.tr/istatistik/yabanci_iller_detay.php?il_kod=15&amp;yil0=2010"/>
    <hyperlink ref="B17" r:id="rId64" display="http://www.ticaretsicil.gov.tr/istatistik/yabanci_iller_detay.php?il_kod=33&amp;yil0=2010"/>
    <hyperlink ref="B21" r:id="rId65" display="http://www.ticaretsicil.gov.tr/istatistik/yabanci_iller_detay.php?il_kod=21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66"/>
  <headerFooter>
    <oddFooter>&amp;L22.11.2010&amp;CTÜRKİYE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58">
      <selection activeCell="I62" sqref="I62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7" max="7" width="11.421875" style="0" customWidth="1"/>
    <col min="242" max="242" width="18.00390625" style="0" customWidth="1"/>
    <col min="243" max="244" width="13.8515625" style="0" customWidth="1"/>
    <col min="245" max="245" width="19.421875" style="0" customWidth="1"/>
    <col min="247" max="247" width="11.421875" style="0" customWidth="1"/>
    <col min="249" max="249" width="20.140625" style="0" bestFit="1" customWidth="1"/>
  </cols>
  <sheetData>
    <row r="1" spans="1:7" ht="18.75" customHeight="1" thickBot="1">
      <c r="A1" s="299" t="s">
        <v>384</v>
      </c>
      <c r="B1" s="299"/>
      <c r="C1" s="299"/>
      <c r="D1" s="299"/>
      <c r="E1" s="299"/>
      <c r="F1" s="299"/>
      <c r="G1" s="299"/>
    </row>
    <row r="2" spans="1:7" ht="18.75" customHeight="1">
      <c r="A2" s="129"/>
      <c r="B2" s="129"/>
      <c r="C2" s="129"/>
      <c r="D2" s="129"/>
      <c r="E2" s="129"/>
      <c r="F2" s="129"/>
      <c r="G2" s="129"/>
    </row>
    <row r="4" spans="2:7" ht="15.75">
      <c r="B4" s="342" t="s">
        <v>275</v>
      </c>
      <c r="C4" s="342"/>
      <c r="D4" s="342"/>
      <c r="E4" s="342"/>
      <c r="F4" s="342"/>
      <c r="G4" s="342"/>
    </row>
    <row r="5" spans="2:7" ht="15.75">
      <c r="B5" s="255"/>
      <c r="C5" s="255"/>
      <c r="D5" s="255"/>
      <c r="E5" s="255"/>
      <c r="F5" s="255"/>
      <c r="G5" s="255"/>
    </row>
    <row r="7" spans="2:5" ht="15.75" customHeight="1">
      <c r="B7" s="366" t="s">
        <v>141</v>
      </c>
      <c r="C7" s="366"/>
      <c r="D7" s="366"/>
      <c r="E7" s="366"/>
    </row>
    <row r="8" spans="2:5" ht="15.75" customHeight="1">
      <c r="B8" s="202"/>
      <c r="C8" s="202"/>
      <c r="D8" s="202"/>
      <c r="E8" s="202"/>
    </row>
    <row r="9" spans="2:5" ht="15.75" customHeight="1">
      <c r="B9" s="445" t="s">
        <v>276</v>
      </c>
      <c r="C9" s="445" t="s">
        <v>277</v>
      </c>
      <c r="D9" s="445" t="s">
        <v>273</v>
      </c>
      <c r="E9" s="445" t="s">
        <v>274</v>
      </c>
    </row>
    <row r="10" spans="2:5" ht="45" customHeight="1">
      <c r="B10" s="445"/>
      <c r="C10" s="445"/>
      <c r="D10" s="446"/>
      <c r="E10" s="446"/>
    </row>
    <row r="11" spans="2:5" ht="29.25" customHeight="1">
      <c r="B11" s="445"/>
      <c r="C11" s="445"/>
      <c r="D11" s="446"/>
      <c r="E11" s="446"/>
    </row>
    <row r="12" spans="2:5" ht="15">
      <c r="B12" s="204" t="s">
        <v>279</v>
      </c>
      <c r="C12" s="204">
        <v>2</v>
      </c>
      <c r="D12" s="205">
        <v>54000000</v>
      </c>
      <c r="E12" s="205">
        <v>47500100</v>
      </c>
    </row>
    <row r="13" spans="2:5" ht="15">
      <c r="B13" s="204" t="s">
        <v>290</v>
      </c>
      <c r="C13" s="204">
        <v>2</v>
      </c>
      <c r="D13" s="205">
        <v>104000</v>
      </c>
      <c r="E13" s="205">
        <v>20001</v>
      </c>
    </row>
    <row r="14" spans="2:5" ht="16.5" customHeight="1">
      <c r="B14" s="204" t="s">
        <v>278</v>
      </c>
      <c r="C14" s="204">
        <v>2</v>
      </c>
      <c r="D14" s="205">
        <v>150000</v>
      </c>
      <c r="E14" s="205">
        <v>39000</v>
      </c>
    </row>
    <row r="15" spans="2:5" ht="16.5" customHeight="1">
      <c r="B15" s="204" t="s">
        <v>350</v>
      </c>
      <c r="C15" s="204">
        <v>2</v>
      </c>
      <c r="D15" s="205">
        <v>150000</v>
      </c>
      <c r="E15" s="205">
        <v>50002</v>
      </c>
    </row>
    <row r="16" spans="2:5" ht="15">
      <c r="B16" s="204" t="s">
        <v>296</v>
      </c>
      <c r="C16" s="204">
        <v>2</v>
      </c>
      <c r="D16" s="205">
        <v>150000</v>
      </c>
      <c r="E16" s="205">
        <v>15001</v>
      </c>
    </row>
    <row r="17" spans="2:5" ht="15">
      <c r="B17" s="204" t="s">
        <v>366</v>
      </c>
      <c r="C17" s="204">
        <v>2</v>
      </c>
      <c r="D17" s="205">
        <v>100000</v>
      </c>
      <c r="E17" s="205">
        <v>17501</v>
      </c>
    </row>
    <row r="18" spans="2:5" ht="15">
      <c r="B18" s="204" t="s">
        <v>294</v>
      </c>
      <c r="C18" s="204">
        <v>2</v>
      </c>
      <c r="D18" s="205">
        <v>300000</v>
      </c>
      <c r="E18" s="205">
        <v>2003</v>
      </c>
    </row>
    <row r="19" spans="2:5" ht="15">
      <c r="B19" s="204" t="s">
        <v>280</v>
      </c>
      <c r="C19" s="204">
        <v>2</v>
      </c>
      <c r="D19" s="205">
        <v>4050000</v>
      </c>
      <c r="E19" s="205">
        <v>3327519</v>
      </c>
    </row>
    <row r="20" spans="2:5" ht="15">
      <c r="B20" s="204" t="s">
        <v>291</v>
      </c>
      <c r="C20" s="204">
        <v>1</v>
      </c>
      <c r="D20" s="205">
        <v>320000</v>
      </c>
      <c r="E20" s="205">
        <v>48000</v>
      </c>
    </row>
    <row r="21" spans="2:5" ht="14.25" customHeight="1">
      <c r="B21" s="204" t="s">
        <v>282</v>
      </c>
      <c r="C21" s="204">
        <v>1</v>
      </c>
      <c r="D21" s="205">
        <v>320000</v>
      </c>
      <c r="E21" s="205">
        <v>16000</v>
      </c>
    </row>
    <row r="22" spans="2:5" ht="15">
      <c r="B22" s="204" t="s">
        <v>407</v>
      </c>
      <c r="C22" s="204">
        <v>1</v>
      </c>
      <c r="D22" s="205">
        <v>100000</v>
      </c>
      <c r="E22" s="205">
        <v>1</v>
      </c>
    </row>
    <row r="23" spans="2:5" ht="15">
      <c r="B23" s="204" t="s">
        <v>295</v>
      </c>
      <c r="C23" s="204">
        <v>1</v>
      </c>
      <c r="D23" s="205">
        <v>50000</v>
      </c>
      <c r="E23" s="205">
        <v>500</v>
      </c>
    </row>
    <row r="24" spans="2:5" ht="15" customHeight="1">
      <c r="B24" s="204" t="s">
        <v>408</v>
      </c>
      <c r="C24" s="204">
        <v>1</v>
      </c>
      <c r="D24" s="205">
        <v>100000</v>
      </c>
      <c r="E24" s="205">
        <v>99999</v>
      </c>
    </row>
    <row r="25" spans="2:5" ht="15">
      <c r="B25" s="447" t="s">
        <v>32</v>
      </c>
      <c r="C25" s="447"/>
      <c r="D25" s="447"/>
      <c r="E25" s="210">
        <f>SUM(E12:E24)</f>
        <v>51135627</v>
      </c>
    </row>
    <row r="26" spans="2:5" ht="15">
      <c r="B26" s="207"/>
      <c r="C26" s="207"/>
      <c r="D26" s="208"/>
      <c r="E26" s="208"/>
    </row>
    <row r="27" spans="2:5" ht="15.75" customHeight="1">
      <c r="B27" s="207"/>
      <c r="C27" s="207"/>
      <c r="D27" s="208"/>
      <c r="E27" s="208"/>
    </row>
    <row r="28" spans="2:5" ht="15">
      <c r="B28" s="366" t="s">
        <v>155</v>
      </c>
      <c r="C28" s="366"/>
      <c r="D28" s="366"/>
      <c r="E28" s="366"/>
    </row>
    <row r="29" spans="2:5" ht="15.75" customHeight="1">
      <c r="B29" s="209"/>
      <c r="C29" s="209"/>
      <c r="D29" s="209"/>
      <c r="E29" s="209"/>
    </row>
    <row r="30" spans="2:5" ht="14.25" customHeight="1">
      <c r="B30" s="445" t="s">
        <v>276</v>
      </c>
      <c r="C30" s="445" t="s">
        <v>272</v>
      </c>
      <c r="D30" s="445" t="s">
        <v>273</v>
      </c>
      <c r="E30" s="445" t="s">
        <v>274</v>
      </c>
    </row>
    <row r="31" spans="2:5" ht="15" customHeight="1">
      <c r="B31" s="445"/>
      <c r="C31" s="445"/>
      <c r="D31" s="446"/>
      <c r="E31" s="446"/>
    </row>
    <row r="32" spans="2:5" ht="15.75" customHeight="1">
      <c r="B32" s="445"/>
      <c r="C32" s="445"/>
      <c r="D32" s="446"/>
      <c r="E32" s="446"/>
    </row>
    <row r="33" spans="2:5" ht="15" customHeight="1">
      <c r="B33" s="211" t="s">
        <v>289</v>
      </c>
      <c r="C33" s="212">
        <v>46</v>
      </c>
      <c r="D33" s="213">
        <v>6345000</v>
      </c>
      <c r="E33" s="213">
        <v>5223500</v>
      </c>
    </row>
    <row r="34" spans="2:5" ht="15">
      <c r="B34" s="211" t="s">
        <v>278</v>
      </c>
      <c r="C34" s="212">
        <v>24</v>
      </c>
      <c r="D34" s="213">
        <v>3230150</v>
      </c>
      <c r="E34" s="213">
        <v>1871090</v>
      </c>
    </row>
    <row r="35" spans="2:5" ht="15">
      <c r="B35" s="211" t="s">
        <v>280</v>
      </c>
      <c r="C35" s="212">
        <v>15</v>
      </c>
      <c r="D35" s="213">
        <v>1547004</v>
      </c>
      <c r="E35" s="213">
        <v>712503</v>
      </c>
    </row>
    <row r="36" spans="2:5" ht="15" customHeight="1">
      <c r="B36" s="211" t="s">
        <v>282</v>
      </c>
      <c r="C36" s="212">
        <v>8</v>
      </c>
      <c r="D36" s="213">
        <v>930320</v>
      </c>
      <c r="E36" s="213">
        <v>237541</v>
      </c>
    </row>
    <row r="37" spans="2:5" ht="15">
      <c r="B37" s="211" t="s">
        <v>291</v>
      </c>
      <c r="C37" s="212">
        <v>6</v>
      </c>
      <c r="D37" s="213">
        <v>755320</v>
      </c>
      <c r="E37" s="213">
        <v>607048</v>
      </c>
    </row>
    <row r="38" spans="2:5" ht="15">
      <c r="B38" s="211" t="s">
        <v>288</v>
      </c>
      <c r="C38" s="212">
        <v>6</v>
      </c>
      <c r="D38" s="213">
        <v>425000</v>
      </c>
      <c r="E38" s="213">
        <v>237000</v>
      </c>
    </row>
    <row r="39" spans="2:5" ht="15">
      <c r="B39" s="211" t="s">
        <v>292</v>
      </c>
      <c r="C39" s="212">
        <v>5</v>
      </c>
      <c r="D39" s="213">
        <v>3300000</v>
      </c>
      <c r="E39" s="213">
        <v>1593500</v>
      </c>
    </row>
    <row r="40" spans="2:5" ht="15">
      <c r="B40" s="211" t="s">
        <v>285</v>
      </c>
      <c r="C40" s="212">
        <v>5</v>
      </c>
      <c r="D40" s="213">
        <v>230000</v>
      </c>
      <c r="E40" s="213">
        <v>79000</v>
      </c>
    </row>
    <row r="41" spans="2:5" ht="15">
      <c r="B41" s="211" t="s">
        <v>296</v>
      </c>
      <c r="C41" s="212">
        <v>5</v>
      </c>
      <c r="D41" s="213">
        <v>385150</v>
      </c>
      <c r="E41" s="213">
        <v>202240</v>
      </c>
    </row>
    <row r="42" spans="2:5" ht="15">
      <c r="B42" s="211" t="s">
        <v>407</v>
      </c>
      <c r="C42" s="212">
        <v>4</v>
      </c>
      <c r="D42" s="213">
        <v>960100</v>
      </c>
      <c r="E42" s="213">
        <v>930001</v>
      </c>
    </row>
    <row r="43" spans="2:5" ht="15">
      <c r="B43" s="211" t="s">
        <v>293</v>
      </c>
      <c r="C43" s="212">
        <v>4</v>
      </c>
      <c r="D43" s="213">
        <v>275000</v>
      </c>
      <c r="E43" s="213">
        <v>182500</v>
      </c>
    </row>
    <row r="44" spans="2:5" ht="15">
      <c r="B44" s="211" t="s">
        <v>290</v>
      </c>
      <c r="C44" s="212">
        <v>4</v>
      </c>
      <c r="D44" s="213">
        <v>240104</v>
      </c>
      <c r="E44" s="213">
        <v>129970</v>
      </c>
    </row>
    <row r="45" spans="2:5" ht="15">
      <c r="B45" s="211" t="s">
        <v>350</v>
      </c>
      <c r="C45" s="212">
        <v>4</v>
      </c>
      <c r="D45" s="213">
        <v>848150</v>
      </c>
      <c r="E45" s="213">
        <v>402650</v>
      </c>
    </row>
    <row r="46" spans="2:5" ht="15">
      <c r="B46" s="204" t="s">
        <v>287</v>
      </c>
      <c r="C46" s="212">
        <v>4</v>
      </c>
      <c r="D46" s="213">
        <v>130000</v>
      </c>
      <c r="E46" s="213">
        <v>87250</v>
      </c>
    </row>
    <row r="47" spans="2:5" ht="15">
      <c r="B47" s="211" t="s">
        <v>286</v>
      </c>
      <c r="C47" s="212">
        <v>3</v>
      </c>
      <c r="D47" s="213">
        <v>260000</v>
      </c>
      <c r="E47" s="213">
        <v>250050</v>
      </c>
    </row>
    <row r="48" spans="2:5" ht="15">
      <c r="B48" s="211" t="s">
        <v>409</v>
      </c>
      <c r="C48" s="212">
        <v>3</v>
      </c>
      <c r="D48" s="213">
        <v>125000</v>
      </c>
      <c r="E48" s="213">
        <v>29250</v>
      </c>
    </row>
    <row r="49" spans="2:5" ht="15">
      <c r="B49" s="211" t="s">
        <v>281</v>
      </c>
      <c r="C49" s="212">
        <v>2</v>
      </c>
      <c r="D49" s="213">
        <v>140000</v>
      </c>
      <c r="E49" s="213">
        <v>69000</v>
      </c>
    </row>
    <row r="50" spans="2:5" ht="15">
      <c r="B50" s="211" t="s">
        <v>365</v>
      </c>
      <c r="C50" s="212">
        <v>2</v>
      </c>
      <c r="D50" s="213">
        <v>55000</v>
      </c>
      <c r="E50" s="213">
        <v>3000</v>
      </c>
    </row>
    <row r="51" spans="2:5" ht="15">
      <c r="B51" s="211" t="s">
        <v>364</v>
      </c>
      <c r="C51" s="212">
        <v>2</v>
      </c>
      <c r="D51" s="213">
        <v>450000</v>
      </c>
      <c r="E51" s="213">
        <v>432500</v>
      </c>
    </row>
    <row r="52" spans="2:5" ht="15">
      <c r="B52" s="211" t="s">
        <v>408</v>
      </c>
      <c r="C52" s="212">
        <v>2</v>
      </c>
      <c r="D52" s="213">
        <v>55100</v>
      </c>
      <c r="E52" s="213">
        <v>20150</v>
      </c>
    </row>
    <row r="53" spans="2:5" ht="15">
      <c r="B53" s="204" t="s">
        <v>299</v>
      </c>
      <c r="C53" s="212">
        <v>2</v>
      </c>
      <c r="D53" s="213">
        <v>35000</v>
      </c>
      <c r="E53" s="213">
        <v>25099</v>
      </c>
    </row>
    <row r="54" spans="2:5" ht="15">
      <c r="B54" s="211" t="s">
        <v>351</v>
      </c>
      <c r="C54" s="212">
        <v>2</v>
      </c>
      <c r="D54" s="213">
        <v>70000</v>
      </c>
      <c r="E54" s="213">
        <v>45000</v>
      </c>
    </row>
    <row r="55" spans="2:5" ht="15">
      <c r="B55" s="211" t="s">
        <v>410</v>
      </c>
      <c r="C55" s="212">
        <v>2</v>
      </c>
      <c r="D55" s="213">
        <v>105000</v>
      </c>
      <c r="E55" s="213">
        <v>23000</v>
      </c>
    </row>
    <row r="56" spans="2:5" ht="15">
      <c r="B56" s="211" t="s">
        <v>295</v>
      </c>
      <c r="C56" s="212">
        <v>2</v>
      </c>
      <c r="D56" s="213">
        <v>55050</v>
      </c>
      <c r="E56" s="213">
        <v>55450</v>
      </c>
    </row>
    <row r="57" spans="2:5" ht="15">
      <c r="B57" s="211" t="s">
        <v>279</v>
      </c>
      <c r="C57" s="212">
        <v>2</v>
      </c>
      <c r="D57" s="213">
        <v>10054</v>
      </c>
      <c r="E57" s="213">
        <v>9948</v>
      </c>
    </row>
    <row r="58" spans="2:5" ht="15">
      <c r="B58" s="211" t="s">
        <v>411</v>
      </c>
      <c r="C58" s="212">
        <v>2</v>
      </c>
      <c r="D58" s="213">
        <v>1500000</v>
      </c>
      <c r="E58" s="213">
        <v>550000</v>
      </c>
    </row>
    <row r="59" spans="2:5" ht="15">
      <c r="B59" s="211" t="s">
        <v>412</v>
      </c>
      <c r="C59" s="212">
        <v>2</v>
      </c>
      <c r="D59" s="213">
        <v>200000</v>
      </c>
      <c r="E59" s="213">
        <v>140000</v>
      </c>
    </row>
    <row r="60" spans="2:5" ht="15">
      <c r="B60" s="211" t="s">
        <v>413</v>
      </c>
      <c r="C60" s="212">
        <v>2</v>
      </c>
      <c r="D60" s="213">
        <v>550000</v>
      </c>
      <c r="E60" s="213">
        <v>197500</v>
      </c>
    </row>
    <row r="61" spans="2:5" ht="15">
      <c r="B61" s="211" t="s">
        <v>352</v>
      </c>
      <c r="C61" s="212">
        <v>2</v>
      </c>
      <c r="D61" s="213">
        <v>120000</v>
      </c>
      <c r="E61" s="213">
        <v>30000</v>
      </c>
    </row>
    <row r="62" spans="2:5" ht="15">
      <c r="B62" s="204" t="s">
        <v>353</v>
      </c>
      <c r="C62" s="212">
        <v>1</v>
      </c>
      <c r="D62" s="213">
        <v>10000</v>
      </c>
      <c r="E62" s="213">
        <v>2000</v>
      </c>
    </row>
    <row r="63" spans="2:5" ht="15">
      <c r="B63" s="211" t="s">
        <v>414</v>
      </c>
      <c r="C63" s="212">
        <v>1</v>
      </c>
      <c r="D63" s="213">
        <v>15100</v>
      </c>
      <c r="E63" s="213">
        <v>15100</v>
      </c>
    </row>
    <row r="64" spans="2:5" ht="15">
      <c r="B64" s="211" t="s">
        <v>366</v>
      </c>
      <c r="C64" s="212">
        <v>1</v>
      </c>
      <c r="D64" s="213">
        <v>10100</v>
      </c>
      <c r="E64" s="213">
        <v>6018</v>
      </c>
    </row>
    <row r="65" spans="2:5" ht="15">
      <c r="B65" s="211" t="s">
        <v>415</v>
      </c>
      <c r="C65" s="212">
        <v>1</v>
      </c>
      <c r="D65" s="213">
        <v>250000</v>
      </c>
      <c r="E65" s="213">
        <v>42500</v>
      </c>
    </row>
    <row r="66" spans="2:5" ht="15">
      <c r="B66" s="211" t="s">
        <v>298</v>
      </c>
      <c r="C66" s="212">
        <v>1</v>
      </c>
      <c r="D66" s="213">
        <v>250000</v>
      </c>
      <c r="E66" s="213">
        <v>83750</v>
      </c>
    </row>
    <row r="67" spans="2:5" ht="15">
      <c r="B67" s="211" t="s">
        <v>416</v>
      </c>
      <c r="C67" s="212">
        <v>1</v>
      </c>
      <c r="D67" s="213">
        <v>110000</v>
      </c>
      <c r="E67" s="213">
        <v>110000</v>
      </c>
    </row>
    <row r="68" spans="2:5" ht="15">
      <c r="B68" s="211" t="s">
        <v>283</v>
      </c>
      <c r="C68" s="212">
        <v>1</v>
      </c>
      <c r="D68" s="213">
        <v>10000</v>
      </c>
      <c r="E68" s="213">
        <v>10000</v>
      </c>
    </row>
    <row r="69" spans="2:5" ht="15">
      <c r="B69" s="211" t="s">
        <v>417</v>
      </c>
      <c r="C69" s="212">
        <v>1</v>
      </c>
      <c r="D69" s="213">
        <v>50000</v>
      </c>
      <c r="E69" s="213">
        <v>49500</v>
      </c>
    </row>
    <row r="70" spans="2:5" ht="15">
      <c r="B70" s="211" t="s">
        <v>349</v>
      </c>
      <c r="C70" s="212">
        <v>1</v>
      </c>
      <c r="D70" s="213">
        <v>100000</v>
      </c>
      <c r="E70" s="213">
        <v>50000</v>
      </c>
    </row>
    <row r="71" spans="2:5" ht="15">
      <c r="B71" s="211" t="s">
        <v>418</v>
      </c>
      <c r="C71" s="212">
        <v>1</v>
      </c>
      <c r="D71" s="213">
        <v>5000</v>
      </c>
      <c r="E71" s="213">
        <v>4975</v>
      </c>
    </row>
    <row r="72" spans="2:5" ht="15">
      <c r="B72" s="211" t="s">
        <v>294</v>
      </c>
      <c r="C72" s="212">
        <v>1</v>
      </c>
      <c r="D72" s="213">
        <v>62800</v>
      </c>
      <c r="E72" s="213">
        <v>3127</v>
      </c>
    </row>
    <row r="73" spans="2:5" ht="15">
      <c r="B73" s="211" t="s">
        <v>297</v>
      </c>
      <c r="C73" s="212">
        <v>1</v>
      </c>
      <c r="D73" s="213">
        <v>12000000</v>
      </c>
      <c r="E73" s="213">
        <v>12000000</v>
      </c>
    </row>
    <row r="74" spans="2:5" ht="15">
      <c r="B74" s="211" t="s">
        <v>419</v>
      </c>
      <c r="C74" s="212">
        <v>1</v>
      </c>
      <c r="D74" s="213">
        <v>50000</v>
      </c>
      <c r="E74" s="213">
        <v>50000</v>
      </c>
    </row>
    <row r="75" spans="2:5" ht="15">
      <c r="B75" s="211" t="s">
        <v>420</v>
      </c>
      <c r="C75" s="212">
        <v>1</v>
      </c>
      <c r="D75" s="213">
        <v>1500000</v>
      </c>
      <c r="E75" s="213">
        <v>720000</v>
      </c>
    </row>
    <row r="76" spans="2:5" ht="15">
      <c r="B76" s="211" t="s">
        <v>421</v>
      </c>
      <c r="C76" s="212">
        <v>1</v>
      </c>
      <c r="D76" s="213">
        <v>20000</v>
      </c>
      <c r="E76" s="213">
        <v>15000</v>
      </c>
    </row>
    <row r="77" spans="2:5" ht="15">
      <c r="B77" s="211" t="s">
        <v>422</v>
      </c>
      <c r="C77" s="212">
        <v>1</v>
      </c>
      <c r="D77" s="213">
        <v>300000</v>
      </c>
      <c r="E77" s="213">
        <v>180000</v>
      </c>
    </row>
    <row r="78" spans="2:5" ht="15">
      <c r="B78" s="211" t="s">
        <v>423</v>
      </c>
      <c r="C78" s="212">
        <v>1</v>
      </c>
      <c r="D78" s="213">
        <v>110000</v>
      </c>
      <c r="E78" s="213">
        <v>100000</v>
      </c>
    </row>
    <row r="79" spans="2:5" ht="15">
      <c r="B79" s="211" t="s">
        <v>284</v>
      </c>
      <c r="C79" s="212">
        <v>1</v>
      </c>
      <c r="D79" s="213">
        <v>20000</v>
      </c>
      <c r="E79" s="213">
        <v>19800</v>
      </c>
    </row>
    <row r="80" spans="2:5" ht="15" customHeight="1">
      <c r="B80" s="211" t="s">
        <v>424</v>
      </c>
      <c r="C80" s="212">
        <v>1</v>
      </c>
      <c r="D80" s="213">
        <v>50000</v>
      </c>
      <c r="E80" s="213">
        <v>30000</v>
      </c>
    </row>
    <row r="81" spans="2:5" ht="15">
      <c r="B81" s="447" t="s">
        <v>32</v>
      </c>
      <c r="C81" s="447"/>
      <c r="D81" s="447"/>
      <c r="E81" s="210">
        <f>SUM(E33:E80)</f>
        <v>27867510</v>
      </c>
    </row>
    <row r="82" spans="2:6" ht="15">
      <c r="B82" s="27" t="s">
        <v>18</v>
      </c>
      <c r="C82" s="27"/>
      <c r="D82" s="27"/>
      <c r="F82" s="252"/>
    </row>
    <row r="84" spans="2:5" ht="15">
      <c r="B84" s="252" t="s">
        <v>300</v>
      </c>
      <c r="C84" s="252"/>
      <c r="D84" s="252"/>
      <c r="E84" s="252"/>
    </row>
  </sheetData>
  <sheetProtection/>
  <mergeCells count="14">
    <mergeCell ref="B81:D81"/>
    <mergeCell ref="B25:D25"/>
    <mergeCell ref="B28:E28"/>
    <mergeCell ref="B30:B32"/>
    <mergeCell ref="C30:C32"/>
    <mergeCell ref="D30:D32"/>
    <mergeCell ref="E30:E32"/>
    <mergeCell ref="A1:G1"/>
    <mergeCell ref="B4:G4"/>
    <mergeCell ref="B7:E7"/>
    <mergeCell ref="B9:B11"/>
    <mergeCell ref="C9:C11"/>
    <mergeCell ref="D9:D11"/>
    <mergeCell ref="E9:E1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2">
      <selection activeCell="B91" sqref="B9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26" max="226" width="4.28125" style="0" bestFit="1" customWidth="1"/>
    <col min="227" max="227" width="41.8515625" style="0" customWidth="1"/>
    <col min="228" max="228" width="12.140625" style="0" customWidth="1"/>
    <col min="229" max="229" width="13.140625" style="0" customWidth="1"/>
    <col min="230" max="230" width="17.140625" style="0" customWidth="1"/>
  </cols>
  <sheetData>
    <row r="1" spans="1:6" ht="18" customHeight="1" thickBot="1">
      <c r="A1" s="299" t="s">
        <v>384</v>
      </c>
      <c r="B1" s="299"/>
      <c r="C1" s="299"/>
      <c r="D1" s="299"/>
      <c r="E1" s="299"/>
      <c r="F1" s="299"/>
    </row>
    <row r="4" spans="1:5" ht="15.75" customHeight="1">
      <c r="A4" s="444" t="s">
        <v>394</v>
      </c>
      <c r="B4" s="444"/>
      <c r="C4" s="444"/>
      <c r="D4" s="444"/>
      <c r="E4" s="444"/>
    </row>
    <row r="5" spans="1:5" ht="15">
      <c r="A5" s="444"/>
      <c r="B5" s="444"/>
      <c r="C5" s="444"/>
      <c r="D5" s="444"/>
      <c r="E5" s="444"/>
    </row>
    <row r="7" spans="2:7" ht="15">
      <c r="B7" s="366" t="s">
        <v>141</v>
      </c>
      <c r="C7" s="366"/>
      <c r="D7" s="366"/>
      <c r="E7" s="366"/>
      <c r="G7" s="1"/>
    </row>
    <row r="8" spans="2:5" ht="15.75" customHeight="1">
      <c r="B8" s="202"/>
      <c r="C8" s="202"/>
      <c r="D8" s="202"/>
      <c r="E8" s="202"/>
    </row>
    <row r="9" spans="1:5" ht="15.75" customHeight="1">
      <c r="A9" s="445" t="s">
        <v>142</v>
      </c>
      <c r="B9" s="445" t="s">
        <v>301</v>
      </c>
      <c r="C9" s="445" t="s">
        <v>272</v>
      </c>
      <c r="D9" s="445" t="s">
        <v>273</v>
      </c>
      <c r="E9" s="445" t="s">
        <v>274</v>
      </c>
    </row>
    <row r="10" spans="1:5" ht="45" customHeight="1">
      <c r="A10" s="445"/>
      <c r="B10" s="445"/>
      <c r="C10" s="445"/>
      <c r="D10" s="446"/>
      <c r="E10" s="446"/>
    </row>
    <row r="11" spans="1:5" ht="29.25" customHeight="1">
      <c r="A11" s="445"/>
      <c r="B11" s="445"/>
      <c r="C11" s="445"/>
      <c r="D11" s="446"/>
      <c r="E11" s="446"/>
    </row>
    <row r="12" spans="1:5" ht="36" customHeight="1">
      <c r="A12" s="214">
        <v>1</v>
      </c>
      <c r="B12" s="215" t="s">
        <v>302</v>
      </c>
      <c r="C12" s="216">
        <v>15</v>
      </c>
      <c r="D12" s="217">
        <v>58550000</v>
      </c>
      <c r="E12" s="217">
        <v>15329804</v>
      </c>
    </row>
    <row r="13" spans="1:5" ht="15">
      <c r="A13" s="214">
        <v>2</v>
      </c>
      <c r="B13" s="215" t="s">
        <v>303</v>
      </c>
      <c r="C13" s="216">
        <v>7</v>
      </c>
      <c r="D13" s="217">
        <v>24560000</v>
      </c>
      <c r="E13" s="217">
        <v>472905</v>
      </c>
    </row>
    <row r="14" spans="1:5" ht="15">
      <c r="A14" s="214">
        <v>3</v>
      </c>
      <c r="B14" s="215" t="s">
        <v>305</v>
      </c>
      <c r="C14" s="216">
        <v>6</v>
      </c>
      <c r="D14" s="217">
        <v>600000</v>
      </c>
      <c r="E14" s="217">
        <v>251000</v>
      </c>
    </row>
    <row r="15" spans="1:5" ht="15">
      <c r="A15" s="214">
        <v>4</v>
      </c>
      <c r="B15" s="222" t="s">
        <v>306</v>
      </c>
      <c r="C15" s="216">
        <v>5</v>
      </c>
      <c r="D15" s="217">
        <v>5100000</v>
      </c>
      <c r="E15" s="217">
        <v>3054950</v>
      </c>
    </row>
    <row r="16" spans="1:5" ht="30">
      <c r="A16" s="214">
        <v>5</v>
      </c>
      <c r="B16" s="283" t="s">
        <v>313</v>
      </c>
      <c r="C16" s="216">
        <v>5</v>
      </c>
      <c r="D16" s="217">
        <v>526400</v>
      </c>
      <c r="E16" s="217">
        <v>244403</v>
      </c>
    </row>
    <row r="17" spans="1:5" ht="15">
      <c r="A17" s="214">
        <v>6</v>
      </c>
      <c r="B17" s="215" t="s">
        <v>307</v>
      </c>
      <c r="C17" s="216">
        <v>5</v>
      </c>
      <c r="D17" s="217">
        <v>1860000</v>
      </c>
      <c r="E17" s="217">
        <v>871450</v>
      </c>
    </row>
    <row r="18" spans="1:5" ht="30">
      <c r="A18" s="214">
        <v>7</v>
      </c>
      <c r="B18" s="215" t="s">
        <v>314</v>
      </c>
      <c r="C18" s="216">
        <v>5</v>
      </c>
      <c r="D18" s="217">
        <v>910000</v>
      </c>
      <c r="E18" s="217">
        <v>369540</v>
      </c>
    </row>
    <row r="19" spans="1:5" ht="15">
      <c r="A19" s="214">
        <v>8</v>
      </c>
      <c r="B19" s="215" t="s">
        <v>304</v>
      </c>
      <c r="C19" s="216">
        <v>4</v>
      </c>
      <c r="D19" s="217">
        <v>4150000</v>
      </c>
      <c r="E19" s="217">
        <v>2624040</v>
      </c>
    </row>
    <row r="20" spans="1:5" ht="15">
      <c r="A20" s="214">
        <v>9</v>
      </c>
      <c r="B20" s="215" t="s">
        <v>425</v>
      </c>
      <c r="C20" s="216">
        <v>4</v>
      </c>
      <c r="D20" s="217">
        <v>1200000</v>
      </c>
      <c r="E20" s="217">
        <v>72000</v>
      </c>
    </row>
    <row r="21" spans="1:5" ht="16.5" customHeight="1">
      <c r="A21" s="214">
        <v>10</v>
      </c>
      <c r="B21" s="215" t="s">
        <v>426</v>
      </c>
      <c r="C21" s="216">
        <v>4</v>
      </c>
      <c r="D21" s="217">
        <v>229750000</v>
      </c>
      <c r="E21" s="217">
        <v>65230000</v>
      </c>
    </row>
    <row r="22" spans="1:5" ht="30">
      <c r="A22" s="214">
        <v>11</v>
      </c>
      <c r="B22" s="215" t="s">
        <v>355</v>
      </c>
      <c r="C22" s="216">
        <v>3</v>
      </c>
      <c r="D22" s="217">
        <v>150000</v>
      </c>
      <c r="E22" s="217">
        <v>106500</v>
      </c>
    </row>
    <row r="23" spans="1:5" ht="15">
      <c r="A23" s="214">
        <v>12</v>
      </c>
      <c r="B23" s="215" t="s">
        <v>356</v>
      </c>
      <c r="C23" s="216">
        <v>3</v>
      </c>
      <c r="D23" s="217">
        <v>6676092</v>
      </c>
      <c r="E23" s="217">
        <v>3338214</v>
      </c>
    </row>
    <row r="24" spans="1:5" ht="18.75" customHeight="1">
      <c r="A24" s="214">
        <v>13</v>
      </c>
      <c r="B24" s="218" t="s">
        <v>308</v>
      </c>
      <c r="C24" s="219">
        <v>3</v>
      </c>
      <c r="D24" s="220">
        <v>775000</v>
      </c>
      <c r="E24" s="220">
        <v>31999</v>
      </c>
    </row>
    <row r="25" spans="1:5" ht="17.25" customHeight="1">
      <c r="A25" s="214">
        <v>14</v>
      </c>
      <c r="B25" s="218" t="s">
        <v>309</v>
      </c>
      <c r="C25" s="219">
        <v>3</v>
      </c>
      <c r="D25" s="220">
        <v>4600000</v>
      </c>
      <c r="E25" s="220">
        <v>3049000</v>
      </c>
    </row>
    <row r="26" spans="1:5" ht="30">
      <c r="A26" s="214">
        <v>15</v>
      </c>
      <c r="B26" s="218" t="s">
        <v>310</v>
      </c>
      <c r="C26" s="219">
        <v>3</v>
      </c>
      <c r="D26" s="220">
        <v>575000</v>
      </c>
      <c r="E26" s="220">
        <v>500001</v>
      </c>
    </row>
    <row r="27" spans="1:5" ht="30">
      <c r="A27" s="214">
        <v>16</v>
      </c>
      <c r="B27" s="218" t="s">
        <v>427</v>
      </c>
      <c r="C27" s="219">
        <v>3</v>
      </c>
      <c r="D27" s="220">
        <v>150000</v>
      </c>
      <c r="E27" s="220">
        <v>109998</v>
      </c>
    </row>
    <row r="28" spans="1:5" ht="15">
      <c r="A28" s="214">
        <v>17</v>
      </c>
      <c r="B28" s="218" t="s">
        <v>312</v>
      </c>
      <c r="C28" s="219">
        <v>3</v>
      </c>
      <c r="D28" s="220">
        <v>2600000</v>
      </c>
      <c r="E28" s="220">
        <v>768500</v>
      </c>
    </row>
    <row r="29" spans="1:5" ht="32.25" customHeight="1">
      <c r="A29" s="214">
        <v>18</v>
      </c>
      <c r="B29" s="218" t="s">
        <v>363</v>
      </c>
      <c r="C29" s="219">
        <v>3</v>
      </c>
      <c r="D29" s="220">
        <v>250000</v>
      </c>
      <c r="E29" s="220">
        <v>190999</v>
      </c>
    </row>
    <row r="30" spans="1:5" ht="17.25" customHeight="1">
      <c r="A30" s="214">
        <v>19</v>
      </c>
      <c r="B30" s="218" t="s">
        <v>315</v>
      </c>
      <c r="C30" s="219">
        <v>3</v>
      </c>
      <c r="D30" s="220">
        <v>300000</v>
      </c>
      <c r="E30" s="220">
        <v>117005</v>
      </c>
    </row>
    <row r="31" spans="1:5" ht="30">
      <c r="A31" s="214">
        <v>20</v>
      </c>
      <c r="B31" s="218" t="s">
        <v>354</v>
      </c>
      <c r="C31" s="219">
        <v>3</v>
      </c>
      <c r="D31" s="220">
        <v>400000</v>
      </c>
      <c r="E31" s="220">
        <v>205000</v>
      </c>
    </row>
    <row r="32" spans="1:5" ht="15" customHeight="1">
      <c r="A32" s="448" t="s">
        <v>32</v>
      </c>
      <c r="B32" s="449"/>
      <c r="C32" s="449"/>
      <c r="D32" s="450"/>
      <c r="E32" s="210">
        <f>SUM(E12:E31)</f>
        <v>96937308</v>
      </c>
    </row>
    <row r="33" spans="2:5" ht="15" customHeight="1">
      <c r="B33" s="27" t="s">
        <v>18</v>
      </c>
      <c r="C33" s="27"/>
      <c r="D33" s="27"/>
      <c r="E33" s="221"/>
    </row>
    <row r="34" spans="2:5" ht="15">
      <c r="B34" s="207"/>
      <c r="C34" s="207"/>
      <c r="D34" s="208"/>
      <c r="E34" s="208"/>
    </row>
    <row r="35" spans="2:5" ht="15.75" customHeight="1">
      <c r="B35" s="207"/>
      <c r="C35" s="207"/>
      <c r="D35" s="208"/>
      <c r="E35" s="208"/>
    </row>
    <row r="36" spans="2:5" ht="15.75" customHeight="1">
      <c r="B36" s="207"/>
      <c r="C36" s="207"/>
      <c r="D36" s="208"/>
      <c r="E36" s="208"/>
    </row>
    <row r="37" spans="2:5" ht="45" customHeight="1">
      <c r="B37" s="207"/>
      <c r="C37" s="207"/>
      <c r="D37" s="208"/>
      <c r="E37" s="208"/>
    </row>
    <row r="38" spans="2:5" ht="15" customHeight="1">
      <c r="B38" s="366" t="s">
        <v>155</v>
      </c>
      <c r="C38" s="366"/>
      <c r="D38" s="366"/>
      <c r="E38" s="366"/>
    </row>
    <row r="39" ht="15.75" customHeight="1"/>
    <row r="40" spans="1:5" ht="15.75" customHeight="1">
      <c r="A40" s="445" t="s">
        <v>142</v>
      </c>
      <c r="B40" s="445" t="s">
        <v>301</v>
      </c>
      <c r="C40" s="445" t="s">
        <v>272</v>
      </c>
      <c r="D40" s="445" t="s">
        <v>273</v>
      </c>
      <c r="E40" s="445" t="s">
        <v>274</v>
      </c>
    </row>
    <row r="41" spans="1:5" ht="15">
      <c r="A41" s="445"/>
      <c r="B41" s="445"/>
      <c r="C41" s="445"/>
      <c r="D41" s="446"/>
      <c r="E41" s="446"/>
    </row>
    <row r="42" spans="1:5" ht="15">
      <c r="A42" s="445"/>
      <c r="B42" s="445"/>
      <c r="C42" s="445"/>
      <c r="D42" s="446"/>
      <c r="E42" s="446"/>
    </row>
    <row r="43" spans="1:5" ht="30">
      <c r="A43" s="214">
        <v>1</v>
      </c>
      <c r="B43" s="222" t="s">
        <v>302</v>
      </c>
      <c r="C43" s="216">
        <v>140</v>
      </c>
      <c r="D43" s="217">
        <v>30470059</v>
      </c>
      <c r="E43" s="217">
        <v>18948815</v>
      </c>
    </row>
    <row r="44" spans="1:5" ht="15">
      <c r="A44" s="214">
        <v>2</v>
      </c>
      <c r="B44" s="222" t="s">
        <v>309</v>
      </c>
      <c r="C44" s="216">
        <v>83</v>
      </c>
      <c r="D44" s="217">
        <v>9868505</v>
      </c>
      <c r="E44" s="217">
        <v>6267028</v>
      </c>
    </row>
    <row r="45" spans="1:5" ht="15">
      <c r="A45" s="214">
        <v>3</v>
      </c>
      <c r="B45" s="222" t="s">
        <v>316</v>
      </c>
      <c r="C45" s="216">
        <v>49</v>
      </c>
      <c r="D45" s="217">
        <v>12780000</v>
      </c>
      <c r="E45" s="217">
        <v>55257750</v>
      </c>
    </row>
    <row r="46" spans="1:5" ht="15">
      <c r="A46" s="214">
        <v>4</v>
      </c>
      <c r="B46" s="222" t="s">
        <v>317</v>
      </c>
      <c r="C46" s="216">
        <v>39</v>
      </c>
      <c r="D46" s="217">
        <v>4800000</v>
      </c>
      <c r="E46" s="217">
        <v>3919325</v>
      </c>
    </row>
    <row r="47" spans="1:5" ht="15">
      <c r="A47" s="214">
        <v>5</v>
      </c>
      <c r="B47" s="222" t="s">
        <v>305</v>
      </c>
      <c r="C47" s="216">
        <v>36</v>
      </c>
      <c r="D47" s="217">
        <v>13460600</v>
      </c>
      <c r="E47" s="217">
        <v>9486726</v>
      </c>
    </row>
    <row r="48" spans="1:5" ht="18" customHeight="1">
      <c r="A48" s="214">
        <v>6</v>
      </c>
      <c r="B48" s="222" t="s">
        <v>311</v>
      </c>
      <c r="C48" s="216">
        <v>34</v>
      </c>
      <c r="D48" s="217">
        <v>3508000</v>
      </c>
      <c r="E48" s="217">
        <v>2555175</v>
      </c>
    </row>
    <row r="49" spans="1:5" ht="30" customHeight="1">
      <c r="A49" s="214">
        <v>7</v>
      </c>
      <c r="B49" s="222" t="s">
        <v>318</v>
      </c>
      <c r="C49" s="216">
        <v>32</v>
      </c>
      <c r="D49" s="217">
        <v>3434000</v>
      </c>
      <c r="E49" s="217">
        <v>2959775</v>
      </c>
    </row>
    <row r="50" spans="1:5" ht="15" customHeight="1">
      <c r="A50" s="214">
        <v>8</v>
      </c>
      <c r="B50" s="222" t="s">
        <v>321</v>
      </c>
      <c r="C50" s="216">
        <v>31</v>
      </c>
      <c r="D50" s="217">
        <v>3595000</v>
      </c>
      <c r="E50" s="217">
        <v>2909700</v>
      </c>
    </row>
    <row r="51" spans="1:5" ht="16.5" customHeight="1">
      <c r="A51" s="214">
        <v>9</v>
      </c>
      <c r="B51" s="222" t="s">
        <v>319</v>
      </c>
      <c r="C51" s="216">
        <v>29</v>
      </c>
      <c r="D51" s="217">
        <v>3035000</v>
      </c>
      <c r="E51" s="217">
        <v>1979000</v>
      </c>
    </row>
    <row r="52" spans="1:5" ht="30">
      <c r="A52" s="214">
        <v>10</v>
      </c>
      <c r="B52" s="222" t="s">
        <v>313</v>
      </c>
      <c r="C52" s="216">
        <v>26</v>
      </c>
      <c r="D52" s="217">
        <v>1460526</v>
      </c>
      <c r="E52" s="217">
        <v>1019094</v>
      </c>
    </row>
    <row r="53" spans="1:5" ht="30">
      <c r="A53" s="214">
        <v>11</v>
      </c>
      <c r="B53" s="222" t="s">
        <v>354</v>
      </c>
      <c r="C53" s="216">
        <v>26</v>
      </c>
      <c r="D53" s="217">
        <v>2795400</v>
      </c>
      <c r="E53" s="217">
        <v>1806255</v>
      </c>
    </row>
    <row r="54" spans="1:5" ht="15">
      <c r="A54" s="214">
        <v>12</v>
      </c>
      <c r="B54" s="222" t="s">
        <v>320</v>
      </c>
      <c r="C54" s="216">
        <v>24</v>
      </c>
      <c r="D54" s="217">
        <v>2760000</v>
      </c>
      <c r="E54" s="217">
        <v>2009050</v>
      </c>
    </row>
    <row r="55" spans="1:5" ht="17.25" customHeight="1">
      <c r="A55" s="214">
        <v>13</v>
      </c>
      <c r="B55" s="223" t="s">
        <v>315</v>
      </c>
      <c r="C55" s="219">
        <v>21</v>
      </c>
      <c r="D55" s="220">
        <v>785300</v>
      </c>
      <c r="E55" s="220">
        <v>500916</v>
      </c>
    </row>
    <row r="56" spans="1:5" ht="30">
      <c r="A56" s="214">
        <v>14</v>
      </c>
      <c r="B56" s="223" t="s">
        <v>322</v>
      </c>
      <c r="C56" s="219">
        <v>21</v>
      </c>
      <c r="D56" s="220">
        <v>1848200</v>
      </c>
      <c r="E56" s="220">
        <v>1498750</v>
      </c>
    </row>
    <row r="57" spans="1:5" ht="16.5" customHeight="1">
      <c r="A57" s="214">
        <v>15</v>
      </c>
      <c r="B57" s="223" t="s">
        <v>372</v>
      </c>
      <c r="C57" s="219">
        <v>20</v>
      </c>
      <c r="D57" s="220">
        <v>2530000</v>
      </c>
      <c r="E57" s="220">
        <v>2362396</v>
      </c>
    </row>
    <row r="58" spans="1:5" ht="15" customHeight="1">
      <c r="A58" s="214">
        <v>16</v>
      </c>
      <c r="B58" s="223" t="s">
        <v>303</v>
      </c>
      <c r="C58" s="219">
        <v>19</v>
      </c>
      <c r="D58" s="220">
        <v>4196025</v>
      </c>
      <c r="E58" s="220">
        <v>3082698</v>
      </c>
    </row>
    <row r="59" spans="1:5" ht="15">
      <c r="A59" s="214">
        <v>17</v>
      </c>
      <c r="B59" s="223" t="s">
        <v>306</v>
      </c>
      <c r="C59" s="219">
        <v>19</v>
      </c>
      <c r="D59" s="220">
        <v>4870005</v>
      </c>
      <c r="E59" s="220">
        <v>2959803</v>
      </c>
    </row>
    <row r="60" spans="1:5" ht="30">
      <c r="A60" s="214">
        <v>18</v>
      </c>
      <c r="B60" s="223" t="s">
        <v>310</v>
      </c>
      <c r="C60" s="219">
        <v>17</v>
      </c>
      <c r="D60" s="220">
        <v>943325</v>
      </c>
      <c r="E60" s="220">
        <v>722550</v>
      </c>
    </row>
    <row r="61" spans="1:5" ht="15">
      <c r="A61" s="214">
        <v>19</v>
      </c>
      <c r="B61" s="223" t="s">
        <v>323</v>
      </c>
      <c r="C61" s="219">
        <v>17</v>
      </c>
      <c r="D61" s="220">
        <v>2740000</v>
      </c>
      <c r="E61" s="220">
        <v>2619350</v>
      </c>
    </row>
    <row r="62" spans="1:5" ht="15" customHeight="1">
      <c r="A62" s="214">
        <v>20</v>
      </c>
      <c r="B62" s="223" t="s">
        <v>324</v>
      </c>
      <c r="C62" s="219">
        <v>16</v>
      </c>
      <c r="D62" s="220">
        <v>1445000</v>
      </c>
      <c r="E62" s="220">
        <v>861275</v>
      </c>
    </row>
    <row r="63" spans="1:5" ht="15">
      <c r="A63" s="448" t="s">
        <v>32</v>
      </c>
      <c r="B63" s="449"/>
      <c r="C63" s="449"/>
      <c r="D63" s="450"/>
      <c r="E63" s="210">
        <f>SUM(E43:E62)</f>
        <v>123725431</v>
      </c>
    </row>
    <row r="64" spans="1:2" ht="15" customHeight="1">
      <c r="A64" s="27"/>
      <c r="B64" s="27" t="s">
        <v>18</v>
      </c>
    </row>
  </sheetData>
  <sheetProtection/>
  <mergeCells count="16">
    <mergeCell ref="A63:D63"/>
    <mergeCell ref="A32:D32"/>
    <mergeCell ref="B38:E38"/>
    <mergeCell ref="A40:A42"/>
    <mergeCell ref="B40:B42"/>
    <mergeCell ref="C40:C42"/>
    <mergeCell ref="D40:D42"/>
    <mergeCell ref="E40:E42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9" t="s">
        <v>378</v>
      </c>
      <c r="B1" s="299"/>
      <c r="C1" s="299"/>
    </row>
    <row r="7" ht="15">
      <c r="B7" s="1"/>
    </row>
    <row r="8" ht="18">
      <c r="B8" s="227" t="s">
        <v>329</v>
      </c>
    </row>
    <row r="9" ht="15.75" thickBot="1"/>
    <row r="10" spans="1:3" ht="15.75">
      <c r="A10" s="228"/>
      <c r="B10" s="229"/>
      <c r="C10" s="230"/>
    </row>
    <row r="11" spans="1:3" ht="25.5">
      <c r="A11" s="231"/>
      <c r="B11" s="232"/>
      <c r="C11" s="233" t="s">
        <v>330</v>
      </c>
    </row>
    <row r="12" spans="1:3" ht="15">
      <c r="A12" s="231"/>
      <c r="B12" s="234" t="s">
        <v>0</v>
      </c>
      <c r="C12" s="235">
        <v>3</v>
      </c>
    </row>
    <row r="13" spans="1:3" ht="15.75">
      <c r="A13" s="236"/>
      <c r="B13" s="234" t="s">
        <v>331</v>
      </c>
      <c r="C13" s="237" t="s">
        <v>332</v>
      </c>
    </row>
    <row r="14" spans="1:3" ht="15.75">
      <c r="A14" s="236"/>
      <c r="B14" s="238" t="s">
        <v>333</v>
      </c>
      <c r="C14" s="235">
        <v>7</v>
      </c>
    </row>
    <row r="15" spans="1:3" ht="13.5" customHeight="1">
      <c r="A15" s="236"/>
      <c r="B15" s="238" t="s">
        <v>334</v>
      </c>
      <c r="C15" s="237">
        <v>8</v>
      </c>
    </row>
    <row r="16" spans="1:3" ht="15" customHeight="1">
      <c r="A16" s="239"/>
      <c r="B16" s="238" t="s">
        <v>335</v>
      </c>
      <c r="C16" s="235">
        <v>9</v>
      </c>
    </row>
    <row r="17" spans="1:3" ht="15.75">
      <c r="A17" s="239"/>
      <c r="B17" s="240" t="s">
        <v>336</v>
      </c>
      <c r="C17" s="235">
        <v>10</v>
      </c>
    </row>
    <row r="18" spans="1:3" ht="15.75">
      <c r="A18" s="239"/>
      <c r="B18" s="234" t="s">
        <v>337</v>
      </c>
      <c r="C18" s="235">
        <v>11</v>
      </c>
    </row>
    <row r="19" spans="1:3" ht="15">
      <c r="A19" s="241"/>
      <c r="B19" s="234" t="s">
        <v>338</v>
      </c>
      <c r="C19" s="242">
        <v>12</v>
      </c>
    </row>
    <row r="20" spans="1:3" ht="15">
      <c r="A20" s="241"/>
      <c r="B20" s="234" t="s">
        <v>339</v>
      </c>
      <c r="C20" s="242" t="s">
        <v>340</v>
      </c>
    </row>
    <row r="21" spans="1:3" ht="15">
      <c r="A21" s="241"/>
      <c r="B21" s="234" t="s">
        <v>341</v>
      </c>
      <c r="C21" s="242" t="s">
        <v>342</v>
      </c>
    </row>
    <row r="22" spans="1:3" ht="15">
      <c r="A22" s="241"/>
      <c r="B22" s="234" t="s">
        <v>343</v>
      </c>
      <c r="C22" s="242" t="s">
        <v>344</v>
      </c>
    </row>
    <row r="23" spans="1:3" ht="15">
      <c r="A23" s="241"/>
      <c r="B23" s="234" t="s">
        <v>345</v>
      </c>
      <c r="C23" s="242">
        <v>19</v>
      </c>
    </row>
    <row r="24" spans="1:3" ht="15">
      <c r="A24" s="241"/>
      <c r="B24" s="234" t="s">
        <v>346</v>
      </c>
      <c r="C24" s="242" t="s">
        <v>373</v>
      </c>
    </row>
    <row r="25" spans="1:3" ht="15">
      <c r="A25" s="241"/>
      <c r="B25" s="234" t="s">
        <v>347</v>
      </c>
      <c r="C25" s="242" t="s">
        <v>374</v>
      </c>
    </row>
    <row r="26" spans="1:3" ht="15">
      <c r="A26" s="241"/>
      <c r="B26" s="238" t="s">
        <v>348</v>
      </c>
      <c r="C26" s="242" t="s">
        <v>375</v>
      </c>
    </row>
    <row r="27" spans="1:3" ht="15.75" thickBot="1">
      <c r="A27" s="243"/>
      <c r="B27" s="244"/>
      <c r="C27" s="245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Layout" workbookViewId="0" topLeftCell="A1">
      <selection activeCell="H25" sqref="H2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3" t="s">
        <v>379</v>
      </c>
      <c r="B2" s="303"/>
      <c r="C2" s="303"/>
      <c r="D2" s="303"/>
      <c r="E2" s="303"/>
      <c r="F2" s="303"/>
      <c r="G2" s="303"/>
      <c r="H2" s="303"/>
      <c r="I2" s="30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4" t="s">
        <v>0</v>
      </c>
      <c r="D6" s="304"/>
      <c r="E6" s="304"/>
      <c r="F6" s="304"/>
    </row>
    <row r="8" ht="15.75" thickBot="1"/>
    <row r="9" spans="1:8" ht="16.5" thickBot="1">
      <c r="A9" s="305"/>
      <c r="B9" s="306"/>
      <c r="C9" s="309" t="s">
        <v>1</v>
      </c>
      <c r="D9" s="310"/>
      <c r="E9" s="310"/>
      <c r="F9" s="310"/>
      <c r="G9" s="311"/>
      <c r="H9" s="312" t="s">
        <v>2</v>
      </c>
    </row>
    <row r="10" spans="1:8" ht="16.5" thickBot="1">
      <c r="A10" s="307"/>
      <c r="B10" s="308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13"/>
    </row>
    <row r="11" spans="1:8" ht="15">
      <c r="A11" s="314" t="s">
        <v>8</v>
      </c>
      <c r="B11" s="3" t="s">
        <v>9</v>
      </c>
      <c r="C11" s="4">
        <v>225</v>
      </c>
      <c r="D11" s="5">
        <v>2</v>
      </c>
      <c r="E11" s="5">
        <v>0</v>
      </c>
      <c r="F11" s="5">
        <v>3968</v>
      </c>
      <c r="G11" s="6">
        <v>89</v>
      </c>
      <c r="H11" s="7">
        <f aca="true" t="shared" si="0" ref="H11:H16">SUM(C11:G11)</f>
        <v>4284</v>
      </c>
    </row>
    <row r="12" spans="1:8" ht="15.75" thickBot="1">
      <c r="A12" s="315"/>
      <c r="B12" s="8" t="s">
        <v>10</v>
      </c>
      <c r="C12" s="269">
        <v>855979784</v>
      </c>
      <c r="D12" s="270">
        <v>65000</v>
      </c>
      <c r="E12" s="270">
        <v>0</v>
      </c>
      <c r="F12" s="271">
        <v>750898550</v>
      </c>
      <c r="G12" s="272">
        <v>0</v>
      </c>
      <c r="H12" s="265">
        <f t="shared" si="0"/>
        <v>1606943334</v>
      </c>
    </row>
    <row r="13" spans="1:8" ht="15">
      <c r="A13" s="300" t="s">
        <v>11</v>
      </c>
      <c r="B13" s="10" t="s">
        <v>12</v>
      </c>
      <c r="C13" s="266">
        <v>14</v>
      </c>
      <c r="D13" s="267">
        <v>2</v>
      </c>
      <c r="E13" s="267">
        <v>1</v>
      </c>
      <c r="F13" s="267">
        <v>43</v>
      </c>
      <c r="G13" s="268">
        <v>0</v>
      </c>
      <c r="H13" s="13">
        <f t="shared" si="0"/>
        <v>60</v>
      </c>
    </row>
    <row r="14" spans="1:8" ht="15">
      <c r="A14" s="301"/>
      <c r="B14" s="14" t="s">
        <v>13</v>
      </c>
      <c r="C14" s="11">
        <v>44</v>
      </c>
      <c r="D14" s="12">
        <v>0</v>
      </c>
      <c r="E14" s="12">
        <v>0</v>
      </c>
      <c r="F14" s="12">
        <v>16</v>
      </c>
      <c r="G14" s="9">
        <v>0</v>
      </c>
      <c r="H14" s="274">
        <f t="shared" si="0"/>
        <v>60</v>
      </c>
    </row>
    <row r="15" spans="1:8" ht="15.75" customHeight="1" thickBot="1">
      <c r="A15" s="302"/>
      <c r="B15" s="15" t="s">
        <v>14</v>
      </c>
      <c r="C15" s="275">
        <v>253832300</v>
      </c>
      <c r="D15" s="276">
        <v>0</v>
      </c>
      <c r="E15" s="276">
        <v>0</v>
      </c>
      <c r="F15" s="276">
        <v>12165000</v>
      </c>
      <c r="G15" s="272">
        <v>0</v>
      </c>
      <c r="H15" s="273">
        <f t="shared" si="0"/>
        <v>265997300</v>
      </c>
    </row>
    <row r="16" spans="1:8" ht="15.75" customHeight="1" thickBot="1">
      <c r="A16" s="16" t="s">
        <v>15</v>
      </c>
      <c r="B16" s="17" t="s">
        <v>9</v>
      </c>
      <c r="C16" s="280">
        <v>366</v>
      </c>
      <c r="D16" s="281">
        <v>4</v>
      </c>
      <c r="E16" s="281">
        <v>0</v>
      </c>
      <c r="F16" s="281">
        <v>1349</v>
      </c>
      <c r="G16" s="282">
        <v>1</v>
      </c>
      <c r="H16" s="18">
        <f t="shared" si="0"/>
        <v>1720</v>
      </c>
    </row>
    <row r="17" spans="1:8" ht="15.75" customHeight="1" thickBot="1">
      <c r="A17" s="19" t="s">
        <v>16</v>
      </c>
      <c r="B17" s="20" t="s">
        <v>9</v>
      </c>
      <c r="C17" s="277">
        <v>8</v>
      </c>
      <c r="D17" s="278">
        <v>0</v>
      </c>
      <c r="E17" s="278">
        <v>0</v>
      </c>
      <c r="F17" s="278">
        <v>15</v>
      </c>
      <c r="G17" s="279">
        <v>0</v>
      </c>
      <c r="H17" s="292">
        <f>SUM(C17,D17,E17,F17,G17)</f>
        <v>23</v>
      </c>
    </row>
    <row r="18" spans="1:8" ht="16.5" thickBot="1">
      <c r="A18" s="21" t="s">
        <v>17</v>
      </c>
      <c r="B18" s="22" t="s">
        <v>9</v>
      </c>
      <c r="C18" s="23">
        <v>95</v>
      </c>
      <c r="D18" s="24">
        <v>5</v>
      </c>
      <c r="E18" s="24">
        <v>1</v>
      </c>
      <c r="F18" s="24">
        <v>669</v>
      </c>
      <c r="G18" s="25">
        <v>127</v>
      </c>
      <c r="H18" s="26">
        <f>SUM(C18:G18)</f>
        <v>897</v>
      </c>
    </row>
    <row r="20" spans="1:2" ht="15">
      <c r="A20" s="27" t="s">
        <v>18</v>
      </c>
      <c r="B20" s="27"/>
    </row>
    <row r="21" ht="15">
      <c r="C21" s="28"/>
    </row>
  </sheetData>
  <sheetProtection/>
  <mergeCells count="7"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&amp;L22.11.2010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zoomScale="130" zoomScaleNormal="130" zoomScalePageLayoutView="85" workbookViewId="0" topLeftCell="A1">
      <selection activeCell="F72" sqref="F72"/>
    </sheetView>
  </sheetViews>
  <sheetFormatPr defaultColWidth="9.140625" defaultRowHeight="15"/>
  <cols>
    <col min="1" max="1" width="19.421875" style="88" customWidth="1"/>
    <col min="2" max="2" width="5.7109375" style="87" bestFit="1" customWidth="1"/>
    <col min="3" max="3" width="10.140625" style="89" customWidth="1"/>
    <col min="4" max="5" width="4.28125" style="87" bestFit="1" customWidth="1"/>
    <col min="6" max="6" width="11.57421875" style="89" customWidth="1"/>
    <col min="7" max="7" width="11.28125" style="87" customWidth="1"/>
    <col min="8" max="8" width="11.7109375" style="87" customWidth="1"/>
    <col min="9" max="9" width="6.7109375" style="87" customWidth="1"/>
    <col min="10" max="10" width="9.140625" style="31" customWidth="1"/>
    <col min="11" max="11" width="12.00390625" style="39" bestFit="1" customWidth="1"/>
    <col min="12" max="12" width="13.28125" style="30" bestFit="1" customWidth="1"/>
    <col min="13" max="255" width="9.140625" style="31" customWidth="1"/>
    <col min="256" max="16384" width="19.421875" style="31" customWidth="1"/>
  </cols>
  <sheetData>
    <row r="1" spans="1:12" ht="15.75" customHeight="1" thickBot="1">
      <c r="A1" s="316" t="s">
        <v>380</v>
      </c>
      <c r="B1" s="299"/>
      <c r="C1" s="299"/>
      <c r="D1" s="299"/>
      <c r="E1" s="299"/>
      <c r="F1" s="299"/>
      <c r="G1" s="299"/>
      <c r="H1" s="299"/>
      <c r="I1" s="299"/>
      <c r="K1" s="31"/>
      <c r="L1" s="31"/>
    </row>
    <row r="2" spans="1:12" ht="15.75" customHeight="1" thickBot="1">
      <c r="A2" s="317" t="s">
        <v>19</v>
      </c>
      <c r="B2" s="317"/>
      <c r="C2" s="317"/>
      <c r="D2" s="317"/>
      <c r="E2" s="317"/>
      <c r="F2" s="317"/>
      <c r="G2" s="317"/>
      <c r="H2" s="317"/>
      <c r="I2" s="317"/>
      <c r="K2" s="31"/>
      <c r="L2" s="31"/>
    </row>
    <row r="3" spans="1:12" ht="9.75" customHeight="1">
      <c r="A3" s="318" t="s">
        <v>20</v>
      </c>
      <c r="B3" s="321" t="s">
        <v>8</v>
      </c>
      <c r="C3" s="321"/>
      <c r="D3" s="321" t="s">
        <v>11</v>
      </c>
      <c r="E3" s="321"/>
      <c r="F3" s="321"/>
      <c r="G3" s="253" t="s">
        <v>21</v>
      </c>
      <c r="H3" s="253" t="s">
        <v>22</v>
      </c>
      <c r="I3" s="32" t="s">
        <v>17</v>
      </c>
      <c r="K3" s="31"/>
      <c r="L3" s="31"/>
    </row>
    <row r="4" spans="1:12" ht="12.75" customHeight="1">
      <c r="A4" s="319"/>
      <c r="B4" s="33"/>
      <c r="C4" s="34"/>
      <c r="D4" s="322" t="s">
        <v>9</v>
      </c>
      <c r="E4" s="322"/>
      <c r="F4" s="35"/>
      <c r="G4" s="33"/>
      <c r="H4" s="33"/>
      <c r="I4" s="36"/>
      <c r="K4" s="31"/>
      <c r="L4" s="31"/>
    </row>
    <row r="5" spans="1:9" ht="9.75" customHeight="1">
      <c r="A5" s="319"/>
      <c r="B5" s="254" t="s">
        <v>9</v>
      </c>
      <c r="C5" s="254" t="s">
        <v>10</v>
      </c>
      <c r="D5" s="322"/>
      <c r="E5" s="322"/>
      <c r="F5" s="37" t="s">
        <v>14</v>
      </c>
      <c r="G5" s="254" t="s">
        <v>9</v>
      </c>
      <c r="H5" s="254" t="s">
        <v>9</v>
      </c>
      <c r="I5" s="38" t="s">
        <v>9</v>
      </c>
    </row>
    <row r="6" spans="1:9" ht="9.75" thickBot="1">
      <c r="A6" s="320"/>
      <c r="B6" s="40"/>
      <c r="C6" s="41"/>
      <c r="D6" s="40" t="s">
        <v>23</v>
      </c>
      <c r="E6" s="40" t="s">
        <v>24</v>
      </c>
      <c r="F6" s="41"/>
      <c r="G6" s="40"/>
      <c r="H6" s="40"/>
      <c r="I6" s="42"/>
    </row>
    <row r="7" spans="1:12" s="48" customFormat="1" ht="15" customHeight="1">
      <c r="A7" s="43" t="s">
        <v>25</v>
      </c>
      <c r="B7" s="44">
        <f>SUM(B8,B9,B10,B11,B12)</f>
        <v>4284</v>
      </c>
      <c r="C7" s="45">
        <f aca="true" t="shared" si="0" ref="C7:I7">SUM(C8,C9,C10,C11,C12)</f>
        <v>1606943334</v>
      </c>
      <c r="D7" s="46">
        <f t="shared" si="0"/>
        <v>60</v>
      </c>
      <c r="E7" s="46">
        <f t="shared" si="0"/>
        <v>60</v>
      </c>
      <c r="F7" s="45">
        <f>SUM(F12,F11,F10,F9,F8)</f>
        <v>265997300</v>
      </c>
      <c r="G7" s="46">
        <f>SUM(G8,G9,G10,G11,G12)</f>
        <v>1720</v>
      </c>
      <c r="H7" s="46">
        <f t="shared" si="0"/>
        <v>23</v>
      </c>
      <c r="I7" s="47">
        <f t="shared" si="0"/>
        <v>897</v>
      </c>
      <c r="K7" s="49"/>
      <c r="L7" s="50"/>
    </row>
    <row r="8" spans="1:12" s="48" customFormat="1" ht="11.25">
      <c r="A8" s="43" t="s">
        <v>26</v>
      </c>
      <c r="B8" s="51">
        <f>SUM(B15,B22,B29,B36,B43,B50,B57,B64,B71,B78,B85,B92,B99,B106,B113,B120,B127,B137,B144,B151,B158)</f>
        <v>225</v>
      </c>
      <c r="C8" s="52">
        <f>SUM(C15,C22,C29,C36,C43,C50,C57,C64,C71,C78,C85,C92,C99,C106,C113,C120,C127,C137:D137,C144,C151,C158)</f>
        <v>855979784</v>
      </c>
      <c r="D8" s="53">
        <f aca="true" t="shared" si="1" ref="D8:E11">SUM(D15,D22,D29,D36,D43,D50,D57,D64,D71,D78,D85,D92,D99,D106,D113,D120,D127,D137,D144,D151,D158)</f>
        <v>14</v>
      </c>
      <c r="E8" s="53">
        <f t="shared" si="1"/>
        <v>44</v>
      </c>
      <c r="F8" s="52">
        <f>SUM(F15,F22,F29,F36,F43,F50:F51,F57,F64,F71,F78,F85,F92,F99,F106,F113,F120,F127,F137,F144,F151,F158)</f>
        <v>253832300</v>
      </c>
      <c r="G8" s="53">
        <f>SUM(G15,G22,G29,G36,G43,G50,G57,G64,G71,G78,G85,G92,G99,G106,G113,G120,G127,G137,G144,G151,G158)</f>
        <v>366</v>
      </c>
      <c r="H8" s="53">
        <f>SUM(H15,H22,H29,H36,H43,H50,H57,H64,H71,H78,H85,H92,H99,H106,H113,H120,H127,H137,H144,H151,H158)</f>
        <v>8</v>
      </c>
      <c r="I8" s="54">
        <f>SUM(I15,I22,I29,I36,I43,I50,I57,I64,I71,I78,I85,I92,I99,I106,I113,I120,I127,I137,I144,I151,I158)</f>
        <v>95</v>
      </c>
      <c r="K8" s="49"/>
      <c r="L8" s="50"/>
    </row>
    <row r="9" spans="1:12" s="48" customFormat="1" ht="11.25">
      <c r="A9" s="43" t="s">
        <v>27</v>
      </c>
      <c r="B9" s="51">
        <f>SUM(B16,B23,B30,B37,B44,B51,B58,B65,B72,B79,B86,B93,B100,B107,B114,B121,B128,B138,B145,B152,B159)</f>
        <v>2</v>
      </c>
      <c r="C9" s="52">
        <f>SUM(C16,C23,C30,C37,C44,C51,C58,C65,C72,C79,C86,C93,C100,C107,C114,C121,C128,C138,C145,C151,C151,C152,C159)</f>
        <v>65000</v>
      </c>
      <c r="D9" s="53">
        <f t="shared" si="1"/>
        <v>2</v>
      </c>
      <c r="E9" s="53">
        <f t="shared" si="1"/>
        <v>0</v>
      </c>
      <c r="F9" s="52">
        <f>SUM(F16,F23,F30,F37,F44,F51,F58,F65,F72,F79,F86,F93,F100,F107,F114,F121,F128,F138,F145,F152,F152)</f>
        <v>0</v>
      </c>
      <c r="G9" s="53">
        <f>SUM(G16,G23,G30,G37,G44,G51,G58,G65,G72,G79,G86,G93,G100,G107,G114,G121,G128,G138,G145,G152,G159)</f>
        <v>4</v>
      </c>
      <c r="H9" s="53">
        <f>SUM(H16,H23,H30,H37,H44,H51,H58,H65,H72,H79,H86,H93,H100,H107)</f>
        <v>0</v>
      </c>
      <c r="I9" s="54">
        <f>SUM(I16,I23,I30,I37,I44,I51,I58,I65,I72,I79,I86,I93,I100,I107,I114,I121,I128,I138,I145,I152,I159)</f>
        <v>5</v>
      </c>
      <c r="K9" s="49"/>
      <c r="L9" s="50"/>
    </row>
    <row r="10" spans="1:12" s="48" customFormat="1" ht="11.25">
      <c r="A10" s="43" t="s">
        <v>28</v>
      </c>
      <c r="B10" s="51">
        <f>SUM(B17,B24,B31,B38,B45,B52,B59,B66,B73,B80,B87,B94,B101,B108,B115,B122,B129,B139,B146,B153,B160)</f>
        <v>0</v>
      </c>
      <c r="C10" s="52">
        <f>SUM(C17,C24,C31,C38,C45,C52,C59,C66,C73,C80,C87,C94,C101,C108,C115,C122,C129,C139,C146,C153,C160)</f>
        <v>0</v>
      </c>
      <c r="D10" s="53">
        <f t="shared" si="1"/>
        <v>1</v>
      </c>
      <c r="E10" s="53">
        <f t="shared" si="1"/>
        <v>0</v>
      </c>
      <c r="F10" s="52">
        <f>SUM(F17,F24,F31,F38,F45,F52,F59,F66,F73,F80,F87,F94,F101,F108,F115,F122,F129,F138)</f>
        <v>0</v>
      </c>
      <c r="G10" s="53">
        <f>SUM(G17,G24,G31,G38,G45,G52,G59,G66,G73,G80,G87,G94,G101,G108,G115,G122,G129,G139,G146,G153,G160)</f>
        <v>0</v>
      </c>
      <c r="H10" s="53">
        <f>SUM(H17,H24,H31,H38,H45,H52,H59,H66,H73,H80,H87,H94,H101,H108,H115,H122,H129,H139,H146,H153,H160)</f>
        <v>0</v>
      </c>
      <c r="I10" s="54">
        <f>SUM(I17,I24,I31,I38,I45,I52,I59,I66,I73,I80,I87,I94,I101,I108,I115,I122,I129,I139,I146,I153,I160)</f>
        <v>1</v>
      </c>
      <c r="K10" s="49"/>
      <c r="L10" s="50"/>
    </row>
    <row r="11" spans="1:12" s="48" customFormat="1" ht="11.25">
      <c r="A11" s="43" t="s">
        <v>29</v>
      </c>
      <c r="B11" s="51">
        <f>SUM(B18,B25,B32,B39,B46,B53,B60,B67,B74,B81,B88,B95,B102,B109,B116,B123,B130,B140,B147,B154,B161)</f>
        <v>3968</v>
      </c>
      <c r="C11" s="52">
        <f>SUM(C18,C25,C32,C39,C46,C53,C60,C67,C74,C81,C88,C95,C102,C109,C116,C123,C130,C140,C147,C154,C161)</f>
        <v>750898550</v>
      </c>
      <c r="D11" s="53">
        <f t="shared" si="1"/>
        <v>43</v>
      </c>
      <c r="E11" s="53">
        <f t="shared" si="1"/>
        <v>16</v>
      </c>
      <c r="F11" s="52">
        <f>SUM(F18,F25,F32,F39,F53,F60,F67,F74,F81,F88,F95,F102,F109,F116,F123,F130,F140,F147,F154,F161)</f>
        <v>12165000</v>
      </c>
      <c r="G11" s="287">
        <f>SUM(G18,G25,G32,G39,G46,G53,G60,G67,G74,G81,G88,G95,G102,G109,G116,G123,G130,G140,G147,G154,G161,G161,G161)</f>
        <v>1349</v>
      </c>
      <c r="H11" s="53">
        <f>SUM(H18,H25,H32,H39,H46,H53,H60,H67,H74,H81,H88,H95,H102,H109,H116,H123,H130,H140,H147,H161)</f>
        <v>15</v>
      </c>
      <c r="I11" s="54">
        <f>SUM(I18,I25,I32,I39,I46,I53,I60,I67,I74,I81,I88,I161,I154,I147,I140,I130,I123,I116,I109,I102,I95)</f>
        <v>669</v>
      </c>
      <c r="K11" s="49"/>
      <c r="L11" s="50"/>
    </row>
    <row r="12" spans="1:12" s="48" customFormat="1" ht="12" thickBot="1">
      <c r="A12" s="55" t="s">
        <v>30</v>
      </c>
      <c r="B12" s="56">
        <f>SUM(B19,B26,B33,B40,B47,B54,B61,B68,B75,B82,B89,B96,B103,B110,B117,B124,B131,B141,B148,B155,B162)</f>
        <v>89</v>
      </c>
      <c r="C12" s="57">
        <f>SUM(C19,C26,C33,C40,C47,C54,C61,C68,C75,C82,C89,C96,C103,C110,C117,C124,C131,C141,C148,C155,C162)</f>
        <v>0</v>
      </c>
      <c r="D12" s="58">
        <f>SUM(D19,D26,D33,D40,D47,D54,D61,D68,D75,D82,D89,D96,D103,D110,D117,D124,D131,D141,D148,D162)</f>
        <v>0</v>
      </c>
      <c r="E12" s="58">
        <f>SUM(E19,E26,E33,E40,E47,E54,E61,E65,E75,E82,E89,E96,E103,E110,E117,E124,E131,E141,E148,E162)</f>
        <v>0</v>
      </c>
      <c r="F12" s="57">
        <f>SUM(F19,F26,F33,F40,F47,F54,F61,F65,F75,F82,F89,F96,F103,F110,F117,F124,F131,F141,F148,F162)</f>
        <v>0</v>
      </c>
      <c r="G12" s="58">
        <f>SUM(G19,G26,G33,G40,G47,G54,G61,G68,G75,G82,G89,G96,G103,G110,G117,G124,G131,G141,G148,G162)</f>
        <v>1</v>
      </c>
      <c r="H12" s="58">
        <f>SUM(H19,H26,H33,H40,H47,H54,H61,H65,H75,H82,H89,H96,H103,H110,H117,H124,H131,H141,H148,H162)</f>
        <v>0</v>
      </c>
      <c r="I12" s="59">
        <f>SUM(,I19,I26,I33,I40,I47,I54,I61,I68,I75,I82,I89,I96,I103,I110,I117,I124,I131,I141,I148,I162,I155)</f>
        <v>127</v>
      </c>
      <c r="K12" s="49"/>
      <c r="L12" s="50"/>
    </row>
    <row r="13" spans="1:12" s="48" customFormat="1" ht="11.25" customHeight="1" thickBot="1">
      <c r="A13" s="323" t="s">
        <v>31</v>
      </c>
      <c r="B13" s="326"/>
      <c r="C13" s="326"/>
      <c r="D13" s="326"/>
      <c r="E13" s="326"/>
      <c r="F13" s="326"/>
      <c r="G13" s="326"/>
      <c r="H13" s="326"/>
      <c r="I13" s="327"/>
      <c r="K13" s="49"/>
      <c r="L13" s="50"/>
    </row>
    <row r="14" spans="1:12" s="48" customFormat="1" ht="15" customHeight="1">
      <c r="A14" s="60" t="s">
        <v>32</v>
      </c>
      <c r="B14" s="61">
        <f>SUM(B19,B18,B17,B16,B15)</f>
        <v>191</v>
      </c>
      <c r="C14" s="63">
        <f>SUM(C19,C18,C17,C16,C15)</f>
        <v>75625000</v>
      </c>
      <c r="D14" s="63">
        <f aca="true" t="shared" si="2" ref="D14:I14">SUM(D19,D18,D17,D16,D15)</f>
        <v>2</v>
      </c>
      <c r="E14" s="63">
        <f t="shared" si="2"/>
        <v>2</v>
      </c>
      <c r="F14" s="63">
        <f t="shared" si="2"/>
        <v>3100000</v>
      </c>
      <c r="G14" s="63">
        <f t="shared" si="2"/>
        <v>38</v>
      </c>
      <c r="H14" s="63">
        <f t="shared" si="2"/>
        <v>0</v>
      </c>
      <c r="I14" s="64">
        <f t="shared" si="2"/>
        <v>24</v>
      </c>
      <c r="K14" s="49"/>
      <c r="L14" s="50"/>
    </row>
    <row r="15" spans="1:12" s="48" customFormat="1" ht="11.25">
      <c r="A15" s="60" t="s">
        <v>33</v>
      </c>
      <c r="B15" s="65">
        <v>21</v>
      </c>
      <c r="C15" s="66">
        <v>28600000</v>
      </c>
      <c r="D15" s="67">
        <v>0</v>
      </c>
      <c r="E15" s="68">
        <v>2</v>
      </c>
      <c r="F15" s="69">
        <v>3100000</v>
      </c>
      <c r="G15" s="68">
        <v>11</v>
      </c>
      <c r="H15" s="67">
        <v>0</v>
      </c>
      <c r="I15" s="70">
        <v>4</v>
      </c>
      <c r="K15" s="49"/>
      <c r="L15" s="50"/>
    </row>
    <row r="16" spans="1:12" s="48" customFormat="1" ht="11.25">
      <c r="A16" s="60" t="s">
        <v>34</v>
      </c>
      <c r="B16" s="65">
        <v>0</v>
      </c>
      <c r="C16" s="66">
        <v>0</v>
      </c>
      <c r="D16" s="67">
        <v>0</v>
      </c>
      <c r="E16" s="67">
        <v>0</v>
      </c>
      <c r="F16" s="66">
        <v>0</v>
      </c>
      <c r="G16" s="67">
        <v>0</v>
      </c>
      <c r="H16" s="67">
        <v>0</v>
      </c>
      <c r="I16" s="71">
        <v>0</v>
      </c>
      <c r="K16" s="49"/>
      <c r="L16" s="50"/>
    </row>
    <row r="17" spans="1:9" ht="11.25">
      <c r="A17" s="60" t="s">
        <v>35</v>
      </c>
      <c r="B17" s="65">
        <v>0</v>
      </c>
      <c r="C17" s="66">
        <v>0</v>
      </c>
      <c r="D17" s="67">
        <v>0</v>
      </c>
      <c r="E17" s="67">
        <v>0</v>
      </c>
      <c r="F17" s="66">
        <v>0</v>
      </c>
      <c r="G17" s="67">
        <v>0</v>
      </c>
      <c r="H17" s="67">
        <v>0</v>
      </c>
      <c r="I17" s="71">
        <v>0</v>
      </c>
    </row>
    <row r="18" spans="1:10" ht="11.25">
      <c r="A18" s="60" t="s">
        <v>36</v>
      </c>
      <c r="B18" s="65">
        <v>146</v>
      </c>
      <c r="C18" s="66">
        <v>47025000</v>
      </c>
      <c r="D18" s="67">
        <v>2</v>
      </c>
      <c r="E18" s="67">
        <v>0</v>
      </c>
      <c r="F18" s="66">
        <v>0</v>
      </c>
      <c r="G18" s="68">
        <v>27</v>
      </c>
      <c r="H18" s="67">
        <v>0</v>
      </c>
      <c r="I18" s="70">
        <v>9</v>
      </c>
      <c r="J18" s="72"/>
    </row>
    <row r="19" spans="1:9" ht="12" thickBot="1">
      <c r="A19" s="73" t="s">
        <v>30</v>
      </c>
      <c r="B19" s="74">
        <v>24</v>
      </c>
      <c r="C19" s="75">
        <v>0</v>
      </c>
      <c r="D19" s="76">
        <v>0</v>
      </c>
      <c r="E19" s="76">
        <v>0</v>
      </c>
      <c r="F19" s="75">
        <v>0</v>
      </c>
      <c r="G19" s="77">
        <v>0</v>
      </c>
      <c r="H19" s="76">
        <v>0</v>
      </c>
      <c r="I19" s="78">
        <v>11</v>
      </c>
    </row>
    <row r="20" spans="1:9" ht="12" customHeight="1" thickBot="1">
      <c r="A20" s="323" t="s">
        <v>37</v>
      </c>
      <c r="B20" s="324"/>
      <c r="C20" s="324"/>
      <c r="D20" s="324"/>
      <c r="E20" s="324"/>
      <c r="F20" s="324"/>
      <c r="G20" s="324"/>
      <c r="H20" s="324"/>
      <c r="I20" s="325"/>
    </row>
    <row r="21" spans="1:9" ht="11.25">
      <c r="A21" s="60" t="s">
        <v>32</v>
      </c>
      <c r="B21" s="61">
        <f aca="true" t="shared" si="3" ref="B21:I21">SUM(B26,B25,B24,B23,B22)</f>
        <v>61</v>
      </c>
      <c r="C21" s="62">
        <f>SUM(C26,C25,C24,C23,C22)</f>
        <v>13695000</v>
      </c>
      <c r="D21" s="63">
        <f t="shared" si="3"/>
        <v>1</v>
      </c>
      <c r="E21" s="63">
        <f t="shared" si="3"/>
        <v>1</v>
      </c>
      <c r="F21" s="62">
        <f t="shared" si="3"/>
        <v>1250000</v>
      </c>
      <c r="G21" s="63">
        <f t="shared" si="3"/>
        <v>19</v>
      </c>
      <c r="H21" s="63">
        <f t="shared" si="3"/>
        <v>0</v>
      </c>
      <c r="I21" s="64">
        <f t="shared" si="3"/>
        <v>6</v>
      </c>
    </row>
    <row r="22" spans="1:9" ht="11.25">
      <c r="A22" s="60" t="s">
        <v>33</v>
      </c>
      <c r="B22" s="65">
        <v>4</v>
      </c>
      <c r="C22" s="66">
        <v>2200000</v>
      </c>
      <c r="D22" s="67">
        <v>0</v>
      </c>
      <c r="E22" s="68">
        <v>1</v>
      </c>
      <c r="F22" s="69">
        <v>1250000</v>
      </c>
      <c r="G22" s="68">
        <v>7</v>
      </c>
      <c r="H22" s="67">
        <v>0</v>
      </c>
      <c r="I22" s="71">
        <v>0</v>
      </c>
    </row>
    <row r="23" spans="1:12" s="48" customFormat="1" ht="11.25">
      <c r="A23" s="60" t="s">
        <v>34</v>
      </c>
      <c r="B23" s="65">
        <v>0</v>
      </c>
      <c r="C23" s="66">
        <v>0</v>
      </c>
      <c r="D23" s="67">
        <v>0</v>
      </c>
      <c r="E23" s="67">
        <v>0</v>
      </c>
      <c r="F23" s="66">
        <v>0</v>
      </c>
      <c r="G23" s="67">
        <v>0</v>
      </c>
      <c r="H23" s="67">
        <v>0</v>
      </c>
      <c r="I23" s="71">
        <v>0</v>
      </c>
      <c r="K23" s="49"/>
      <c r="L23" s="50"/>
    </row>
    <row r="24" spans="1:9" ht="11.25">
      <c r="A24" s="60" t="s">
        <v>35</v>
      </c>
      <c r="B24" s="65">
        <v>0</v>
      </c>
      <c r="C24" s="66">
        <v>0</v>
      </c>
      <c r="D24" s="67">
        <v>0</v>
      </c>
      <c r="E24" s="67">
        <v>0</v>
      </c>
      <c r="F24" s="66">
        <v>0</v>
      </c>
      <c r="G24" s="67">
        <v>0</v>
      </c>
      <c r="H24" s="67">
        <v>0</v>
      </c>
      <c r="I24" s="71">
        <v>0</v>
      </c>
    </row>
    <row r="25" spans="1:9" ht="11.25">
      <c r="A25" s="60" t="s">
        <v>36</v>
      </c>
      <c r="B25" s="65">
        <v>57</v>
      </c>
      <c r="C25" s="66">
        <v>11495000</v>
      </c>
      <c r="D25" s="67">
        <v>1</v>
      </c>
      <c r="E25" s="68">
        <v>0</v>
      </c>
      <c r="F25" s="69">
        <v>0</v>
      </c>
      <c r="G25" s="68">
        <v>12</v>
      </c>
      <c r="H25" s="67">
        <v>0</v>
      </c>
      <c r="I25" s="71">
        <v>6</v>
      </c>
    </row>
    <row r="26" spans="1:9" ht="12" thickBot="1">
      <c r="A26" s="73" t="s">
        <v>30</v>
      </c>
      <c r="B26" s="74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9">
        <v>0</v>
      </c>
    </row>
    <row r="27" spans="1:9" ht="11.25" customHeight="1" thickBot="1">
      <c r="A27" s="323" t="s">
        <v>38</v>
      </c>
      <c r="B27" s="324"/>
      <c r="C27" s="324"/>
      <c r="D27" s="324"/>
      <c r="E27" s="324"/>
      <c r="F27" s="324"/>
      <c r="G27" s="324"/>
      <c r="H27" s="324"/>
      <c r="I27" s="325"/>
    </row>
    <row r="28" spans="1:9" ht="15" customHeight="1">
      <c r="A28" s="60" t="s">
        <v>32</v>
      </c>
      <c r="B28" s="61">
        <f aca="true" t="shared" si="4" ref="B28:I28">SUM(B33,B32,B31,B30,B29)</f>
        <v>695</v>
      </c>
      <c r="C28" s="62">
        <f t="shared" si="4"/>
        <v>222612450</v>
      </c>
      <c r="D28" s="63">
        <f t="shared" si="4"/>
        <v>19</v>
      </c>
      <c r="E28" s="63">
        <f t="shared" si="4"/>
        <v>19</v>
      </c>
      <c r="F28" s="62">
        <f t="shared" si="4"/>
        <v>78814300</v>
      </c>
      <c r="G28" s="63">
        <f t="shared" si="4"/>
        <v>408</v>
      </c>
      <c r="H28" s="63">
        <f t="shared" si="4"/>
        <v>7</v>
      </c>
      <c r="I28" s="64">
        <f t="shared" si="4"/>
        <v>163</v>
      </c>
    </row>
    <row r="29" spans="1:9" ht="11.25">
      <c r="A29" s="60" t="s">
        <v>33</v>
      </c>
      <c r="B29" s="65">
        <v>31</v>
      </c>
      <c r="C29" s="66">
        <v>77887500</v>
      </c>
      <c r="D29" s="67">
        <v>6</v>
      </c>
      <c r="E29" s="68">
        <v>12</v>
      </c>
      <c r="F29" s="69">
        <v>74744300</v>
      </c>
      <c r="G29" s="68">
        <v>82</v>
      </c>
      <c r="H29" s="67">
        <v>2</v>
      </c>
      <c r="I29" s="70">
        <v>22</v>
      </c>
    </row>
    <row r="30" spans="1:9" ht="11.25">
      <c r="A30" s="60" t="s">
        <v>34</v>
      </c>
      <c r="B30" s="65">
        <v>0</v>
      </c>
      <c r="C30" s="66">
        <v>0</v>
      </c>
      <c r="D30" s="67">
        <v>1</v>
      </c>
      <c r="E30" s="67">
        <v>0</v>
      </c>
      <c r="F30" s="66">
        <v>0</v>
      </c>
      <c r="G30" s="67">
        <v>1</v>
      </c>
      <c r="H30" s="67">
        <v>0</v>
      </c>
      <c r="I30" s="70">
        <v>0</v>
      </c>
    </row>
    <row r="31" spans="1:9" ht="11.25">
      <c r="A31" s="60" t="s">
        <v>35</v>
      </c>
      <c r="B31" s="65">
        <v>0</v>
      </c>
      <c r="C31" s="66">
        <v>0</v>
      </c>
      <c r="D31" s="67">
        <v>1</v>
      </c>
      <c r="E31" s="67">
        <v>0</v>
      </c>
      <c r="F31" s="66">
        <v>0</v>
      </c>
      <c r="G31" s="67">
        <v>0</v>
      </c>
      <c r="H31" s="67">
        <v>0</v>
      </c>
      <c r="I31" s="70">
        <v>0</v>
      </c>
    </row>
    <row r="32" spans="1:9" ht="11.25">
      <c r="A32" s="60" t="s">
        <v>36</v>
      </c>
      <c r="B32" s="65">
        <v>664</v>
      </c>
      <c r="C32" s="66">
        <v>144724950</v>
      </c>
      <c r="D32" s="67">
        <v>11</v>
      </c>
      <c r="E32" s="68">
        <v>7</v>
      </c>
      <c r="F32" s="69">
        <v>4070000</v>
      </c>
      <c r="G32" s="68">
        <v>325</v>
      </c>
      <c r="H32" s="67">
        <v>5</v>
      </c>
      <c r="I32" s="70">
        <v>140</v>
      </c>
    </row>
    <row r="33" spans="1:9" ht="12" thickBot="1">
      <c r="A33" s="73" t="s">
        <v>30</v>
      </c>
      <c r="B33" s="74">
        <v>0</v>
      </c>
      <c r="C33" s="75">
        <v>0</v>
      </c>
      <c r="D33" s="76">
        <v>0</v>
      </c>
      <c r="E33" s="76">
        <v>0</v>
      </c>
      <c r="F33" s="75">
        <v>0</v>
      </c>
      <c r="G33" s="77">
        <v>0</v>
      </c>
      <c r="H33" s="76">
        <v>0</v>
      </c>
      <c r="I33" s="79">
        <v>1</v>
      </c>
    </row>
    <row r="34" spans="1:9" ht="12.75" customHeight="1" thickBot="1">
      <c r="A34" s="323" t="s">
        <v>39</v>
      </c>
      <c r="B34" s="324"/>
      <c r="C34" s="324"/>
      <c r="D34" s="324"/>
      <c r="E34" s="324"/>
      <c r="F34" s="324"/>
      <c r="G34" s="324"/>
      <c r="H34" s="324"/>
      <c r="I34" s="325"/>
    </row>
    <row r="35" spans="1:9" ht="15" customHeight="1">
      <c r="A35" s="60" t="s">
        <v>32</v>
      </c>
      <c r="B35" s="61">
        <f aca="true" t="shared" si="5" ref="B35:I35">SUM(B40,B39,B38,B37,B36)</f>
        <v>56</v>
      </c>
      <c r="C35" s="62">
        <f t="shared" si="5"/>
        <v>15956000</v>
      </c>
      <c r="D35" s="63">
        <f t="shared" si="5"/>
        <v>6</v>
      </c>
      <c r="E35" s="63">
        <f t="shared" si="5"/>
        <v>6</v>
      </c>
      <c r="F35" s="62">
        <f t="shared" si="5"/>
        <v>52040000</v>
      </c>
      <c r="G35" s="63">
        <f t="shared" si="5"/>
        <v>39</v>
      </c>
      <c r="H35" s="63">
        <f t="shared" si="5"/>
        <v>0</v>
      </c>
      <c r="I35" s="64">
        <f t="shared" si="5"/>
        <v>4</v>
      </c>
    </row>
    <row r="36" spans="1:9" ht="11.25">
      <c r="A36" s="60" t="s">
        <v>33</v>
      </c>
      <c r="B36" s="65">
        <v>25</v>
      </c>
      <c r="C36" s="66">
        <v>9400000</v>
      </c>
      <c r="D36" s="67">
        <v>0</v>
      </c>
      <c r="E36" s="68">
        <v>6</v>
      </c>
      <c r="F36" s="69">
        <v>52040000</v>
      </c>
      <c r="G36" s="68">
        <v>31</v>
      </c>
      <c r="H36" s="67">
        <v>0</v>
      </c>
      <c r="I36" s="70">
        <v>1</v>
      </c>
    </row>
    <row r="37" spans="1:9" s="48" customFormat="1" ht="11.25">
      <c r="A37" s="60" t="s">
        <v>34</v>
      </c>
      <c r="B37" s="65">
        <v>0</v>
      </c>
      <c r="C37" s="66">
        <v>0</v>
      </c>
      <c r="D37" s="67">
        <v>0</v>
      </c>
      <c r="E37" s="67">
        <v>0</v>
      </c>
      <c r="F37" s="66">
        <v>0</v>
      </c>
      <c r="G37" s="67">
        <v>0</v>
      </c>
      <c r="H37" s="67">
        <v>0</v>
      </c>
      <c r="I37" s="71">
        <v>0</v>
      </c>
    </row>
    <row r="38" spans="1:9" ht="11.25">
      <c r="A38" s="60" t="s">
        <v>35</v>
      </c>
      <c r="B38" s="65">
        <v>0</v>
      </c>
      <c r="C38" s="66">
        <v>0</v>
      </c>
      <c r="D38" s="67">
        <v>0</v>
      </c>
      <c r="E38" s="67">
        <v>0</v>
      </c>
      <c r="F38" s="66">
        <v>0</v>
      </c>
      <c r="G38" s="67">
        <v>0</v>
      </c>
      <c r="H38" s="67">
        <v>0</v>
      </c>
      <c r="I38" s="71">
        <v>0</v>
      </c>
    </row>
    <row r="39" spans="1:9" ht="11.25">
      <c r="A39" s="60" t="s">
        <v>36</v>
      </c>
      <c r="B39" s="65">
        <v>31</v>
      </c>
      <c r="C39" s="66">
        <v>6556000</v>
      </c>
      <c r="D39" s="67">
        <v>6</v>
      </c>
      <c r="E39" s="67">
        <v>0</v>
      </c>
      <c r="F39" s="66">
        <v>0</v>
      </c>
      <c r="G39" s="68">
        <v>8</v>
      </c>
      <c r="H39" s="67">
        <v>0</v>
      </c>
      <c r="I39" s="70">
        <v>3</v>
      </c>
    </row>
    <row r="40" spans="1:9" ht="12" thickBot="1">
      <c r="A40" s="73" t="s">
        <v>30</v>
      </c>
      <c r="B40" s="74">
        <v>0</v>
      </c>
      <c r="C40" s="75">
        <v>0</v>
      </c>
      <c r="D40" s="76">
        <v>0</v>
      </c>
      <c r="E40" s="76">
        <v>0</v>
      </c>
      <c r="F40" s="75">
        <v>0</v>
      </c>
      <c r="G40" s="76">
        <v>0</v>
      </c>
      <c r="H40" s="76">
        <v>0</v>
      </c>
      <c r="I40" s="78">
        <v>0</v>
      </c>
    </row>
    <row r="41" spans="1:9" ht="12" customHeight="1" thickBot="1">
      <c r="A41" s="323" t="s">
        <v>40</v>
      </c>
      <c r="B41" s="324"/>
      <c r="C41" s="324"/>
      <c r="D41" s="324"/>
      <c r="E41" s="324"/>
      <c r="F41" s="324"/>
      <c r="G41" s="324"/>
      <c r="H41" s="324"/>
      <c r="I41" s="325"/>
    </row>
    <row r="42" spans="1:9" ht="11.25">
      <c r="A42" s="60" t="s">
        <v>32</v>
      </c>
      <c r="B42" s="61">
        <f aca="true" t="shared" si="6" ref="B42:I42">SUM(B47,B46,B45,B44,B43)</f>
        <v>14</v>
      </c>
      <c r="C42" s="62">
        <f t="shared" si="6"/>
        <v>3276000</v>
      </c>
      <c r="D42" s="63">
        <f t="shared" si="6"/>
        <v>1</v>
      </c>
      <c r="E42" s="63">
        <f t="shared" si="6"/>
        <v>1</v>
      </c>
      <c r="F42" s="62">
        <f t="shared" si="6"/>
        <v>2500000</v>
      </c>
      <c r="G42" s="63">
        <f t="shared" si="6"/>
        <v>4</v>
      </c>
      <c r="H42" s="63">
        <f t="shared" si="6"/>
        <v>0</v>
      </c>
      <c r="I42" s="64">
        <f t="shared" si="6"/>
        <v>0</v>
      </c>
    </row>
    <row r="43" spans="1:9" ht="11.25">
      <c r="A43" s="60" t="s">
        <v>33</v>
      </c>
      <c r="B43" s="65">
        <v>2</v>
      </c>
      <c r="C43" s="66">
        <v>800000</v>
      </c>
      <c r="D43" s="67">
        <v>0</v>
      </c>
      <c r="E43" s="67">
        <v>1</v>
      </c>
      <c r="F43" s="66">
        <v>2500000</v>
      </c>
      <c r="G43" s="68">
        <v>0</v>
      </c>
      <c r="H43" s="67">
        <v>0</v>
      </c>
      <c r="I43" s="70">
        <v>0</v>
      </c>
    </row>
    <row r="44" spans="1:9" s="48" customFormat="1" ht="13.5" customHeight="1">
      <c r="A44" s="60" t="s">
        <v>34</v>
      </c>
      <c r="B44" s="65">
        <v>0</v>
      </c>
      <c r="C44" s="66">
        <v>0</v>
      </c>
      <c r="D44" s="67">
        <v>0</v>
      </c>
      <c r="E44" s="67">
        <v>0</v>
      </c>
      <c r="F44" s="66">
        <v>0</v>
      </c>
      <c r="G44" s="67">
        <v>0</v>
      </c>
      <c r="H44" s="67">
        <v>0</v>
      </c>
      <c r="I44" s="71">
        <v>0</v>
      </c>
    </row>
    <row r="45" spans="1:9" ht="11.25">
      <c r="A45" s="60" t="s">
        <v>35</v>
      </c>
      <c r="B45" s="65">
        <v>0</v>
      </c>
      <c r="C45" s="66">
        <v>0</v>
      </c>
      <c r="D45" s="67">
        <v>0</v>
      </c>
      <c r="E45" s="67">
        <v>0</v>
      </c>
      <c r="F45" s="66">
        <v>0</v>
      </c>
      <c r="G45" s="67">
        <v>0</v>
      </c>
      <c r="H45" s="67">
        <v>0</v>
      </c>
      <c r="I45" s="71">
        <v>0</v>
      </c>
    </row>
    <row r="46" spans="1:9" ht="11.25">
      <c r="A46" s="60" t="s">
        <v>36</v>
      </c>
      <c r="B46" s="65">
        <v>12</v>
      </c>
      <c r="C46" s="66">
        <v>2476000</v>
      </c>
      <c r="D46" s="67">
        <v>1</v>
      </c>
      <c r="E46" s="67">
        <v>0</v>
      </c>
      <c r="F46" s="66">
        <v>0</v>
      </c>
      <c r="G46" s="68">
        <v>4</v>
      </c>
      <c r="H46" s="67">
        <v>0</v>
      </c>
      <c r="I46" s="70">
        <v>0</v>
      </c>
    </row>
    <row r="47" spans="1:9" ht="12" thickBot="1">
      <c r="A47" s="73" t="s">
        <v>30</v>
      </c>
      <c r="B47" s="74">
        <v>0</v>
      </c>
      <c r="C47" s="75">
        <v>0</v>
      </c>
      <c r="D47" s="76">
        <v>0</v>
      </c>
      <c r="E47" s="76">
        <v>0</v>
      </c>
      <c r="F47" s="75">
        <v>0</v>
      </c>
      <c r="G47" s="76">
        <v>0</v>
      </c>
      <c r="H47" s="76">
        <v>0</v>
      </c>
      <c r="I47" s="79">
        <v>0</v>
      </c>
    </row>
    <row r="48" spans="1:9" ht="11.25" customHeight="1" thickBot="1">
      <c r="A48" s="323" t="s">
        <v>41</v>
      </c>
      <c r="B48" s="324"/>
      <c r="C48" s="324"/>
      <c r="D48" s="324"/>
      <c r="E48" s="324"/>
      <c r="F48" s="324"/>
      <c r="G48" s="324"/>
      <c r="H48" s="324"/>
      <c r="I48" s="325"/>
    </row>
    <row r="49" spans="1:9" ht="15" customHeight="1">
      <c r="A49" s="60" t="s">
        <v>32</v>
      </c>
      <c r="B49" s="61">
        <f aca="true" t="shared" si="7" ref="B49:I49">SUM(B54,B53,B52,B51,B50)</f>
        <v>662</v>
      </c>
      <c r="C49" s="62">
        <f t="shared" si="7"/>
        <v>211294784</v>
      </c>
      <c r="D49" s="63">
        <f t="shared" si="7"/>
        <v>2</v>
      </c>
      <c r="E49" s="63">
        <f t="shared" si="7"/>
        <v>2</v>
      </c>
      <c r="F49" s="62">
        <f t="shared" si="7"/>
        <v>30560000</v>
      </c>
      <c r="G49" s="63">
        <f t="shared" si="7"/>
        <v>207</v>
      </c>
      <c r="H49" s="63">
        <f t="shared" si="7"/>
        <v>1</v>
      </c>
      <c r="I49" s="64">
        <f t="shared" si="7"/>
        <v>179</v>
      </c>
    </row>
    <row r="50" spans="1:10" ht="11.25">
      <c r="A50" s="60" t="s">
        <v>33</v>
      </c>
      <c r="B50" s="80">
        <v>21</v>
      </c>
      <c r="C50" s="69">
        <v>78059784</v>
      </c>
      <c r="D50" s="67">
        <v>0</v>
      </c>
      <c r="E50" s="67">
        <v>2</v>
      </c>
      <c r="F50" s="66">
        <v>30560000</v>
      </c>
      <c r="G50" s="68">
        <v>36</v>
      </c>
      <c r="H50" s="67">
        <v>0</v>
      </c>
      <c r="I50" s="70">
        <v>9</v>
      </c>
      <c r="J50" s="48"/>
    </row>
    <row r="51" spans="1:9" s="48" customFormat="1" ht="11.25">
      <c r="A51" s="60" t="s">
        <v>34</v>
      </c>
      <c r="B51" s="80">
        <v>0</v>
      </c>
      <c r="C51" s="69">
        <v>0</v>
      </c>
      <c r="D51" s="67">
        <v>0</v>
      </c>
      <c r="E51" s="67">
        <v>0</v>
      </c>
      <c r="F51" s="66">
        <v>0</v>
      </c>
      <c r="G51" s="67">
        <v>0</v>
      </c>
      <c r="H51" s="67">
        <v>0</v>
      </c>
      <c r="I51" s="70">
        <v>1</v>
      </c>
    </row>
    <row r="52" spans="1:10" ht="11.25">
      <c r="A52" s="60" t="s">
        <v>35</v>
      </c>
      <c r="B52" s="65">
        <v>0</v>
      </c>
      <c r="C52" s="66">
        <v>0</v>
      </c>
      <c r="D52" s="67">
        <v>0</v>
      </c>
      <c r="E52" s="67">
        <v>0</v>
      </c>
      <c r="F52" s="66">
        <v>0</v>
      </c>
      <c r="G52" s="68">
        <v>0</v>
      </c>
      <c r="H52" s="67">
        <v>0</v>
      </c>
      <c r="I52" s="71">
        <v>0</v>
      </c>
      <c r="J52" s="48"/>
    </row>
    <row r="53" spans="1:10" ht="11.25">
      <c r="A53" s="60" t="s">
        <v>36</v>
      </c>
      <c r="B53" s="80">
        <v>595</v>
      </c>
      <c r="C53" s="69">
        <v>133235000</v>
      </c>
      <c r="D53" s="67">
        <v>2</v>
      </c>
      <c r="E53" s="68">
        <v>0</v>
      </c>
      <c r="F53" s="69">
        <v>0</v>
      </c>
      <c r="G53" s="68">
        <v>171</v>
      </c>
      <c r="H53" s="67">
        <v>1</v>
      </c>
      <c r="I53" s="70">
        <v>69</v>
      </c>
      <c r="J53" s="48"/>
    </row>
    <row r="54" spans="1:10" ht="12" thickBot="1">
      <c r="A54" s="73" t="s">
        <v>30</v>
      </c>
      <c r="B54" s="74">
        <v>46</v>
      </c>
      <c r="C54" s="75">
        <v>0</v>
      </c>
      <c r="D54" s="76">
        <v>0</v>
      </c>
      <c r="E54" s="76">
        <v>0</v>
      </c>
      <c r="F54" s="75">
        <v>0</v>
      </c>
      <c r="G54" s="77">
        <v>0</v>
      </c>
      <c r="H54" s="76">
        <v>0</v>
      </c>
      <c r="I54" s="78">
        <v>100</v>
      </c>
      <c r="J54" s="48"/>
    </row>
    <row r="55" spans="1:9" ht="11.25" customHeight="1" thickBot="1">
      <c r="A55" s="328" t="s">
        <v>42</v>
      </c>
      <c r="B55" s="329"/>
      <c r="C55" s="329"/>
      <c r="D55" s="329"/>
      <c r="E55" s="329"/>
      <c r="F55" s="329"/>
      <c r="G55" s="329"/>
      <c r="H55" s="329"/>
      <c r="I55" s="330"/>
    </row>
    <row r="56" spans="1:9" ht="15" customHeight="1">
      <c r="A56" s="60" t="s">
        <v>32</v>
      </c>
      <c r="B56" s="61">
        <f aca="true" t="shared" si="8" ref="B56:I56">SUM(B61,B60,B59,B58,B57)</f>
        <v>1231</v>
      </c>
      <c r="C56" s="62">
        <f t="shared" si="8"/>
        <v>343430500</v>
      </c>
      <c r="D56" s="63">
        <f t="shared" si="8"/>
        <v>18</v>
      </c>
      <c r="E56" s="63">
        <f t="shared" si="8"/>
        <v>18</v>
      </c>
      <c r="F56" s="62">
        <f t="shared" si="8"/>
        <v>87730000</v>
      </c>
      <c r="G56" s="63">
        <f t="shared" si="8"/>
        <v>574</v>
      </c>
      <c r="H56" s="63">
        <f t="shared" si="8"/>
        <v>9</v>
      </c>
      <c r="I56" s="64">
        <f t="shared" si="8"/>
        <v>274</v>
      </c>
    </row>
    <row r="57" spans="1:9" ht="11.25">
      <c r="A57" s="60" t="s">
        <v>33</v>
      </c>
      <c r="B57" s="80">
        <v>43</v>
      </c>
      <c r="C57" s="69">
        <v>96127500</v>
      </c>
      <c r="D57" s="67">
        <v>6</v>
      </c>
      <c r="E57" s="68">
        <v>11</v>
      </c>
      <c r="F57" s="69">
        <v>80790000</v>
      </c>
      <c r="G57" s="68">
        <v>86</v>
      </c>
      <c r="H57" s="67">
        <v>3</v>
      </c>
      <c r="I57" s="70">
        <v>34</v>
      </c>
    </row>
    <row r="58" spans="1:9" s="48" customFormat="1" ht="12" customHeight="1">
      <c r="A58" s="60" t="s">
        <v>34</v>
      </c>
      <c r="B58" s="65">
        <v>1</v>
      </c>
      <c r="C58" s="66">
        <v>50000</v>
      </c>
      <c r="D58" s="67">
        <v>1</v>
      </c>
      <c r="E58" s="67">
        <v>0</v>
      </c>
      <c r="F58" s="66">
        <v>0</v>
      </c>
      <c r="G58" s="68">
        <v>3</v>
      </c>
      <c r="H58" s="67">
        <v>0</v>
      </c>
      <c r="I58" s="70">
        <v>4</v>
      </c>
    </row>
    <row r="59" spans="1:9" ht="11.25">
      <c r="A59" s="60" t="s">
        <v>35</v>
      </c>
      <c r="B59" s="65">
        <v>0</v>
      </c>
      <c r="C59" s="66">
        <v>0</v>
      </c>
      <c r="D59" s="67">
        <v>0</v>
      </c>
      <c r="E59" s="67">
        <v>0</v>
      </c>
      <c r="F59" s="66">
        <v>0</v>
      </c>
      <c r="G59" s="68">
        <v>0</v>
      </c>
      <c r="H59" s="67">
        <v>0</v>
      </c>
      <c r="I59" s="71">
        <v>1</v>
      </c>
    </row>
    <row r="60" spans="1:9" ht="11.25">
      <c r="A60" s="60" t="s">
        <v>36</v>
      </c>
      <c r="B60" s="80">
        <v>1182</v>
      </c>
      <c r="C60" s="69">
        <v>247253000</v>
      </c>
      <c r="D60" s="67">
        <v>11</v>
      </c>
      <c r="E60" s="67">
        <v>7</v>
      </c>
      <c r="F60" s="69">
        <v>6940000</v>
      </c>
      <c r="G60" s="68">
        <v>485</v>
      </c>
      <c r="H60" s="67">
        <v>6</v>
      </c>
      <c r="I60" s="70">
        <v>228</v>
      </c>
    </row>
    <row r="61" spans="1:9" ht="12" thickBot="1">
      <c r="A61" s="73" t="s">
        <v>30</v>
      </c>
      <c r="B61" s="74">
        <v>5</v>
      </c>
      <c r="C61" s="75">
        <v>0</v>
      </c>
      <c r="D61" s="76">
        <v>0</v>
      </c>
      <c r="E61" s="76">
        <v>0</v>
      </c>
      <c r="F61" s="75">
        <v>0</v>
      </c>
      <c r="G61" s="76">
        <v>0</v>
      </c>
      <c r="H61" s="76">
        <v>0</v>
      </c>
      <c r="I61" s="79">
        <v>7</v>
      </c>
    </row>
    <row r="62" spans="1:9" s="48" customFormat="1" ht="13.5" customHeight="1" thickBot="1">
      <c r="A62" s="323" t="s">
        <v>43</v>
      </c>
      <c r="B62" s="326"/>
      <c r="C62" s="326"/>
      <c r="D62" s="326"/>
      <c r="E62" s="326"/>
      <c r="F62" s="326"/>
      <c r="G62" s="326"/>
      <c r="H62" s="326"/>
      <c r="I62" s="331"/>
    </row>
    <row r="63" spans="1:9" ht="15" customHeight="1">
      <c r="A63" s="60" t="s">
        <v>32</v>
      </c>
      <c r="B63" s="61">
        <f aca="true" t="shared" si="9" ref="B63:I63">SUM(B68,B67,B66,B65,B64)</f>
        <v>238</v>
      </c>
      <c r="C63" s="62">
        <f t="shared" si="9"/>
        <v>44770500</v>
      </c>
      <c r="D63" s="63">
        <f t="shared" si="9"/>
        <v>0</v>
      </c>
      <c r="E63" s="63">
        <f t="shared" si="9"/>
        <v>0</v>
      </c>
      <c r="F63" s="62">
        <f t="shared" si="9"/>
        <v>0</v>
      </c>
      <c r="G63" s="63">
        <f t="shared" si="9"/>
        <v>106</v>
      </c>
      <c r="H63" s="63">
        <f t="shared" si="9"/>
        <v>1</v>
      </c>
      <c r="I63" s="64">
        <f t="shared" si="9"/>
        <v>38</v>
      </c>
    </row>
    <row r="64" spans="1:9" ht="11.25">
      <c r="A64" s="60" t="s">
        <v>33</v>
      </c>
      <c r="B64" s="80">
        <v>10</v>
      </c>
      <c r="C64" s="69">
        <v>7850000</v>
      </c>
      <c r="D64" s="67">
        <v>0</v>
      </c>
      <c r="E64" s="68">
        <v>0</v>
      </c>
      <c r="F64" s="69">
        <v>0</v>
      </c>
      <c r="G64" s="68">
        <v>25</v>
      </c>
      <c r="H64" s="67">
        <v>0</v>
      </c>
      <c r="I64" s="70">
        <v>2</v>
      </c>
    </row>
    <row r="65" spans="1:9" ht="11.25">
      <c r="A65" s="60" t="s">
        <v>34</v>
      </c>
      <c r="B65" s="65">
        <v>0</v>
      </c>
      <c r="C65" s="66">
        <v>0</v>
      </c>
      <c r="D65" s="67">
        <v>0</v>
      </c>
      <c r="E65" s="68">
        <v>0</v>
      </c>
      <c r="F65" s="69">
        <v>0</v>
      </c>
      <c r="G65" s="67">
        <v>0</v>
      </c>
      <c r="H65" s="67">
        <v>0</v>
      </c>
      <c r="I65" s="71">
        <v>0</v>
      </c>
    </row>
    <row r="66" spans="1:9" ht="11.25">
      <c r="A66" s="60" t="s">
        <v>35</v>
      </c>
      <c r="B66" s="65">
        <v>0</v>
      </c>
      <c r="C66" s="66">
        <v>0</v>
      </c>
      <c r="D66" s="67">
        <v>0</v>
      </c>
      <c r="E66" s="68">
        <v>0</v>
      </c>
      <c r="F66" s="69">
        <v>0</v>
      </c>
      <c r="G66" s="67">
        <v>0</v>
      </c>
      <c r="H66" s="67">
        <v>0</v>
      </c>
      <c r="I66" s="70">
        <v>0</v>
      </c>
    </row>
    <row r="67" spans="1:9" ht="11.25">
      <c r="A67" s="60" t="s">
        <v>36</v>
      </c>
      <c r="B67" s="80">
        <v>215</v>
      </c>
      <c r="C67" s="69">
        <v>36920500</v>
      </c>
      <c r="D67" s="67">
        <v>0</v>
      </c>
      <c r="E67" s="68">
        <v>0</v>
      </c>
      <c r="F67" s="69">
        <v>0</v>
      </c>
      <c r="G67" s="68">
        <v>80</v>
      </c>
      <c r="H67" s="67">
        <v>1</v>
      </c>
      <c r="I67" s="70">
        <v>30</v>
      </c>
    </row>
    <row r="68" spans="1:9" ht="12" thickBot="1">
      <c r="A68" s="73" t="s">
        <v>30</v>
      </c>
      <c r="B68" s="81">
        <v>13</v>
      </c>
      <c r="C68" s="82">
        <v>0</v>
      </c>
      <c r="D68" s="76">
        <v>0</v>
      </c>
      <c r="E68" s="77">
        <v>0</v>
      </c>
      <c r="F68" s="82">
        <v>0</v>
      </c>
      <c r="G68" s="77">
        <v>1</v>
      </c>
      <c r="H68" s="76">
        <v>0</v>
      </c>
      <c r="I68" s="78">
        <v>6</v>
      </c>
    </row>
    <row r="69" spans="1:9" ht="13.5" customHeight="1" thickBot="1">
      <c r="A69" s="323" t="s">
        <v>44</v>
      </c>
      <c r="B69" s="326"/>
      <c r="C69" s="326"/>
      <c r="D69" s="326"/>
      <c r="E69" s="326"/>
      <c r="F69" s="326"/>
      <c r="G69" s="326"/>
      <c r="H69" s="326"/>
      <c r="I69" s="327"/>
    </row>
    <row r="70" spans="1:9" ht="11.25">
      <c r="A70" s="60" t="s">
        <v>32</v>
      </c>
      <c r="B70" s="61">
        <f aca="true" t="shared" si="10" ref="B70:I70">SUM(B75,B74,B73,B72,B71)</f>
        <v>186</v>
      </c>
      <c r="C70" s="62">
        <f t="shared" si="10"/>
        <v>32836000</v>
      </c>
      <c r="D70" s="63">
        <f t="shared" si="10"/>
        <v>1</v>
      </c>
      <c r="E70" s="63">
        <f t="shared" si="10"/>
        <v>1</v>
      </c>
      <c r="F70" s="62">
        <f t="shared" si="10"/>
        <v>268000</v>
      </c>
      <c r="G70" s="63">
        <f t="shared" si="10"/>
        <v>57</v>
      </c>
      <c r="H70" s="63">
        <f t="shared" si="10"/>
        <v>0</v>
      </c>
      <c r="I70" s="64">
        <f t="shared" si="10"/>
        <v>25</v>
      </c>
    </row>
    <row r="71" spans="1:9" ht="11.25">
      <c r="A71" s="60" t="s">
        <v>33</v>
      </c>
      <c r="B71" s="80">
        <v>5</v>
      </c>
      <c r="C71" s="69">
        <v>8530000</v>
      </c>
      <c r="D71" s="67">
        <v>0</v>
      </c>
      <c r="E71" s="68">
        <v>1</v>
      </c>
      <c r="F71" s="69">
        <v>268000</v>
      </c>
      <c r="G71" s="68">
        <v>13</v>
      </c>
      <c r="H71" s="67">
        <v>0</v>
      </c>
      <c r="I71" s="70">
        <v>3</v>
      </c>
    </row>
    <row r="72" spans="1:9" s="48" customFormat="1" ht="11.25">
      <c r="A72" s="60" t="s">
        <v>34</v>
      </c>
      <c r="B72" s="65">
        <v>0</v>
      </c>
      <c r="C72" s="66">
        <v>0</v>
      </c>
      <c r="D72" s="67">
        <v>0</v>
      </c>
      <c r="E72" s="67">
        <v>0</v>
      </c>
      <c r="F72" s="66">
        <v>0</v>
      </c>
      <c r="G72" s="67">
        <v>0</v>
      </c>
      <c r="H72" s="67">
        <v>0</v>
      </c>
      <c r="I72" s="71">
        <v>0</v>
      </c>
    </row>
    <row r="73" spans="1:9" ht="11.25">
      <c r="A73" s="60" t="s">
        <v>35</v>
      </c>
      <c r="B73" s="65">
        <v>0</v>
      </c>
      <c r="C73" s="66">
        <v>0</v>
      </c>
      <c r="D73" s="67">
        <v>0</v>
      </c>
      <c r="E73" s="67">
        <v>0</v>
      </c>
      <c r="F73" s="66">
        <v>0</v>
      </c>
      <c r="G73" s="67">
        <v>0</v>
      </c>
      <c r="H73" s="67">
        <v>0</v>
      </c>
      <c r="I73" s="71">
        <v>0</v>
      </c>
    </row>
    <row r="74" spans="1:9" ht="11.25">
      <c r="A74" s="60" t="s">
        <v>36</v>
      </c>
      <c r="B74" s="80">
        <v>180</v>
      </c>
      <c r="C74" s="69">
        <v>24306000</v>
      </c>
      <c r="D74" s="67">
        <v>1</v>
      </c>
      <c r="E74" s="67">
        <v>0</v>
      </c>
      <c r="F74" s="66">
        <v>0</v>
      </c>
      <c r="G74" s="68">
        <v>44</v>
      </c>
      <c r="H74" s="67">
        <v>0</v>
      </c>
      <c r="I74" s="70">
        <v>22</v>
      </c>
    </row>
    <row r="75" spans="1:9" ht="12" thickBot="1">
      <c r="A75" s="73" t="s">
        <v>30</v>
      </c>
      <c r="B75" s="74">
        <v>1</v>
      </c>
      <c r="C75" s="75">
        <v>0</v>
      </c>
      <c r="D75" s="76">
        <v>0</v>
      </c>
      <c r="E75" s="76">
        <v>0</v>
      </c>
      <c r="F75" s="75">
        <v>0</v>
      </c>
      <c r="G75" s="76">
        <v>0</v>
      </c>
      <c r="H75" s="76">
        <v>0</v>
      </c>
      <c r="I75" s="79">
        <v>0</v>
      </c>
    </row>
    <row r="76" spans="1:9" ht="13.5" customHeight="1" thickBot="1">
      <c r="A76" s="323" t="s">
        <v>45</v>
      </c>
      <c r="B76" s="324"/>
      <c r="C76" s="324"/>
      <c r="D76" s="324"/>
      <c r="E76" s="324"/>
      <c r="F76" s="324"/>
      <c r="G76" s="324"/>
      <c r="H76" s="324"/>
      <c r="I76" s="325"/>
    </row>
    <row r="77" spans="1:9" ht="11.25">
      <c r="A77" s="60" t="s">
        <v>32</v>
      </c>
      <c r="B77" s="61">
        <f aca="true" t="shared" si="11" ref="B77:I77">SUM(B82,B81,B80,B79,B78)</f>
        <v>129</v>
      </c>
      <c r="C77" s="62">
        <f t="shared" si="11"/>
        <v>17079000</v>
      </c>
      <c r="D77" s="63">
        <f t="shared" si="11"/>
        <v>3</v>
      </c>
      <c r="E77" s="63">
        <f t="shared" si="11"/>
        <v>3</v>
      </c>
      <c r="F77" s="62">
        <f t="shared" si="11"/>
        <v>2760000</v>
      </c>
      <c r="G77" s="63">
        <f t="shared" si="11"/>
        <v>30</v>
      </c>
      <c r="H77" s="63">
        <f t="shared" si="11"/>
        <v>1</v>
      </c>
      <c r="I77" s="64">
        <f t="shared" si="11"/>
        <v>17</v>
      </c>
    </row>
    <row r="78" spans="1:9" ht="11.25">
      <c r="A78" s="60" t="s">
        <v>33</v>
      </c>
      <c r="B78" s="80">
        <v>17</v>
      </c>
      <c r="C78" s="69">
        <v>8470000</v>
      </c>
      <c r="D78" s="67">
        <v>1</v>
      </c>
      <c r="E78" s="67">
        <v>2</v>
      </c>
      <c r="F78" s="66">
        <v>2310000</v>
      </c>
      <c r="G78" s="68">
        <v>9</v>
      </c>
      <c r="H78" s="67">
        <v>1</v>
      </c>
      <c r="I78" s="70">
        <v>1</v>
      </c>
    </row>
    <row r="79" spans="1:11" s="48" customFormat="1" ht="11.25">
      <c r="A79" s="60" t="s">
        <v>34</v>
      </c>
      <c r="B79" s="65">
        <v>0</v>
      </c>
      <c r="C79" s="66">
        <v>0</v>
      </c>
      <c r="D79" s="67">
        <v>0</v>
      </c>
      <c r="E79" s="67">
        <v>0</v>
      </c>
      <c r="F79" s="66">
        <v>0</v>
      </c>
      <c r="G79" s="67">
        <v>0</v>
      </c>
      <c r="H79" s="67">
        <v>0</v>
      </c>
      <c r="I79" s="71">
        <v>0</v>
      </c>
      <c r="K79" s="49"/>
    </row>
    <row r="80" spans="1:9" ht="11.25">
      <c r="A80" s="60" t="s">
        <v>35</v>
      </c>
      <c r="B80" s="65">
        <v>0</v>
      </c>
      <c r="C80" s="66">
        <v>0</v>
      </c>
      <c r="D80" s="67">
        <v>0</v>
      </c>
      <c r="E80" s="67">
        <v>0</v>
      </c>
      <c r="F80" s="66">
        <v>0</v>
      </c>
      <c r="G80" s="67">
        <v>0</v>
      </c>
      <c r="H80" s="67">
        <v>0</v>
      </c>
      <c r="I80" s="71">
        <v>0</v>
      </c>
    </row>
    <row r="81" spans="1:9" ht="11.25">
      <c r="A81" s="60" t="s">
        <v>36</v>
      </c>
      <c r="B81" s="80">
        <v>112</v>
      </c>
      <c r="C81" s="69">
        <v>8609000</v>
      </c>
      <c r="D81" s="67">
        <v>2</v>
      </c>
      <c r="E81" s="67">
        <v>1</v>
      </c>
      <c r="F81" s="66">
        <v>450000</v>
      </c>
      <c r="G81" s="68">
        <v>21</v>
      </c>
      <c r="H81" s="67">
        <v>0</v>
      </c>
      <c r="I81" s="70">
        <v>16</v>
      </c>
    </row>
    <row r="82" spans="1:9" ht="12" thickBot="1">
      <c r="A82" s="73" t="s">
        <v>30</v>
      </c>
      <c r="B82" s="74">
        <v>0</v>
      </c>
      <c r="C82" s="75">
        <v>0</v>
      </c>
      <c r="D82" s="76">
        <v>0</v>
      </c>
      <c r="E82" s="76">
        <v>0</v>
      </c>
      <c r="F82" s="75">
        <v>0</v>
      </c>
      <c r="G82" s="76">
        <v>0</v>
      </c>
      <c r="H82" s="76">
        <v>0</v>
      </c>
      <c r="I82" s="79">
        <v>0</v>
      </c>
    </row>
    <row r="83" spans="1:9" ht="16.5" customHeight="1" thickBot="1">
      <c r="A83" s="323" t="s">
        <v>46</v>
      </c>
      <c r="B83" s="324"/>
      <c r="C83" s="324"/>
      <c r="D83" s="324"/>
      <c r="E83" s="324"/>
      <c r="F83" s="324"/>
      <c r="G83" s="324"/>
      <c r="H83" s="324"/>
      <c r="I83" s="325"/>
    </row>
    <row r="84" spans="1:9" ht="11.25">
      <c r="A84" s="60" t="s">
        <v>32</v>
      </c>
      <c r="B84" s="61">
        <f aca="true" t="shared" si="12" ref="B84:I84">SUM(B89,B88,B87,B86,B85)</f>
        <v>55</v>
      </c>
      <c r="C84" s="62">
        <f t="shared" si="12"/>
        <v>29705000</v>
      </c>
      <c r="D84" s="63">
        <f t="shared" si="12"/>
        <v>0</v>
      </c>
      <c r="E84" s="63">
        <f t="shared" si="12"/>
        <v>0</v>
      </c>
      <c r="F84" s="62">
        <f t="shared" si="12"/>
        <v>0</v>
      </c>
      <c r="G84" s="63">
        <f t="shared" si="12"/>
        <v>33</v>
      </c>
      <c r="H84" s="63">
        <f t="shared" si="12"/>
        <v>0</v>
      </c>
      <c r="I84" s="64">
        <f t="shared" si="12"/>
        <v>13</v>
      </c>
    </row>
    <row r="85" spans="1:9" ht="11.25">
      <c r="A85" s="60" t="s">
        <v>33</v>
      </c>
      <c r="B85" s="80">
        <v>7</v>
      </c>
      <c r="C85" s="69">
        <v>26400000</v>
      </c>
      <c r="D85" s="67">
        <v>0</v>
      </c>
      <c r="E85" s="67">
        <v>0</v>
      </c>
      <c r="F85" s="66">
        <v>0</v>
      </c>
      <c r="G85" s="68">
        <v>19</v>
      </c>
      <c r="H85" s="67">
        <v>0</v>
      </c>
      <c r="I85" s="70">
        <v>0</v>
      </c>
    </row>
    <row r="86" spans="1:9" s="48" customFormat="1" ht="11.25">
      <c r="A86" s="60" t="s">
        <v>34</v>
      </c>
      <c r="B86" s="65">
        <v>0</v>
      </c>
      <c r="C86" s="66">
        <v>0</v>
      </c>
      <c r="D86" s="67">
        <v>0</v>
      </c>
      <c r="E86" s="67">
        <v>0</v>
      </c>
      <c r="F86" s="66">
        <v>0</v>
      </c>
      <c r="G86" s="67">
        <v>0</v>
      </c>
      <c r="H86" s="67">
        <v>0</v>
      </c>
      <c r="I86" s="71">
        <v>0</v>
      </c>
    </row>
    <row r="87" spans="1:9" ht="11.25">
      <c r="A87" s="60" t="s">
        <v>35</v>
      </c>
      <c r="B87" s="65">
        <v>0</v>
      </c>
      <c r="C87" s="66">
        <v>0</v>
      </c>
      <c r="D87" s="67">
        <v>0</v>
      </c>
      <c r="E87" s="67">
        <v>0</v>
      </c>
      <c r="F87" s="66">
        <v>0</v>
      </c>
      <c r="G87" s="67">
        <v>0</v>
      </c>
      <c r="H87" s="67">
        <v>0</v>
      </c>
      <c r="I87" s="71">
        <v>0</v>
      </c>
    </row>
    <row r="88" spans="1:9" ht="11.25">
      <c r="A88" s="60" t="s">
        <v>36</v>
      </c>
      <c r="B88" s="80">
        <v>48</v>
      </c>
      <c r="C88" s="69">
        <v>3305000</v>
      </c>
      <c r="D88" s="67">
        <v>0</v>
      </c>
      <c r="E88" s="67">
        <v>0</v>
      </c>
      <c r="F88" s="66">
        <v>0</v>
      </c>
      <c r="G88" s="68">
        <v>14</v>
      </c>
      <c r="H88" s="67">
        <v>0</v>
      </c>
      <c r="I88" s="70">
        <v>13</v>
      </c>
    </row>
    <row r="89" spans="1:9" ht="12" thickBot="1">
      <c r="A89" s="73" t="s">
        <v>30</v>
      </c>
      <c r="B89" s="74">
        <v>0</v>
      </c>
      <c r="C89" s="75">
        <v>0</v>
      </c>
      <c r="D89" s="76">
        <v>0</v>
      </c>
      <c r="E89" s="76">
        <v>0</v>
      </c>
      <c r="F89" s="75">
        <v>0</v>
      </c>
      <c r="G89" s="76">
        <v>0</v>
      </c>
      <c r="H89" s="76">
        <v>0</v>
      </c>
      <c r="I89" s="79">
        <v>0</v>
      </c>
    </row>
    <row r="90" spans="1:9" ht="13.5" customHeight="1" thickBot="1">
      <c r="A90" s="323" t="s">
        <v>47</v>
      </c>
      <c r="B90" s="324"/>
      <c r="C90" s="324"/>
      <c r="D90" s="324"/>
      <c r="E90" s="324"/>
      <c r="F90" s="324"/>
      <c r="G90" s="324"/>
      <c r="H90" s="324"/>
      <c r="I90" s="325"/>
    </row>
    <row r="91" spans="1:9" ht="11.25">
      <c r="A91" s="60" t="s">
        <v>32</v>
      </c>
      <c r="B91" s="61">
        <f aca="true" t="shared" si="13" ref="B91:I91">SUM(B96,B95,B94,B93,B92)</f>
        <v>61</v>
      </c>
      <c r="C91" s="62">
        <f t="shared" si="13"/>
        <v>497385000</v>
      </c>
      <c r="D91" s="63">
        <f t="shared" si="13"/>
        <v>0</v>
      </c>
      <c r="E91" s="63">
        <f t="shared" si="13"/>
        <v>0</v>
      </c>
      <c r="F91" s="62">
        <f t="shared" si="13"/>
        <v>0</v>
      </c>
      <c r="G91" s="63">
        <f t="shared" si="13"/>
        <v>11</v>
      </c>
      <c r="H91" s="63">
        <f t="shared" si="13"/>
        <v>1</v>
      </c>
      <c r="I91" s="64">
        <f t="shared" si="13"/>
        <v>12</v>
      </c>
    </row>
    <row r="92" spans="1:9" ht="11.25">
      <c r="A92" s="60" t="s">
        <v>33</v>
      </c>
      <c r="B92" s="80">
        <v>10</v>
      </c>
      <c r="C92" s="69">
        <v>488750000</v>
      </c>
      <c r="D92" s="67">
        <v>0</v>
      </c>
      <c r="E92" s="67">
        <v>0</v>
      </c>
      <c r="F92" s="66">
        <v>0</v>
      </c>
      <c r="G92" s="68">
        <v>7</v>
      </c>
      <c r="H92" s="67">
        <v>1</v>
      </c>
      <c r="I92" s="70">
        <v>3</v>
      </c>
    </row>
    <row r="93" spans="1:9" s="48" customFormat="1" ht="11.25">
      <c r="A93" s="60" t="s">
        <v>34</v>
      </c>
      <c r="B93" s="65">
        <v>0</v>
      </c>
      <c r="C93" s="66">
        <v>0</v>
      </c>
      <c r="D93" s="67">
        <v>0</v>
      </c>
      <c r="E93" s="67">
        <v>0</v>
      </c>
      <c r="F93" s="66">
        <v>0</v>
      </c>
      <c r="G93" s="67">
        <v>0</v>
      </c>
      <c r="H93" s="67">
        <v>0</v>
      </c>
      <c r="I93" s="71">
        <v>0</v>
      </c>
    </row>
    <row r="94" spans="1:9" ht="11.25">
      <c r="A94" s="60" t="s">
        <v>35</v>
      </c>
      <c r="B94" s="65">
        <v>0</v>
      </c>
      <c r="C94" s="66">
        <v>0</v>
      </c>
      <c r="D94" s="67">
        <v>0</v>
      </c>
      <c r="E94" s="67">
        <v>0</v>
      </c>
      <c r="F94" s="66">
        <v>0</v>
      </c>
      <c r="G94" s="67">
        <v>0</v>
      </c>
      <c r="H94" s="67">
        <v>0</v>
      </c>
      <c r="I94" s="71">
        <v>0</v>
      </c>
    </row>
    <row r="95" spans="1:9" ht="11.25">
      <c r="A95" s="60" t="s">
        <v>36</v>
      </c>
      <c r="B95" s="80">
        <v>51</v>
      </c>
      <c r="C95" s="69">
        <v>8635000</v>
      </c>
      <c r="D95" s="67">
        <v>0</v>
      </c>
      <c r="E95" s="67">
        <v>0</v>
      </c>
      <c r="F95" s="66">
        <v>0</v>
      </c>
      <c r="G95" s="68">
        <v>4</v>
      </c>
      <c r="H95" s="67">
        <v>0</v>
      </c>
      <c r="I95" s="70">
        <v>8</v>
      </c>
    </row>
    <row r="96" spans="1:9" ht="12" thickBot="1">
      <c r="A96" s="73" t="s">
        <v>30</v>
      </c>
      <c r="B96" s="81">
        <v>0</v>
      </c>
      <c r="C96" s="82">
        <v>0</v>
      </c>
      <c r="D96" s="76">
        <v>0</v>
      </c>
      <c r="E96" s="76">
        <v>0</v>
      </c>
      <c r="F96" s="75">
        <v>0</v>
      </c>
      <c r="G96" s="76">
        <v>0</v>
      </c>
      <c r="H96" s="76">
        <v>0</v>
      </c>
      <c r="I96" s="78">
        <v>1</v>
      </c>
    </row>
    <row r="97" spans="1:10" ht="13.5" customHeight="1" thickBot="1">
      <c r="A97" s="323" t="s">
        <v>48</v>
      </c>
      <c r="B97" s="324"/>
      <c r="C97" s="324"/>
      <c r="D97" s="324"/>
      <c r="E97" s="324"/>
      <c r="F97" s="324"/>
      <c r="G97" s="324"/>
      <c r="H97" s="324"/>
      <c r="I97" s="325"/>
      <c r="J97" s="48"/>
    </row>
    <row r="98" spans="1:10" ht="11.25">
      <c r="A98" s="60" t="s">
        <v>32</v>
      </c>
      <c r="B98" s="61">
        <f aca="true" t="shared" si="14" ref="B98:I98">SUM(B103,B102,B101,B100,B99)</f>
        <v>278</v>
      </c>
      <c r="C98" s="62">
        <f t="shared" si="14"/>
        <v>25900100</v>
      </c>
      <c r="D98" s="63">
        <f t="shared" si="14"/>
        <v>3</v>
      </c>
      <c r="E98" s="63">
        <f t="shared" si="14"/>
        <v>3</v>
      </c>
      <c r="F98" s="62">
        <f t="shared" si="14"/>
        <v>1255000</v>
      </c>
      <c r="G98" s="63">
        <f t="shared" si="14"/>
        <v>74</v>
      </c>
      <c r="H98" s="63">
        <f t="shared" si="14"/>
        <v>1</v>
      </c>
      <c r="I98" s="64">
        <f t="shared" si="14"/>
        <v>63</v>
      </c>
      <c r="J98" s="48"/>
    </row>
    <row r="99" spans="1:10" ht="11.25">
      <c r="A99" s="60" t="s">
        <v>33</v>
      </c>
      <c r="B99" s="80">
        <v>11</v>
      </c>
      <c r="C99" s="69">
        <v>4154000</v>
      </c>
      <c r="D99" s="67">
        <v>1</v>
      </c>
      <c r="E99" s="68">
        <v>2</v>
      </c>
      <c r="F99" s="69">
        <v>550000</v>
      </c>
      <c r="G99" s="68">
        <v>11</v>
      </c>
      <c r="H99" s="67">
        <v>0</v>
      </c>
      <c r="I99" s="70">
        <v>8</v>
      </c>
      <c r="J99" s="48"/>
    </row>
    <row r="100" spans="1:9" s="48" customFormat="1" ht="11.25">
      <c r="A100" s="60" t="s">
        <v>34</v>
      </c>
      <c r="B100" s="65">
        <v>0</v>
      </c>
      <c r="C100" s="66">
        <v>0</v>
      </c>
      <c r="D100" s="67">
        <v>0</v>
      </c>
      <c r="E100" s="67">
        <v>0</v>
      </c>
      <c r="F100" s="66">
        <v>0</v>
      </c>
      <c r="G100" s="67">
        <v>0</v>
      </c>
      <c r="H100" s="67">
        <v>0</v>
      </c>
      <c r="I100" s="71">
        <v>0</v>
      </c>
    </row>
    <row r="101" spans="1:9" ht="11.25">
      <c r="A101" s="60" t="s">
        <v>35</v>
      </c>
      <c r="B101" s="65">
        <v>0</v>
      </c>
      <c r="C101" s="66">
        <v>0</v>
      </c>
      <c r="D101" s="67">
        <v>0</v>
      </c>
      <c r="E101" s="67">
        <v>0</v>
      </c>
      <c r="F101" s="66">
        <v>0</v>
      </c>
      <c r="G101" s="67">
        <v>0</v>
      </c>
      <c r="H101" s="67">
        <v>0</v>
      </c>
      <c r="I101" s="71">
        <v>0</v>
      </c>
    </row>
    <row r="102" spans="1:9" ht="11.25">
      <c r="A102" s="60" t="s">
        <v>36</v>
      </c>
      <c r="B102" s="80">
        <v>267</v>
      </c>
      <c r="C102" s="69">
        <v>21746100</v>
      </c>
      <c r="D102" s="67">
        <v>2</v>
      </c>
      <c r="E102" s="68">
        <v>1</v>
      </c>
      <c r="F102" s="69">
        <v>705000</v>
      </c>
      <c r="G102" s="68">
        <v>63</v>
      </c>
      <c r="H102" s="67">
        <v>1</v>
      </c>
      <c r="I102" s="70">
        <v>55</v>
      </c>
    </row>
    <row r="103" spans="1:9" ht="12" thickBot="1">
      <c r="A103" s="73" t="s">
        <v>30</v>
      </c>
      <c r="B103" s="74">
        <v>0</v>
      </c>
      <c r="C103" s="75">
        <v>0</v>
      </c>
      <c r="D103" s="76">
        <v>0</v>
      </c>
      <c r="E103" s="76">
        <v>0</v>
      </c>
      <c r="F103" s="75">
        <v>0</v>
      </c>
      <c r="G103" s="76">
        <v>0</v>
      </c>
      <c r="H103" s="76">
        <v>0</v>
      </c>
      <c r="I103" s="79">
        <v>0</v>
      </c>
    </row>
    <row r="104" spans="1:9" ht="14.25" customHeight="1" thickBot="1">
      <c r="A104" s="323" t="s">
        <v>49</v>
      </c>
      <c r="B104" s="324"/>
      <c r="C104" s="324"/>
      <c r="D104" s="324"/>
      <c r="E104" s="324"/>
      <c r="F104" s="324"/>
      <c r="G104" s="324"/>
      <c r="H104" s="324"/>
      <c r="I104" s="325"/>
    </row>
    <row r="105" spans="1:9" ht="11.25">
      <c r="A105" s="60" t="s">
        <v>32</v>
      </c>
      <c r="B105" s="61">
        <f aca="true" t="shared" si="15" ref="B105:I105">SUM(B110,B109,B108,B107,B106)</f>
        <v>176</v>
      </c>
      <c r="C105" s="62">
        <f t="shared" si="15"/>
        <v>28375000</v>
      </c>
      <c r="D105" s="63">
        <f t="shared" si="15"/>
        <v>3</v>
      </c>
      <c r="E105" s="63">
        <f t="shared" si="15"/>
        <v>3</v>
      </c>
      <c r="F105" s="62">
        <f t="shared" si="15"/>
        <v>5620000</v>
      </c>
      <c r="G105" s="63">
        <f t="shared" si="15"/>
        <v>50</v>
      </c>
      <c r="H105" s="63">
        <f t="shared" si="15"/>
        <v>2</v>
      </c>
      <c r="I105" s="64">
        <f t="shared" si="15"/>
        <v>23</v>
      </c>
    </row>
    <row r="106" spans="1:9" ht="11.25">
      <c r="A106" s="60" t="s">
        <v>33</v>
      </c>
      <c r="B106" s="80">
        <v>6</v>
      </c>
      <c r="C106" s="69">
        <v>5250000</v>
      </c>
      <c r="D106" s="67">
        <v>0</v>
      </c>
      <c r="E106" s="68">
        <v>3</v>
      </c>
      <c r="F106" s="69">
        <v>5620000</v>
      </c>
      <c r="G106" s="68">
        <v>12</v>
      </c>
      <c r="H106" s="67">
        <v>1</v>
      </c>
      <c r="I106" s="70">
        <v>3</v>
      </c>
    </row>
    <row r="107" spans="1:9" s="48" customFormat="1" ht="11.25">
      <c r="A107" s="60" t="s">
        <v>34</v>
      </c>
      <c r="B107" s="65">
        <v>0</v>
      </c>
      <c r="C107" s="66">
        <v>0</v>
      </c>
      <c r="D107" s="67">
        <v>0</v>
      </c>
      <c r="E107" s="67">
        <v>0</v>
      </c>
      <c r="F107" s="66">
        <v>0</v>
      </c>
      <c r="G107" s="67">
        <v>0</v>
      </c>
      <c r="H107" s="67">
        <v>0</v>
      </c>
      <c r="I107" s="71">
        <v>0</v>
      </c>
    </row>
    <row r="108" spans="1:9" ht="11.25">
      <c r="A108" s="60" t="s">
        <v>35</v>
      </c>
      <c r="B108" s="65">
        <v>0</v>
      </c>
      <c r="C108" s="66">
        <v>0</v>
      </c>
      <c r="D108" s="67">
        <v>0</v>
      </c>
      <c r="E108" s="67">
        <v>0</v>
      </c>
      <c r="F108" s="66">
        <v>0</v>
      </c>
      <c r="G108" s="67">
        <v>0</v>
      </c>
      <c r="H108" s="67">
        <v>0</v>
      </c>
      <c r="I108" s="71">
        <v>0</v>
      </c>
    </row>
    <row r="109" spans="1:9" ht="11.25">
      <c r="A109" s="60" t="s">
        <v>36</v>
      </c>
      <c r="B109" s="80">
        <v>170</v>
      </c>
      <c r="C109" s="69">
        <v>23125000</v>
      </c>
      <c r="D109" s="67">
        <v>3</v>
      </c>
      <c r="E109" s="68">
        <v>0</v>
      </c>
      <c r="F109" s="69">
        <v>0</v>
      </c>
      <c r="G109" s="68">
        <v>38</v>
      </c>
      <c r="H109" s="67">
        <v>1</v>
      </c>
      <c r="I109" s="70">
        <v>19</v>
      </c>
    </row>
    <row r="110" spans="1:9" ht="12" thickBot="1">
      <c r="A110" s="73" t="s">
        <v>30</v>
      </c>
      <c r="B110" s="74">
        <v>0</v>
      </c>
      <c r="C110" s="75">
        <v>0</v>
      </c>
      <c r="D110" s="76">
        <v>0</v>
      </c>
      <c r="E110" s="76">
        <v>0</v>
      </c>
      <c r="F110" s="75">
        <v>0</v>
      </c>
      <c r="G110" s="76">
        <v>0</v>
      </c>
      <c r="H110" s="76">
        <v>0</v>
      </c>
      <c r="I110" s="79">
        <v>1</v>
      </c>
    </row>
    <row r="111" spans="1:9" ht="13.5" customHeight="1" thickBot="1">
      <c r="A111" s="332" t="s">
        <v>50</v>
      </c>
      <c r="B111" s="324"/>
      <c r="C111" s="324"/>
      <c r="D111" s="324"/>
      <c r="E111" s="324"/>
      <c r="F111" s="324"/>
      <c r="G111" s="324"/>
      <c r="H111" s="324"/>
      <c r="I111" s="325"/>
    </row>
    <row r="112" spans="1:9" ht="11.25">
      <c r="A112" s="60" t="s">
        <v>32</v>
      </c>
      <c r="B112" s="61">
        <f aca="true" t="shared" si="16" ref="B112:I112">SUM(B117,B116,B115,B114,B113)</f>
        <v>4</v>
      </c>
      <c r="C112" s="62">
        <f t="shared" si="16"/>
        <v>340000</v>
      </c>
      <c r="D112" s="63">
        <f t="shared" si="16"/>
        <v>0</v>
      </c>
      <c r="E112" s="63">
        <f t="shared" si="16"/>
        <v>0</v>
      </c>
      <c r="F112" s="62">
        <f t="shared" si="16"/>
        <v>0</v>
      </c>
      <c r="G112" s="63">
        <f t="shared" si="16"/>
        <v>1</v>
      </c>
      <c r="H112" s="63">
        <f t="shared" si="16"/>
        <v>0</v>
      </c>
      <c r="I112" s="64">
        <f t="shared" si="16"/>
        <v>1</v>
      </c>
    </row>
    <row r="113" spans="1:9" ht="11.25">
      <c r="A113" s="60" t="s">
        <v>33</v>
      </c>
      <c r="B113" s="65">
        <v>1</v>
      </c>
      <c r="C113" s="66">
        <v>100000</v>
      </c>
      <c r="D113" s="67">
        <v>0</v>
      </c>
      <c r="E113" s="67">
        <v>0</v>
      </c>
      <c r="F113" s="66">
        <v>0</v>
      </c>
      <c r="G113" s="68">
        <v>0</v>
      </c>
      <c r="H113" s="67">
        <v>0</v>
      </c>
      <c r="I113" s="71">
        <v>1</v>
      </c>
    </row>
    <row r="114" spans="1:9" ht="11.25">
      <c r="A114" s="60" t="s">
        <v>34</v>
      </c>
      <c r="B114" s="65">
        <v>0</v>
      </c>
      <c r="C114" s="66">
        <v>0</v>
      </c>
      <c r="D114" s="67">
        <v>0</v>
      </c>
      <c r="E114" s="67">
        <v>0</v>
      </c>
      <c r="F114" s="66">
        <v>0</v>
      </c>
      <c r="G114" s="67">
        <v>0</v>
      </c>
      <c r="H114" s="67">
        <v>0</v>
      </c>
      <c r="I114" s="71">
        <v>0</v>
      </c>
    </row>
    <row r="115" spans="1:12" s="48" customFormat="1" ht="11.25">
      <c r="A115" s="60" t="s">
        <v>35</v>
      </c>
      <c r="B115" s="65">
        <v>0</v>
      </c>
      <c r="C115" s="66">
        <v>0</v>
      </c>
      <c r="D115" s="67">
        <v>0</v>
      </c>
      <c r="E115" s="67">
        <v>0</v>
      </c>
      <c r="F115" s="66">
        <v>0</v>
      </c>
      <c r="G115" s="67">
        <v>0</v>
      </c>
      <c r="H115" s="67">
        <v>0</v>
      </c>
      <c r="I115" s="71">
        <v>0</v>
      </c>
      <c r="K115" s="49"/>
      <c r="L115" s="50"/>
    </row>
    <row r="116" spans="1:9" ht="11.25">
      <c r="A116" s="60" t="s">
        <v>36</v>
      </c>
      <c r="B116" s="80">
        <v>3</v>
      </c>
      <c r="C116" s="69">
        <v>240000</v>
      </c>
      <c r="D116" s="67">
        <v>0</v>
      </c>
      <c r="E116" s="67">
        <v>0</v>
      </c>
      <c r="F116" s="66">
        <v>0</v>
      </c>
      <c r="G116" s="68">
        <v>1</v>
      </c>
      <c r="H116" s="67">
        <v>0</v>
      </c>
      <c r="I116" s="71">
        <v>0</v>
      </c>
    </row>
    <row r="117" spans="1:9" ht="12" thickBot="1">
      <c r="A117" s="73" t="s">
        <v>30</v>
      </c>
      <c r="B117" s="81">
        <v>0</v>
      </c>
      <c r="C117" s="82">
        <v>0</v>
      </c>
      <c r="D117" s="76">
        <v>0</v>
      </c>
      <c r="E117" s="76">
        <v>0</v>
      </c>
      <c r="F117" s="75">
        <v>0</v>
      </c>
      <c r="G117" s="76">
        <v>0</v>
      </c>
      <c r="H117" s="76">
        <v>0</v>
      </c>
      <c r="I117" s="79">
        <v>0</v>
      </c>
    </row>
    <row r="118" spans="1:9" ht="14.25" customHeight="1" thickBot="1">
      <c r="A118" s="323" t="s">
        <v>51</v>
      </c>
      <c r="B118" s="324"/>
      <c r="C118" s="324"/>
      <c r="D118" s="324"/>
      <c r="E118" s="324"/>
      <c r="F118" s="324"/>
      <c r="G118" s="324"/>
      <c r="H118" s="324"/>
      <c r="I118" s="325"/>
    </row>
    <row r="119" spans="1:9" ht="11.25">
      <c r="A119" s="60" t="s">
        <v>32</v>
      </c>
      <c r="B119" s="61">
        <f aca="true" t="shared" si="17" ref="B119:I119">SUM(B124,B123,B122,B121,B120)</f>
        <v>73</v>
      </c>
      <c r="C119" s="62">
        <f t="shared" si="17"/>
        <v>9333000</v>
      </c>
      <c r="D119" s="63">
        <f t="shared" si="17"/>
        <v>0</v>
      </c>
      <c r="E119" s="63">
        <f t="shared" si="17"/>
        <v>0</v>
      </c>
      <c r="F119" s="62">
        <f t="shared" si="17"/>
        <v>0</v>
      </c>
      <c r="G119" s="63">
        <f t="shared" si="17"/>
        <v>19</v>
      </c>
      <c r="H119" s="63">
        <f t="shared" si="17"/>
        <v>0</v>
      </c>
      <c r="I119" s="64">
        <f t="shared" si="17"/>
        <v>9</v>
      </c>
    </row>
    <row r="120" spans="1:9" ht="11.25">
      <c r="A120" s="60" t="s">
        <v>33</v>
      </c>
      <c r="B120" s="80">
        <v>3</v>
      </c>
      <c r="C120" s="69">
        <v>1600000</v>
      </c>
      <c r="D120" s="67">
        <v>0</v>
      </c>
      <c r="E120" s="67">
        <v>0</v>
      </c>
      <c r="F120" s="66">
        <v>0</v>
      </c>
      <c r="G120" s="68">
        <v>6</v>
      </c>
      <c r="H120" s="67">
        <v>0</v>
      </c>
      <c r="I120" s="70">
        <v>0</v>
      </c>
    </row>
    <row r="121" spans="1:9" ht="11.25">
      <c r="A121" s="60" t="s">
        <v>34</v>
      </c>
      <c r="B121" s="65">
        <v>0</v>
      </c>
      <c r="C121" s="66">
        <v>0</v>
      </c>
      <c r="D121" s="67">
        <v>0</v>
      </c>
      <c r="E121" s="67">
        <v>0</v>
      </c>
      <c r="F121" s="66">
        <v>0</v>
      </c>
      <c r="G121" s="67">
        <v>0</v>
      </c>
      <c r="H121" s="67">
        <v>0</v>
      </c>
      <c r="I121" s="71">
        <v>0</v>
      </c>
    </row>
    <row r="122" spans="1:9" ht="11.25">
      <c r="A122" s="60" t="s">
        <v>35</v>
      </c>
      <c r="B122" s="65">
        <v>0</v>
      </c>
      <c r="C122" s="66">
        <v>0</v>
      </c>
      <c r="D122" s="67">
        <v>0</v>
      </c>
      <c r="E122" s="67">
        <v>0</v>
      </c>
      <c r="F122" s="66">
        <v>0</v>
      </c>
      <c r="G122" s="67">
        <v>0</v>
      </c>
      <c r="H122" s="67">
        <v>0</v>
      </c>
      <c r="I122" s="71">
        <v>0</v>
      </c>
    </row>
    <row r="123" spans="1:9" ht="11.25">
      <c r="A123" s="60" t="s">
        <v>36</v>
      </c>
      <c r="B123" s="80">
        <v>70</v>
      </c>
      <c r="C123" s="69">
        <v>7733000</v>
      </c>
      <c r="D123" s="67">
        <v>0</v>
      </c>
      <c r="E123" s="67">
        <v>0</v>
      </c>
      <c r="F123" s="66">
        <v>0</v>
      </c>
      <c r="G123" s="68">
        <v>13</v>
      </c>
      <c r="H123" s="67">
        <v>0</v>
      </c>
      <c r="I123" s="70">
        <v>9</v>
      </c>
    </row>
    <row r="124" spans="1:9" ht="12" thickBot="1">
      <c r="A124" s="73" t="s">
        <v>30</v>
      </c>
      <c r="B124" s="81">
        <v>0</v>
      </c>
      <c r="C124" s="82">
        <v>0</v>
      </c>
      <c r="D124" s="76">
        <v>0</v>
      </c>
      <c r="E124" s="76">
        <v>0</v>
      </c>
      <c r="F124" s="75">
        <v>0</v>
      </c>
      <c r="G124" s="76">
        <v>0</v>
      </c>
      <c r="H124" s="76">
        <v>0</v>
      </c>
      <c r="I124" s="79">
        <v>0</v>
      </c>
    </row>
    <row r="125" spans="1:9" ht="13.5" customHeight="1" thickBot="1">
      <c r="A125" s="332" t="s">
        <v>52</v>
      </c>
      <c r="B125" s="324"/>
      <c r="C125" s="324"/>
      <c r="D125" s="324"/>
      <c r="E125" s="324"/>
      <c r="F125" s="324"/>
      <c r="G125" s="324"/>
      <c r="H125" s="324"/>
      <c r="I125" s="333"/>
    </row>
    <row r="126" spans="1:10" ht="11.25">
      <c r="A126" s="60" t="s">
        <v>32</v>
      </c>
      <c r="B126" s="61">
        <f aca="true" t="shared" si="18" ref="B126:I126">SUM(B131,B130,B129,B128,B127)</f>
        <v>86</v>
      </c>
      <c r="C126" s="62">
        <f t="shared" si="18"/>
        <v>18214000</v>
      </c>
      <c r="D126" s="63">
        <f t="shared" si="18"/>
        <v>1</v>
      </c>
      <c r="E126" s="63">
        <f t="shared" si="18"/>
        <v>1</v>
      </c>
      <c r="F126" s="62">
        <f t="shared" si="18"/>
        <v>100000</v>
      </c>
      <c r="G126" s="63">
        <f t="shared" si="18"/>
        <v>33</v>
      </c>
      <c r="H126" s="63">
        <f t="shared" si="18"/>
        <v>0</v>
      </c>
      <c r="I126" s="64">
        <f t="shared" si="18"/>
        <v>27</v>
      </c>
      <c r="J126" s="85"/>
    </row>
    <row r="127" spans="1:9" ht="11.25">
      <c r="A127" s="60" t="s">
        <v>33</v>
      </c>
      <c r="B127" s="80">
        <v>3</v>
      </c>
      <c r="C127" s="69">
        <v>7500000</v>
      </c>
      <c r="D127" s="67">
        <v>0</v>
      </c>
      <c r="E127" s="68">
        <v>1</v>
      </c>
      <c r="F127" s="69">
        <v>100000</v>
      </c>
      <c r="G127" s="68">
        <v>8</v>
      </c>
      <c r="H127" s="67">
        <v>0</v>
      </c>
      <c r="I127" s="70">
        <v>2</v>
      </c>
    </row>
    <row r="128" spans="1:9" ht="11.25">
      <c r="A128" s="60" t="s">
        <v>34</v>
      </c>
      <c r="B128" s="65">
        <v>0</v>
      </c>
      <c r="C128" s="66">
        <v>0</v>
      </c>
      <c r="D128" s="67">
        <v>0</v>
      </c>
      <c r="E128" s="67">
        <v>0</v>
      </c>
      <c r="F128" s="66">
        <v>0</v>
      </c>
      <c r="G128" s="67">
        <v>0</v>
      </c>
      <c r="H128" s="67">
        <v>0</v>
      </c>
      <c r="I128" s="71">
        <v>0</v>
      </c>
    </row>
    <row r="129" spans="1:12" s="48" customFormat="1" ht="11.25">
      <c r="A129" s="60" t="s">
        <v>35</v>
      </c>
      <c r="B129" s="65">
        <v>0</v>
      </c>
      <c r="C129" s="66">
        <v>0</v>
      </c>
      <c r="D129" s="67">
        <v>0</v>
      </c>
      <c r="E129" s="67">
        <v>0</v>
      </c>
      <c r="F129" s="66">
        <v>0</v>
      </c>
      <c r="G129" s="67">
        <v>0</v>
      </c>
      <c r="H129" s="67">
        <v>0</v>
      </c>
      <c r="I129" s="71">
        <v>0</v>
      </c>
      <c r="K129" s="49"/>
      <c r="L129" s="50"/>
    </row>
    <row r="130" spans="1:9" ht="11.25">
      <c r="A130" s="60" t="s">
        <v>36</v>
      </c>
      <c r="B130" s="80">
        <v>83</v>
      </c>
      <c r="C130" s="69">
        <v>10714000</v>
      </c>
      <c r="D130" s="67">
        <v>1</v>
      </c>
      <c r="E130" s="67">
        <v>0</v>
      </c>
      <c r="F130" s="66">
        <v>0</v>
      </c>
      <c r="G130" s="68">
        <v>25</v>
      </c>
      <c r="H130" s="67">
        <v>0</v>
      </c>
      <c r="I130" s="70">
        <v>25</v>
      </c>
    </row>
    <row r="131" spans="1:9" ht="12" thickBot="1">
      <c r="A131" s="257" t="s">
        <v>30</v>
      </c>
      <c r="B131" s="74">
        <v>0</v>
      </c>
      <c r="C131" s="75">
        <v>0</v>
      </c>
      <c r="D131" s="76">
        <v>0</v>
      </c>
      <c r="E131" s="76">
        <v>0</v>
      </c>
      <c r="F131" s="75">
        <v>0</v>
      </c>
      <c r="G131" s="76">
        <v>0</v>
      </c>
      <c r="H131" s="76">
        <v>0</v>
      </c>
      <c r="I131" s="79">
        <v>0</v>
      </c>
    </row>
    <row r="132" spans="1:9" ht="15" customHeight="1">
      <c r="A132" s="256"/>
      <c r="B132" s="83"/>
      <c r="C132" s="84"/>
      <c r="D132" s="83"/>
      <c r="E132" s="83"/>
      <c r="F132" s="84"/>
      <c r="G132" s="83"/>
      <c r="H132" s="83"/>
      <c r="I132" s="83"/>
    </row>
    <row r="133" spans="1:9" ht="11.25">
      <c r="A133" s="256"/>
      <c r="B133" s="83"/>
      <c r="C133" s="84"/>
      <c r="D133" s="83"/>
      <c r="E133" s="83"/>
      <c r="F133" s="84"/>
      <c r="G133" s="83"/>
      <c r="H133" s="83"/>
      <c r="I133" s="83"/>
    </row>
    <row r="134" spans="1:9" ht="12" customHeight="1" thickBot="1">
      <c r="A134" s="256"/>
      <c r="B134" s="83"/>
      <c r="C134" s="84"/>
      <c r="D134" s="83"/>
      <c r="E134" s="83"/>
      <c r="F134" s="84"/>
      <c r="G134" s="83"/>
      <c r="H134" s="83"/>
      <c r="I134" s="83"/>
    </row>
    <row r="135" spans="1:9" ht="14.25" customHeight="1" thickBot="1">
      <c r="A135" s="323" t="s">
        <v>53</v>
      </c>
      <c r="B135" s="326"/>
      <c r="C135" s="326"/>
      <c r="D135" s="326"/>
      <c r="E135" s="326"/>
      <c r="F135" s="326"/>
      <c r="G135" s="326"/>
      <c r="H135" s="326"/>
      <c r="I135" s="327"/>
    </row>
    <row r="136" spans="1:9" ht="11.25">
      <c r="A136" s="60" t="s">
        <v>32</v>
      </c>
      <c r="B136" s="61">
        <f aca="true" t="shared" si="19" ref="B136:I136">SUM(B141,B140,B139,B138,B137)</f>
        <v>50</v>
      </c>
      <c r="C136" s="62">
        <f t="shared" si="19"/>
        <v>11351000</v>
      </c>
      <c r="D136" s="63">
        <f t="shared" si="19"/>
        <v>0</v>
      </c>
      <c r="E136" s="63">
        <f t="shared" si="19"/>
        <v>0</v>
      </c>
      <c r="F136" s="62">
        <f t="shared" si="19"/>
        <v>0</v>
      </c>
      <c r="G136" s="63">
        <f>SUM(G137:G141)</f>
        <v>11</v>
      </c>
      <c r="H136" s="63">
        <f t="shared" si="19"/>
        <v>0</v>
      </c>
      <c r="I136" s="64">
        <f t="shared" si="19"/>
        <v>8</v>
      </c>
    </row>
    <row r="137" spans="1:9" ht="11.25">
      <c r="A137" s="60" t="s">
        <v>33</v>
      </c>
      <c r="B137" s="80">
        <v>5</v>
      </c>
      <c r="C137" s="69">
        <v>4301000</v>
      </c>
      <c r="D137" s="67">
        <v>0</v>
      </c>
      <c r="E137" s="67">
        <v>0</v>
      </c>
      <c r="F137" s="66">
        <v>0</v>
      </c>
      <c r="G137" s="68">
        <v>3</v>
      </c>
      <c r="H137" s="67">
        <v>0</v>
      </c>
      <c r="I137" s="70">
        <v>1</v>
      </c>
    </row>
    <row r="138" spans="1:9" ht="11.25">
      <c r="A138" s="60" t="s">
        <v>34</v>
      </c>
      <c r="B138" s="65">
        <v>1</v>
      </c>
      <c r="C138" s="66">
        <v>15000</v>
      </c>
      <c r="D138" s="67">
        <v>0</v>
      </c>
      <c r="E138" s="67">
        <v>0</v>
      </c>
      <c r="F138" s="66">
        <v>0</v>
      </c>
      <c r="G138" s="67">
        <v>0</v>
      </c>
      <c r="H138" s="67">
        <v>0</v>
      </c>
      <c r="I138" s="71">
        <v>0</v>
      </c>
    </row>
    <row r="139" spans="1:12" s="48" customFormat="1" ht="15" customHeight="1">
      <c r="A139" s="60" t="s">
        <v>35</v>
      </c>
      <c r="B139" s="65">
        <v>0</v>
      </c>
      <c r="C139" s="66">
        <v>0</v>
      </c>
      <c r="D139" s="67">
        <v>0</v>
      </c>
      <c r="E139" s="67">
        <v>0</v>
      </c>
      <c r="F139" s="66">
        <v>0</v>
      </c>
      <c r="G139" s="67">
        <v>0</v>
      </c>
      <c r="H139" s="67">
        <v>0</v>
      </c>
      <c r="I139" s="71">
        <v>0</v>
      </c>
      <c r="K139" s="49"/>
      <c r="L139" s="50"/>
    </row>
    <row r="140" spans="1:9" ht="11.25">
      <c r="A140" s="60" t="s">
        <v>36</v>
      </c>
      <c r="B140" s="80">
        <v>44</v>
      </c>
      <c r="C140" s="69">
        <v>7035000</v>
      </c>
      <c r="D140" s="67">
        <v>0</v>
      </c>
      <c r="E140" s="67">
        <v>0</v>
      </c>
      <c r="F140" s="66">
        <v>0</v>
      </c>
      <c r="G140" s="68">
        <v>8</v>
      </c>
      <c r="H140" s="67">
        <v>0</v>
      </c>
      <c r="I140" s="70">
        <v>7</v>
      </c>
    </row>
    <row r="141" spans="1:9" ht="12" customHeight="1" thickBot="1">
      <c r="A141" s="73" t="s">
        <v>30</v>
      </c>
      <c r="B141" s="74">
        <v>0</v>
      </c>
      <c r="C141" s="75">
        <v>0</v>
      </c>
      <c r="D141" s="76">
        <v>0</v>
      </c>
      <c r="E141" s="76">
        <v>0</v>
      </c>
      <c r="F141" s="75">
        <v>0</v>
      </c>
      <c r="G141" s="76">
        <v>0</v>
      </c>
      <c r="H141" s="76">
        <v>0</v>
      </c>
      <c r="I141" s="79">
        <v>0</v>
      </c>
    </row>
    <row r="142" spans="1:9" ht="13.5" customHeight="1" thickBot="1">
      <c r="A142" s="323" t="s">
        <v>54</v>
      </c>
      <c r="B142" s="324"/>
      <c r="C142" s="324"/>
      <c r="D142" s="324"/>
      <c r="E142" s="324"/>
      <c r="F142" s="324"/>
      <c r="G142" s="324"/>
      <c r="H142" s="324"/>
      <c r="I142" s="325"/>
    </row>
    <row r="143" spans="1:9" ht="12.75" customHeight="1">
      <c r="A143" s="60" t="s">
        <v>32</v>
      </c>
      <c r="B143" s="61">
        <f aca="true" t="shared" si="20" ref="B143:I143">SUM(B148,B147,B146,B145,B144)</f>
        <v>38</v>
      </c>
      <c r="C143" s="62">
        <f t="shared" si="20"/>
        <v>5765000</v>
      </c>
      <c r="D143" s="63">
        <f t="shared" si="20"/>
        <v>0</v>
      </c>
      <c r="E143" s="63">
        <f t="shared" si="20"/>
        <v>0</v>
      </c>
      <c r="F143" s="62">
        <f t="shared" si="20"/>
        <v>0</v>
      </c>
      <c r="G143" s="63">
        <f t="shared" si="20"/>
        <v>6</v>
      </c>
      <c r="H143" s="63">
        <f t="shared" si="20"/>
        <v>0</v>
      </c>
      <c r="I143" s="64">
        <f t="shared" si="20"/>
        <v>11</v>
      </c>
    </row>
    <row r="144" spans="1:9" ht="11.25">
      <c r="A144" s="60" t="s">
        <v>33</v>
      </c>
      <c r="B144" s="65">
        <v>0</v>
      </c>
      <c r="C144" s="66">
        <v>0</v>
      </c>
      <c r="D144" s="67">
        <v>0</v>
      </c>
      <c r="E144" s="67">
        <v>0</v>
      </c>
      <c r="F144" s="66">
        <v>0</v>
      </c>
      <c r="G144" s="67">
        <v>0</v>
      </c>
      <c r="H144" s="67">
        <v>0</v>
      </c>
      <c r="I144" s="70">
        <v>1</v>
      </c>
    </row>
    <row r="145" spans="1:9" ht="11.25">
      <c r="A145" s="60" t="s">
        <v>34</v>
      </c>
      <c r="B145" s="65">
        <v>0</v>
      </c>
      <c r="C145" s="66">
        <v>0</v>
      </c>
      <c r="D145" s="67">
        <v>0</v>
      </c>
      <c r="E145" s="67">
        <v>0</v>
      </c>
      <c r="F145" s="66">
        <v>0</v>
      </c>
      <c r="G145" s="67">
        <v>0</v>
      </c>
      <c r="H145" s="67">
        <v>0</v>
      </c>
      <c r="I145" s="71">
        <v>0</v>
      </c>
    </row>
    <row r="146" spans="1:9" ht="15" customHeight="1">
      <c r="A146" s="60" t="s">
        <v>35</v>
      </c>
      <c r="B146" s="65">
        <v>0</v>
      </c>
      <c r="C146" s="66">
        <v>0</v>
      </c>
      <c r="D146" s="67">
        <v>0</v>
      </c>
      <c r="E146" s="67">
        <v>0</v>
      </c>
      <c r="F146" s="66">
        <v>0</v>
      </c>
      <c r="G146" s="67">
        <v>0</v>
      </c>
      <c r="H146" s="67">
        <v>0</v>
      </c>
      <c r="I146" s="71">
        <v>0</v>
      </c>
    </row>
    <row r="147" spans="1:9" ht="11.25">
      <c r="A147" s="60" t="s">
        <v>36</v>
      </c>
      <c r="B147" s="80">
        <v>38</v>
      </c>
      <c r="C147" s="66">
        <v>5765000</v>
      </c>
      <c r="D147" s="67">
        <v>0</v>
      </c>
      <c r="E147" s="67">
        <v>0</v>
      </c>
      <c r="F147" s="66">
        <v>0</v>
      </c>
      <c r="G147" s="68">
        <v>6</v>
      </c>
      <c r="H147" s="67">
        <v>0</v>
      </c>
      <c r="I147" s="71">
        <v>10</v>
      </c>
    </row>
    <row r="148" spans="1:9" ht="12" customHeight="1" thickBot="1">
      <c r="A148" s="73" t="s">
        <v>30</v>
      </c>
      <c r="B148" s="81">
        <v>0</v>
      </c>
      <c r="C148" s="82">
        <v>0</v>
      </c>
      <c r="D148" s="76">
        <v>0</v>
      </c>
      <c r="E148" s="76">
        <v>0</v>
      </c>
      <c r="F148" s="75">
        <v>0</v>
      </c>
      <c r="G148" s="76">
        <v>0</v>
      </c>
      <c r="H148" s="76">
        <v>0</v>
      </c>
      <c r="I148" s="79">
        <v>0</v>
      </c>
    </row>
    <row r="149" spans="1:9" ht="24.75" customHeight="1" thickBot="1">
      <c r="A149" s="323" t="s">
        <v>55</v>
      </c>
      <c r="B149" s="324"/>
      <c r="C149" s="324"/>
      <c r="D149" s="324"/>
      <c r="E149" s="324"/>
      <c r="F149" s="324"/>
      <c r="G149" s="324"/>
      <c r="H149" s="324"/>
      <c r="I149" s="325"/>
    </row>
    <row r="150" spans="1:9" ht="11.25">
      <c r="A150" s="60" t="s">
        <v>32</v>
      </c>
      <c r="B150" s="61">
        <f aca="true" t="shared" si="21" ref="B150:I150">SUM(B155,B154,B153,B152,B151)</f>
        <v>0</v>
      </c>
      <c r="C150" s="62">
        <f t="shared" si="21"/>
        <v>0</v>
      </c>
      <c r="D150" s="63">
        <f t="shared" si="21"/>
        <v>0</v>
      </c>
      <c r="E150" s="63">
        <f t="shared" si="21"/>
        <v>0</v>
      </c>
      <c r="F150" s="62">
        <f t="shared" si="21"/>
        <v>0</v>
      </c>
      <c r="G150" s="63">
        <f t="shared" si="21"/>
        <v>0</v>
      </c>
      <c r="H150" s="63">
        <f t="shared" si="21"/>
        <v>0</v>
      </c>
      <c r="I150" s="64">
        <f t="shared" si="21"/>
        <v>0</v>
      </c>
    </row>
    <row r="151" spans="1:9" ht="11.25">
      <c r="A151" s="60" t="s">
        <v>33</v>
      </c>
      <c r="B151" s="65">
        <v>0</v>
      </c>
      <c r="C151" s="66">
        <v>0</v>
      </c>
      <c r="D151" s="67">
        <v>0</v>
      </c>
      <c r="E151" s="67">
        <v>0</v>
      </c>
      <c r="F151" s="66">
        <v>0</v>
      </c>
      <c r="G151" s="67">
        <v>0</v>
      </c>
      <c r="H151" s="67">
        <v>0</v>
      </c>
      <c r="I151" s="70">
        <v>0</v>
      </c>
    </row>
    <row r="152" spans="1:9" ht="11.25">
      <c r="A152" s="60" t="s">
        <v>34</v>
      </c>
      <c r="B152" s="65">
        <v>0</v>
      </c>
      <c r="C152" s="66">
        <v>0</v>
      </c>
      <c r="D152" s="67">
        <v>0</v>
      </c>
      <c r="E152" s="67">
        <v>0</v>
      </c>
      <c r="F152" s="66">
        <v>0</v>
      </c>
      <c r="G152" s="67">
        <v>0</v>
      </c>
      <c r="H152" s="67">
        <v>0</v>
      </c>
      <c r="I152" s="71">
        <v>0</v>
      </c>
    </row>
    <row r="153" spans="1:12" s="48" customFormat="1" ht="11.25">
      <c r="A153" s="60" t="s">
        <v>35</v>
      </c>
      <c r="B153" s="65">
        <v>0</v>
      </c>
      <c r="C153" s="66">
        <v>0</v>
      </c>
      <c r="D153" s="67">
        <v>0</v>
      </c>
      <c r="E153" s="67">
        <v>0</v>
      </c>
      <c r="F153" s="66">
        <v>0</v>
      </c>
      <c r="G153" s="67">
        <v>0</v>
      </c>
      <c r="H153" s="67">
        <v>0</v>
      </c>
      <c r="I153" s="71">
        <v>0</v>
      </c>
      <c r="K153" s="49"/>
      <c r="L153" s="50"/>
    </row>
    <row r="154" spans="1:9" ht="11.25">
      <c r="A154" s="60" t="s">
        <v>36</v>
      </c>
      <c r="B154" s="80">
        <v>0</v>
      </c>
      <c r="C154" s="69">
        <v>0</v>
      </c>
      <c r="D154" s="67">
        <v>0</v>
      </c>
      <c r="E154" s="67">
        <v>0</v>
      </c>
      <c r="F154" s="66">
        <v>0</v>
      </c>
      <c r="G154" s="68">
        <v>0</v>
      </c>
      <c r="H154" s="67">
        <v>0</v>
      </c>
      <c r="I154" s="71">
        <v>0</v>
      </c>
    </row>
    <row r="155" spans="1:9" ht="12" customHeight="1" thickBot="1">
      <c r="A155" s="73" t="s">
        <v>30</v>
      </c>
      <c r="B155" s="81">
        <v>0</v>
      </c>
      <c r="C155" s="82">
        <v>0</v>
      </c>
      <c r="D155" s="76">
        <v>0</v>
      </c>
      <c r="E155" s="76">
        <v>0</v>
      </c>
      <c r="F155" s="75">
        <v>0</v>
      </c>
      <c r="G155" s="76">
        <v>0</v>
      </c>
      <c r="H155" s="76">
        <v>0</v>
      </c>
      <c r="I155" s="79">
        <v>0</v>
      </c>
    </row>
    <row r="156" spans="1:9" ht="13.5" customHeight="1" thickBot="1">
      <c r="A156" s="323" t="s">
        <v>56</v>
      </c>
      <c r="B156" s="324"/>
      <c r="C156" s="324"/>
      <c r="D156" s="324"/>
      <c r="E156" s="324"/>
      <c r="F156" s="324"/>
      <c r="G156" s="324"/>
      <c r="H156" s="324"/>
      <c r="I156" s="325"/>
    </row>
    <row r="157" spans="1:9" ht="11.25">
      <c r="A157" s="60" t="s">
        <v>32</v>
      </c>
      <c r="B157" s="61">
        <f aca="true" t="shared" si="22" ref="B157:I157">SUM(B162,B161,B160,B159,B158)</f>
        <v>0</v>
      </c>
      <c r="C157" s="62">
        <f t="shared" si="22"/>
        <v>0</v>
      </c>
      <c r="D157" s="63">
        <f t="shared" si="22"/>
        <v>0</v>
      </c>
      <c r="E157" s="63">
        <f t="shared" si="22"/>
        <v>0</v>
      </c>
      <c r="F157" s="62">
        <f t="shared" si="22"/>
        <v>0</v>
      </c>
      <c r="G157" s="63">
        <f t="shared" si="22"/>
        <v>0</v>
      </c>
      <c r="H157" s="63">
        <f t="shared" si="22"/>
        <v>0</v>
      </c>
      <c r="I157" s="64">
        <f t="shared" si="22"/>
        <v>0</v>
      </c>
    </row>
    <row r="158" spans="1:9" ht="11.25">
      <c r="A158" s="60" t="s">
        <v>33</v>
      </c>
      <c r="B158" s="65">
        <v>0</v>
      </c>
      <c r="C158" s="66">
        <v>0</v>
      </c>
      <c r="D158" s="67">
        <v>0</v>
      </c>
      <c r="E158" s="67">
        <v>0</v>
      </c>
      <c r="F158" s="66">
        <v>0</v>
      </c>
      <c r="G158" s="67">
        <v>0</v>
      </c>
      <c r="H158" s="67">
        <v>0</v>
      </c>
      <c r="I158" s="71">
        <v>0</v>
      </c>
    </row>
    <row r="159" spans="1:9" ht="11.25">
      <c r="A159" s="60" t="s">
        <v>34</v>
      </c>
      <c r="B159" s="65">
        <v>0</v>
      </c>
      <c r="C159" s="66">
        <v>0</v>
      </c>
      <c r="D159" s="67">
        <v>0</v>
      </c>
      <c r="E159" s="67">
        <v>0</v>
      </c>
      <c r="F159" s="66">
        <v>0</v>
      </c>
      <c r="G159" s="67">
        <v>0</v>
      </c>
      <c r="H159" s="67">
        <v>0</v>
      </c>
      <c r="I159" s="71">
        <v>0</v>
      </c>
    </row>
    <row r="160" spans="1:9" ht="11.25">
      <c r="A160" s="60" t="s">
        <v>35</v>
      </c>
      <c r="B160" s="65">
        <v>0</v>
      </c>
      <c r="C160" s="66">
        <v>0</v>
      </c>
      <c r="D160" s="67">
        <v>0</v>
      </c>
      <c r="E160" s="67">
        <v>0</v>
      </c>
      <c r="F160" s="66">
        <v>0</v>
      </c>
      <c r="G160" s="67">
        <v>0</v>
      </c>
      <c r="H160" s="67">
        <v>0</v>
      </c>
      <c r="I160" s="71">
        <v>0</v>
      </c>
    </row>
    <row r="161" spans="1:9" ht="11.25">
      <c r="A161" s="60" t="s">
        <v>36</v>
      </c>
      <c r="B161" s="65">
        <v>0</v>
      </c>
      <c r="C161" s="66">
        <v>0</v>
      </c>
      <c r="D161" s="67">
        <v>0</v>
      </c>
      <c r="E161" s="67">
        <v>0</v>
      </c>
      <c r="F161" s="66">
        <v>0</v>
      </c>
      <c r="G161" s="67">
        <v>0</v>
      </c>
      <c r="H161" s="67">
        <v>0</v>
      </c>
      <c r="I161" s="71">
        <v>0</v>
      </c>
    </row>
    <row r="162" spans="1:9" ht="12" thickBot="1">
      <c r="A162" s="73" t="s">
        <v>57</v>
      </c>
      <c r="B162" s="74">
        <v>0</v>
      </c>
      <c r="C162" s="75">
        <v>0</v>
      </c>
      <c r="D162" s="76">
        <v>0</v>
      </c>
      <c r="E162" s="76">
        <v>0</v>
      </c>
      <c r="F162" s="75">
        <v>0</v>
      </c>
      <c r="G162" s="76">
        <v>0</v>
      </c>
      <c r="H162" s="76">
        <v>0</v>
      </c>
      <c r="I162" s="79">
        <v>0</v>
      </c>
    </row>
    <row r="164" ht="11.25">
      <c r="A164" s="86" t="s">
        <v>18</v>
      </c>
    </row>
  </sheetData>
  <sheetProtection/>
  <mergeCells count="27">
    <mergeCell ref="A142:I142"/>
    <mergeCell ref="A149:I149"/>
    <mergeCell ref="A156:I156"/>
    <mergeCell ref="A97:I97"/>
    <mergeCell ref="A104:I104"/>
    <mergeCell ref="A111:I111"/>
    <mergeCell ref="A118:I118"/>
    <mergeCell ref="A125:I125"/>
    <mergeCell ref="A135:I135"/>
    <mergeCell ref="A90:I90"/>
    <mergeCell ref="A13:I13"/>
    <mergeCell ref="A20:I20"/>
    <mergeCell ref="A27:I27"/>
    <mergeCell ref="A34:I34"/>
    <mergeCell ref="A41:I41"/>
    <mergeCell ref="A48:I48"/>
    <mergeCell ref="A55:I55"/>
    <mergeCell ref="A62:I62"/>
    <mergeCell ref="A69:I69"/>
    <mergeCell ref="A76:I76"/>
    <mergeCell ref="A83:I83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22.11.2010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4">
      <selection activeCell="P10" sqref="P10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93" max="193" width="19.28125" style="0" bestFit="1" customWidth="1"/>
    <col min="194" max="194" width="7.00390625" style="0" bestFit="1" customWidth="1"/>
    <col min="195" max="195" width="7.57421875" style="0" bestFit="1" customWidth="1"/>
    <col min="196" max="196" width="7.00390625" style="0" bestFit="1" customWidth="1"/>
    <col min="197" max="197" width="7.57421875" style="0" bestFit="1" customWidth="1"/>
    <col min="198" max="198" width="7.00390625" style="0" bestFit="1" customWidth="1"/>
    <col min="199" max="199" width="7.57421875" style="0" bestFit="1" customWidth="1"/>
    <col min="200" max="200" width="7.7109375" style="0" bestFit="1" customWidth="1"/>
    <col min="201" max="201" width="8.140625" style="0" bestFit="1" customWidth="1"/>
    <col min="202" max="202" width="7.7109375" style="0" bestFit="1" customWidth="1"/>
    <col min="203" max="203" width="8.140625" style="0" bestFit="1" customWidth="1"/>
    <col min="204" max="204" width="17.8515625" style="0" bestFit="1" customWidth="1"/>
  </cols>
  <sheetData>
    <row r="2" spans="1:11" ht="18.75" thickBot="1">
      <c r="A2" s="299" t="s">
        <v>378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8.75" customHeight="1">
      <c r="A4" s="317" t="s">
        <v>58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2:11" ht="15.75" thickBot="1"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6.5" customHeight="1" thickBot="1">
      <c r="A6" s="334" t="s">
        <v>59</v>
      </c>
      <c r="B6" s="336" t="s">
        <v>60</v>
      </c>
      <c r="C6" s="337"/>
      <c r="D6" s="338" t="s">
        <v>61</v>
      </c>
      <c r="E6" s="337"/>
      <c r="F6" s="338" t="s">
        <v>62</v>
      </c>
      <c r="G6" s="337"/>
      <c r="H6" s="338" t="s">
        <v>63</v>
      </c>
      <c r="I6" s="337"/>
      <c r="J6" s="338" t="s">
        <v>64</v>
      </c>
      <c r="K6" s="337"/>
    </row>
    <row r="7" spans="1:11" ht="15.75" customHeight="1" thickBot="1">
      <c r="A7" s="335"/>
      <c r="B7" s="93" t="s">
        <v>8</v>
      </c>
      <c r="C7" s="94" t="s">
        <v>17</v>
      </c>
      <c r="D7" s="93" t="s">
        <v>8</v>
      </c>
      <c r="E7" s="94" t="s">
        <v>17</v>
      </c>
      <c r="F7" s="93" t="s">
        <v>8</v>
      </c>
      <c r="G7" s="94" t="s">
        <v>17</v>
      </c>
      <c r="H7" s="93" t="s">
        <v>8</v>
      </c>
      <c r="I7" s="94" t="s">
        <v>17</v>
      </c>
      <c r="J7" s="93" t="s">
        <v>8</v>
      </c>
      <c r="K7" s="94" t="s">
        <v>17</v>
      </c>
    </row>
    <row r="8" spans="1:11" ht="15.75" customHeight="1" thickBot="1">
      <c r="A8" s="95" t="s">
        <v>65</v>
      </c>
      <c r="B8" s="96">
        <f>SUM(B9,B10,B11,B12,B13,B14,B15,B16,B17,B18,B19,B20,B21,B22,B23,B24,B25,B26,B27,B28,B29)</f>
        <v>4284</v>
      </c>
      <c r="C8" s="97">
        <f>SUM(C9,C10,C11,C12,C13,C14,C15,C16,C17,C18,C19,C20,C21,C22,C23,C24,C25,C26,C27,C28,C29)</f>
        <v>897</v>
      </c>
      <c r="D8" s="97">
        <f>SUM(D9,D10,D11,D12,D13,D14,D15,D16,D17,D18,D19,D20,D21,D22,D23,D24,D25,D26,D27,D28,D29)</f>
        <v>1553</v>
      </c>
      <c r="E8" s="97">
        <f>SUM(E9:E29)</f>
        <v>419</v>
      </c>
      <c r="F8" s="97">
        <f>SUM(F9,F10,F11,F12,F13,F14,F15,F16,F17,F18,F19,F20,F21,F22,F23,F24,F25,F26,F27,F28,F30)</f>
        <v>415</v>
      </c>
      <c r="G8" s="97">
        <f>SUM(G9,G10,G11,G12,G13,G14,G15,G16,G17,G18,G19,G20,G21,G22,G23,G24,G25,G26,G27,G28,G30)</f>
        <v>76</v>
      </c>
      <c r="H8" s="97">
        <f>SUM(H9,H10,H11,H12,H13,H14,H15,H16,H17,H18,H19,H20,H21,H22,H23,H24,H25,H26,H27,H28,H30)</f>
        <v>314</v>
      </c>
      <c r="I8" s="97">
        <f>SUM(I9,I10,I11,I12,I13,I14,I15,I16,I17,I18,I19,I20,I21,I22,I23,I24,I25,I26,I27,I28,I30)</f>
        <v>54</v>
      </c>
      <c r="J8" s="97">
        <v>2002</v>
      </c>
      <c r="K8" s="97">
        <v>348</v>
      </c>
    </row>
    <row r="9" spans="1:11" ht="26.25" customHeight="1">
      <c r="A9" s="114" t="s">
        <v>66</v>
      </c>
      <c r="B9" s="98">
        <v>191</v>
      </c>
      <c r="C9" s="98">
        <v>24</v>
      </c>
      <c r="D9" s="99">
        <v>23</v>
      </c>
      <c r="E9" s="258">
        <v>2</v>
      </c>
      <c r="F9" s="99">
        <v>11</v>
      </c>
      <c r="G9" s="258">
        <v>1</v>
      </c>
      <c r="H9" s="99">
        <v>12</v>
      </c>
      <c r="I9" s="258">
        <v>2</v>
      </c>
      <c r="J9" s="99">
        <v>145</v>
      </c>
      <c r="K9" s="246">
        <v>19</v>
      </c>
    </row>
    <row r="10" spans="1:11" ht="26.25" customHeight="1">
      <c r="A10" s="100" t="s">
        <v>67</v>
      </c>
      <c r="B10" s="101">
        <v>61</v>
      </c>
      <c r="C10" s="101">
        <v>6</v>
      </c>
      <c r="D10" s="102">
        <v>16</v>
      </c>
      <c r="E10" s="103">
        <v>2</v>
      </c>
      <c r="F10" s="102">
        <v>7</v>
      </c>
      <c r="G10" s="103">
        <v>0</v>
      </c>
      <c r="H10" s="102">
        <v>5</v>
      </c>
      <c r="I10" s="103">
        <v>1</v>
      </c>
      <c r="J10" s="99">
        <v>33</v>
      </c>
      <c r="K10" s="246">
        <v>3</v>
      </c>
    </row>
    <row r="11" spans="1:11" ht="15" customHeight="1">
      <c r="A11" s="100" t="s">
        <v>68</v>
      </c>
      <c r="B11" s="101">
        <v>695</v>
      </c>
      <c r="C11" s="101">
        <v>163</v>
      </c>
      <c r="D11" s="102">
        <v>256</v>
      </c>
      <c r="E11" s="103">
        <v>87</v>
      </c>
      <c r="F11" s="102">
        <v>67</v>
      </c>
      <c r="G11" s="103">
        <v>13</v>
      </c>
      <c r="H11" s="102">
        <v>58</v>
      </c>
      <c r="I11" s="103">
        <v>19</v>
      </c>
      <c r="J11" s="99">
        <v>314</v>
      </c>
      <c r="K11" s="246">
        <v>44</v>
      </c>
    </row>
    <row r="12" spans="1:11" ht="36.75" customHeight="1">
      <c r="A12" s="100" t="s">
        <v>69</v>
      </c>
      <c r="B12" s="101">
        <v>56</v>
      </c>
      <c r="C12" s="101">
        <v>4</v>
      </c>
      <c r="D12" s="102">
        <v>25</v>
      </c>
      <c r="E12" s="103">
        <v>0</v>
      </c>
      <c r="F12" s="102">
        <v>20</v>
      </c>
      <c r="G12" s="103">
        <v>3</v>
      </c>
      <c r="H12" s="102">
        <v>0</v>
      </c>
      <c r="I12" s="103">
        <v>0</v>
      </c>
      <c r="J12" s="99">
        <v>11</v>
      </c>
      <c r="K12" s="246">
        <v>1</v>
      </c>
    </row>
    <row r="13" spans="1:11" ht="39.75" customHeight="1">
      <c r="A13" s="100" t="s">
        <v>70</v>
      </c>
      <c r="B13" s="101">
        <v>14</v>
      </c>
      <c r="C13" s="101">
        <v>0</v>
      </c>
      <c r="D13" s="102">
        <v>6</v>
      </c>
      <c r="E13" s="103">
        <v>0</v>
      </c>
      <c r="F13" s="102">
        <v>1</v>
      </c>
      <c r="G13" s="103">
        <v>0</v>
      </c>
      <c r="H13" s="102">
        <v>2</v>
      </c>
      <c r="I13" s="103">
        <v>0</v>
      </c>
      <c r="J13" s="99">
        <v>5</v>
      </c>
      <c r="K13" s="246">
        <v>0</v>
      </c>
    </row>
    <row r="14" spans="1:11" ht="15" customHeight="1">
      <c r="A14" s="100" t="s">
        <v>71</v>
      </c>
      <c r="B14" s="101">
        <v>662</v>
      </c>
      <c r="C14" s="101">
        <v>179</v>
      </c>
      <c r="D14" s="102">
        <v>194</v>
      </c>
      <c r="E14" s="103">
        <v>50</v>
      </c>
      <c r="F14" s="102">
        <v>76</v>
      </c>
      <c r="G14" s="103">
        <v>19</v>
      </c>
      <c r="H14" s="102">
        <v>46</v>
      </c>
      <c r="I14" s="103">
        <v>4</v>
      </c>
      <c r="J14" s="99">
        <v>346</v>
      </c>
      <c r="K14" s="246">
        <v>106</v>
      </c>
    </row>
    <row r="15" spans="1:11" ht="47.25" customHeight="1">
      <c r="A15" s="100" t="s">
        <v>72</v>
      </c>
      <c r="B15" s="101">
        <v>1231</v>
      </c>
      <c r="C15" s="101">
        <v>274</v>
      </c>
      <c r="D15" s="102">
        <v>440</v>
      </c>
      <c r="E15" s="103">
        <v>149</v>
      </c>
      <c r="F15" s="102">
        <v>105</v>
      </c>
      <c r="G15" s="103">
        <v>20</v>
      </c>
      <c r="H15" s="102">
        <v>88</v>
      </c>
      <c r="I15" s="103">
        <v>14</v>
      </c>
      <c r="J15" s="99">
        <v>598</v>
      </c>
      <c r="K15" s="246">
        <v>91</v>
      </c>
    </row>
    <row r="16" spans="1:11" ht="18" customHeight="1">
      <c r="A16" s="100" t="s">
        <v>73</v>
      </c>
      <c r="B16" s="101">
        <v>238</v>
      </c>
      <c r="C16" s="101">
        <v>38</v>
      </c>
      <c r="D16" s="102">
        <v>84</v>
      </c>
      <c r="E16" s="103">
        <v>16</v>
      </c>
      <c r="F16" s="102">
        <v>7</v>
      </c>
      <c r="G16" s="103">
        <v>1</v>
      </c>
      <c r="H16" s="102">
        <v>6</v>
      </c>
      <c r="I16" s="103">
        <v>0</v>
      </c>
      <c r="J16" s="99">
        <v>141</v>
      </c>
      <c r="K16" s="246">
        <v>21</v>
      </c>
    </row>
    <row r="17" spans="1:11" ht="26.25" customHeight="1">
      <c r="A17" s="100" t="s">
        <v>74</v>
      </c>
      <c r="B17" s="101">
        <v>186</v>
      </c>
      <c r="C17" s="101">
        <v>25</v>
      </c>
      <c r="D17" s="102">
        <v>84</v>
      </c>
      <c r="E17" s="103">
        <v>12</v>
      </c>
      <c r="F17" s="102">
        <v>18</v>
      </c>
      <c r="G17" s="103">
        <v>3</v>
      </c>
      <c r="H17" s="102">
        <v>9</v>
      </c>
      <c r="I17" s="103">
        <v>2</v>
      </c>
      <c r="J17" s="99">
        <v>75</v>
      </c>
      <c r="K17" s="246">
        <v>8</v>
      </c>
    </row>
    <row r="18" spans="1:11" ht="15">
      <c r="A18" s="100" t="s">
        <v>75</v>
      </c>
      <c r="B18" s="101">
        <v>129</v>
      </c>
      <c r="C18" s="101">
        <v>17</v>
      </c>
      <c r="D18" s="102">
        <v>96</v>
      </c>
      <c r="E18" s="103">
        <v>14</v>
      </c>
      <c r="F18" s="102">
        <v>13</v>
      </c>
      <c r="G18" s="103">
        <v>0</v>
      </c>
      <c r="H18" s="102">
        <v>8</v>
      </c>
      <c r="I18" s="103">
        <v>1</v>
      </c>
      <c r="J18" s="99">
        <v>12</v>
      </c>
      <c r="K18" s="246">
        <v>2</v>
      </c>
    </row>
    <row r="19" spans="1:11" ht="25.5" customHeight="1">
      <c r="A19" s="100" t="s">
        <v>76</v>
      </c>
      <c r="B19" s="101">
        <v>55</v>
      </c>
      <c r="C19" s="101">
        <v>13</v>
      </c>
      <c r="D19" s="102">
        <v>21</v>
      </c>
      <c r="E19" s="103">
        <v>3</v>
      </c>
      <c r="F19" s="102">
        <v>8</v>
      </c>
      <c r="G19" s="103">
        <v>2</v>
      </c>
      <c r="H19" s="102">
        <v>12</v>
      </c>
      <c r="I19" s="103">
        <v>0</v>
      </c>
      <c r="J19" s="99">
        <v>14</v>
      </c>
      <c r="K19" s="246">
        <v>8</v>
      </c>
    </row>
    <row r="20" spans="1:11" ht="23.25">
      <c r="A20" s="100" t="s">
        <v>77</v>
      </c>
      <c r="B20" s="101">
        <v>61</v>
      </c>
      <c r="C20" s="101">
        <v>12</v>
      </c>
      <c r="D20" s="102">
        <v>23</v>
      </c>
      <c r="E20" s="103">
        <v>8</v>
      </c>
      <c r="F20" s="102">
        <v>6</v>
      </c>
      <c r="G20" s="103">
        <v>0</v>
      </c>
      <c r="H20" s="102">
        <v>4</v>
      </c>
      <c r="I20" s="103">
        <v>0</v>
      </c>
      <c r="J20" s="99">
        <v>28</v>
      </c>
      <c r="K20" s="246">
        <v>4</v>
      </c>
    </row>
    <row r="21" spans="1:11" ht="26.25" customHeight="1">
      <c r="A21" s="100" t="s">
        <v>78</v>
      </c>
      <c r="B21" s="101">
        <v>278</v>
      </c>
      <c r="C21" s="101">
        <v>63</v>
      </c>
      <c r="D21" s="102">
        <v>120</v>
      </c>
      <c r="E21" s="103">
        <v>40</v>
      </c>
      <c r="F21" s="102">
        <v>32</v>
      </c>
      <c r="G21" s="103">
        <v>6</v>
      </c>
      <c r="H21" s="102">
        <v>24</v>
      </c>
      <c r="I21" s="103">
        <v>1</v>
      </c>
      <c r="J21" s="99">
        <v>102</v>
      </c>
      <c r="K21" s="246">
        <v>16</v>
      </c>
    </row>
    <row r="22" spans="1:11" ht="25.5" customHeight="1">
      <c r="A22" s="100" t="s">
        <v>79</v>
      </c>
      <c r="B22" s="101">
        <v>176</v>
      </c>
      <c r="C22" s="101">
        <v>23</v>
      </c>
      <c r="D22" s="102">
        <v>63</v>
      </c>
      <c r="E22" s="103">
        <v>11</v>
      </c>
      <c r="F22" s="102">
        <v>23</v>
      </c>
      <c r="G22" s="103">
        <v>2</v>
      </c>
      <c r="H22" s="102">
        <v>13</v>
      </c>
      <c r="I22" s="103">
        <v>2</v>
      </c>
      <c r="J22" s="99">
        <v>77</v>
      </c>
      <c r="K22" s="246">
        <v>8</v>
      </c>
    </row>
    <row r="23" spans="1:11" ht="34.5">
      <c r="A23" s="100" t="s">
        <v>80</v>
      </c>
      <c r="B23" s="101">
        <v>4</v>
      </c>
      <c r="C23" s="101">
        <v>1</v>
      </c>
      <c r="D23" s="102">
        <v>2</v>
      </c>
      <c r="E23" s="102">
        <v>1</v>
      </c>
      <c r="F23" s="102">
        <v>0</v>
      </c>
      <c r="G23" s="102">
        <v>0</v>
      </c>
      <c r="H23" s="103">
        <v>0</v>
      </c>
      <c r="I23" s="103">
        <v>0</v>
      </c>
      <c r="J23" s="99">
        <v>2</v>
      </c>
      <c r="K23" s="246">
        <v>0</v>
      </c>
    </row>
    <row r="24" spans="1:11" ht="15">
      <c r="A24" s="100" t="s">
        <v>81</v>
      </c>
      <c r="B24" s="101">
        <v>73</v>
      </c>
      <c r="C24" s="101">
        <v>9</v>
      </c>
      <c r="D24" s="102">
        <v>25</v>
      </c>
      <c r="E24" s="103">
        <v>3</v>
      </c>
      <c r="F24" s="102">
        <v>8</v>
      </c>
      <c r="G24" s="103">
        <v>2</v>
      </c>
      <c r="H24" s="102">
        <v>12</v>
      </c>
      <c r="I24" s="103">
        <v>0</v>
      </c>
      <c r="J24" s="99">
        <v>28</v>
      </c>
      <c r="K24" s="246">
        <v>4</v>
      </c>
    </row>
    <row r="25" spans="1:11" ht="25.5" customHeight="1">
      <c r="A25" s="100" t="s">
        <v>82</v>
      </c>
      <c r="B25" s="101">
        <v>86</v>
      </c>
      <c r="C25" s="101">
        <v>27</v>
      </c>
      <c r="D25" s="102">
        <v>35</v>
      </c>
      <c r="E25" s="103">
        <v>11</v>
      </c>
      <c r="F25" s="102">
        <v>5</v>
      </c>
      <c r="G25" s="103">
        <v>3</v>
      </c>
      <c r="H25" s="102">
        <v>4</v>
      </c>
      <c r="I25" s="103">
        <v>5</v>
      </c>
      <c r="J25" s="99">
        <v>42</v>
      </c>
      <c r="K25" s="246">
        <v>8</v>
      </c>
    </row>
    <row r="26" spans="1:11" ht="29.25" customHeight="1">
      <c r="A26" s="100" t="s">
        <v>83</v>
      </c>
      <c r="B26" s="101">
        <v>50</v>
      </c>
      <c r="C26" s="101">
        <v>8</v>
      </c>
      <c r="D26" s="102">
        <v>24</v>
      </c>
      <c r="E26" s="103">
        <v>3</v>
      </c>
      <c r="F26" s="102">
        <v>6</v>
      </c>
      <c r="G26" s="103">
        <v>0</v>
      </c>
      <c r="H26" s="103">
        <v>7</v>
      </c>
      <c r="I26" s="103">
        <v>1</v>
      </c>
      <c r="J26" s="99">
        <v>13</v>
      </c>
      <c r="K26" s="246">
        <v>4</v>
      </c>
    </row>
    <row r="27" spans="1:11" ht="23.25">
      <c r="A27" s="100" t="s">
        <v>84</v>
      </c>
      <c r="B27" s="101">
        <v>38</v>
      </c>
      <c r="C27" s="101">
        <v>11</v>
      </c>
      <c r="D27" s="102">
        <v>16</v>
      </c>
      <c r="E27" s="103">
        <v>7</v>
      </c>
      <c r="F27" s="102">
        <v>2</v>
      </c>
      <c r="G27" s="103">
        <v>1</v>
      </c>
      <c r="H27" s="102">
        <v>4</v>
      </c>
      <c r="I27" s="103">
        <v>2</v>
      </c>
      <c r="J27" s="99">
        <v>16</v>
      </c>
      <c r="K27" s="246">
        <v>1</v>
      </c>
    </row>
    <row r="28" spans="1:11" ht="92.25" customHeight="1">
      <c r="A28" s="100" t="s">
        <v>85</v>
      </c>
      <c r="B28" s="101">
        <v>0</v>
      </c>
      <c r="C28" s="101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99">
        <v>0</v>
      </c>
      <c r="K28" s="246">
        <v>0</v>
      </c>
    </row>
    <row r="29" spans="1:11" ht="46.5" thickBot="1">
      <c r="A29" s="104" t="s">
        <v>86</v>
      </c>
      <c r="B29" s="105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22">
        <v>0</v>
      </c>
      <c r="K29" s="123">
        <v>0</v>
      </c>
    </row>
    <row r="30" spans="1:11" ht="15">
      <c r="A30" s="107" t="s">
        <v>18</v>
      </c>
      <c r="B30" s="27"/>
      <c r="C30" s="108"/>
      <c r="D30" s="109"/>
      <c r="E30" s="109"/>
      <c r="F30" s="109"/>
      <c r="G30" s="109"/>
      <c r="H30" s="109"/>
      <c r="I30" s="109"/>
      <c r="J30" s="109"/>
      <c r="K30" s="109"/>
    </row>
    <row r="31" spans="1:9" ht="15" customHeight="1">
      <c r="A31" s="107"/>
      <c r="B31" s="27"/>
      <c r="C31" s="27"/>
      <c r="F31" s="29"/>
      <c r="G31" s="29"/>
      <c r="H31" s="29"/>
      <c r="I31" s="29"/>
    </row>
    <row r="36" ht="15" customHeight="1"/>
    <row r="37" ht="15" customHeight="1"/>
    <row r="38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&amp;L22.11.2010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6">
      <selection activeCell="M22" sqref="M2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198" max="198" width="21.00390625" style="0" customWidth="1"/>
    <col min="199" max="199" width="7.140625" style="0" customWidth="1"/>
    <col min="200" max="200" width="8.140625" style="0" bestFit="1" customWidth="1"/>
    <col min="201" max="201" width="7.28125" style="0" bestFit="1" customWidth="1"/>
    <col min="202" max="202" width="8.140625" style="0" bestFit="1" customWidth="1"/>
    <col min="203" max="203" width="7.28125" style="0" bestFit="1" customWidth="1"/>
    <col min="204" max="204" width="8.140625" style="0" bestFit="1" customWidth="1"/>
    <col min="205" max="205" width="7.28125" style="0" bestFit="1" customWidth="1"/>
    <col min="206" max="206" width="8.140625" style="0" bestFit="1" customWidth="1"/>
    <col min="207" max="207" width="7.00390625" style="0" customWidth="1"/>
    <col min="208" max="208" width="7.7109375" style="0" customWidth="1"/>
    <col min="209" max="209" width="17.8515625" style="0" bestFit="1" customWidth="1"/>
  </cols>
  <sheetData>
    <row r="2" spans="1:11" ht="18.75" thickBot="1">
      <c r="A2" s="299" t="s">
        <v>381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2:11" ht="15.75">
      <c r="B3" s="110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317" t="s">
        <v>87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2:11" ht="15.75" thickBot="1"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6.5" customHeight="1" thickBot="1">
      <c r="A6" s="334" t="s">
        <v>88</v>
      </c>
      <c r="B6" s="336" t="s">
        <v>60</v>
      </c>
      <c r="C6" s="337"/>
      <c r="D6" s="338" t="s">
        <v>61</v>
      </c>
      <c r="E6" s="337"/>
      <c r="F6" s="338" t="s">
        <v>62</v>
      </c>
      <c r="G6" s="337"/>
      <c r="H6" s="338" t="s">
        <v>63</v>
      </c>
      <c r="I6" s="337"/>
      <c r="J6" s="338" t="s">
        <v>64</v>
      </c>
      <c r="K6" s="340"/>
    </row>
    <row r="7" spans="1:11" ht="16.5" customHeight="1" thickBot="1">
      <c r="A7" s="335"/>
      <c r="B7" s="93" t="s">
        <v>8</v>
      </c>
      <c r="C7" s="94" t="s">
        <v>17</v>
      </c>
      <c r="D7" s="93" t="s">
        <v>8</v>
      </c>
      <c r="E7" s="94" t="s">
        <v>17</v>
      </c>
      <c r="F7" s="93" t="s">
        <v>8</v>
      </c>
      <c r="G7" s="94" t="s">
        <v>17</v>
      </c>
      <c r="H7" s="93" t="s">
        <v>8</v>
      </c>
      <c r="I7" s="94" t="s">
        <v>17</v>
      </c>
      <c r="J7" s="93" t="s">
        <v>8</v>
      </c>
      <c r="K7" s="94" t="s">
        <v>17</v>
      </c>
    </row>
    <row r="8" spans="1:11" ht="15.75" customHeight="1" thickBot="1">
      <c r="A8" s="112" t="s">
        <v>65</v>
      </c>
      <c r="B8" s="285">
        <f>SUM(B9,B10,B11,B12,B13,B14,B15,B16,B17,B18,B19,B20,B21,B22,B23,B24,B25,B26,B27,B28,B29)</f>
        <v>4173</v>
      </c>
      <c r="C8" s="285">
        <f>SUM(C9,C10,C11,C12,C13,C14,C15,C16,C17,C18,C19,C20,C21,C22,C23,C24,C25,C26,C27,C28,C29)</f>
        <v>2687</v>
      </c>
      <c r="D8" s="113">
        <f aca="true" t="shared" si="0" ref="D8:K8">SUM(D9,D10,D11,D12,D13,D14,D15,D16,D17,D18,D19,D20,D21,D22,D23,D24,D25,D26,D27,D28,D29)</f>
        <v>1694</v>
      </c>
      <c r="E8" s="113">
        <f t="shared" si="0"/>
        <v>423</v>
      </c>
      <c r="F8" s="113">
        <f t="shared" si="0"/>
        <v>585</v>
      </c>
      <c r="G8" s="113">
        <f t="shared" si="0"/>
        <v>128</v>
      </c>
      <c r="H8" s="113">
        <f t="shared" si="0"/>
        <v>148</v>
      </c>
      <c r="I8" s="113">
        <f t="shared" si="0"/>
        <v>60</v>
      </c>
      <c r="J8" s="285">
        <f>SUM(J9,J10,J11,J12,J13,J14,J15,J16,J17,J18,J19,J20,J21,J22,J23,J24,J25,J26,J27,J28,J29)</f>
        <v>1746</v>
      </c>
      <c r="K8" s="285">
        <f t="shared" si="0"/>
        <v>2076</v>
      </c>
    </row>
    <row r="9" spans="1:11" ht="23.25">
      <c r="A9" s="114" t="s">
        <v>66</v>
      </c>
      <c r="B9" s="115">
        <v>55</v>
      </c>
      <c r="C9" s="115">
        <v>6</v>
      </c>
      <c r="D9" s="116">
        <v>12</v>
      </c>
      <c r="E9" s="117">
        <v>0</v>
      </c>
      <c r="F9" s="116">
        <v>4</v>
      </c>
      <c r="G9" s="117">
        <v>0</v>
      </c>
      <c r="H9" s="116">
        <v>2</v>
      </c>
      <c r="I9" s="117">
        <v>0</v>
      </c>
      <c r="J9" s="116">
        <v>37</v>
      </c>
      <c r="K9" s="118">
        <v>6</v>
      </c>
    </row>
    <row r="10" spans="1:11" ht="23.25">
      <c r="A10" s="100" t="s">
        <v>67</v>
      </c>
      <c r="B10" s="101">
        <v>17</v>
      </c>
      <c r="C10" s="101">
        <v>4</v>
      </c>
      <c r="D10" s="102">
        <v>1</v>
      </c>
      <c r="E10" s="103">
        <v>0</v>
      </c>
      <c r="F10" s="102">
        <v>0</v>
      </c>
      <c r="G10" s="103">
        <v>0</v>
      </c>
      <c r="H10" s="102">
        <v>0</v>
      </c>
      <c r="I10" s="103">
        <v>0</v>
      </c>
      <c r="J10" s="102">
        <v>16</v>
      </c>
      <c r="K10" s="119">
        <v>4</v>
      </c>
    </row>
    <row r="11" spans="1:11" ht="15">
      <c r="A11" s="100" t="s">
        <v>68</v>
      </c>
      <c r="B11" s="101">
        <v>531</v>
      </c>
      <c r="C11" s="101">
        <v>225</v>
      </c>
      <c r="D11" s="102">
        <v>193</v>
      </c>
      <c r="E11" s="103">
        <v>48</v>
      </c>
      <c r="F11" s="102">
        <v>86</v>
      </c>
      <c r="G11" s="103">
        <v>10</v>
      </c>
      <c r="H11" s="102">
        <v>12</v>
      </c>
      <c r="I11" s="103">
        <v>9</v>
      </c>
      <c r="J11" s="120">
        <v>240</v>
      </c>
      <c r="K11" s="121">
        <v>158</v>
      </c>
    </row>
    <row r="12" spans="1:11" ht="34.5">
      <c r="A12" s="100" t="s">
        <v>69</v>
      </c>
      <c r="B12" s="101">
        <v>5</v>
      </c>
      <c r="C12" s="101">
        <v>1</v>
      </c>
      <c r="D12" s="102">
        <v>1</v>
      </c>
      <c r="E12" s="103">
        <v>0</v>
      </c>
      <c r="F12" s="102">
        <v>4</v>
      </c>
      <c r="G12" s="103">
        <v>0</v>
      </c>
      <c r="H12" s="102">
        <v>0</v>
      </c>
      <c r="I12" s="103">
        <v>0</v>
      </c>
      <c r="J12" s="120">
        <v>0</v>
      </c>
      <c r="K12" s="121">
        <v>1</v>
      </c>
    </row>
    <row r="13" spans="1:11" ht="34.5">
      <c r="A13" s="100" t="s">
        <v>70</v>
      </c>
      <c r="B13" s="101">
        <v>0</v>
      </c>
      <c r="C13" s="101">
        <v>0</v>
      </c>
      <c r="D13" s="102">
        <v>0</v>
      </c>
      <c r="E13" s="103">
        <v>0</v>
      </c>
      <c r="F13" s="102">
        <v>0</v>
      </c>
      <c r="G13" s="103">
        <v>0</v>
      </c>
      <c r="H13" s="103">
        <v>0</v>
      </c>
      <c r="I13" s="103">
        <v>0</v>
      </c>
      <c r="J13" s="120">
        <v>0</v>
      </c>
      <c r="K13" s="121">
        <v>0</v>
      </c>
    </row>
    <row r="14" spans="1:11" ht="15">
      <c r="A14" s="100" t="s">
        <v>71</v>
      </c>
      <c r="B14" s="101">
        <v>730</v>
      </c>
      <c r="C14" s="101">
        <v>347</v>
      </c>
      <c r="D14" s="102">
        <v>312</v>
      </c>
      <c r="E14" s="103">
        <v>157</v>
      </c>
      <c r="F14" s="102">
        <v>76</v>
      </c>
      <c r="G14" s="103">
        <v>29</v>
      </c>
      <c r="H14" s="102">
        <v>32</v>
      </c>
      <c r="I14" s="103">
        <v>15</v>
      </c>
      <c r="J14" s="120">
        <v>310</v>
      </c>
      <c r="K14" s="121">
        <v>146</v>
      </c>
    </row>
    <row r="15" spans="1:11" ht="45.75">
      <c r="A15" s="100" t="s">
        <v>72</v>
      </c>
      <c r="B15" s="101">
        <v>1556</v>
      </c>
      <c r="C15" s="101">
        <v>1644</v>
      </c>
      <c r="D15" s="102">
        <v>512</v>
      </c>
      <c r="E15" s="103">
        <v>113</v>
      </c>
      <c r="F15" s="102">
        <v>223</v>
      </c>
      <c r="G15" s="103">
        <v>41</v>
      </c>
      <c r="H15" s="102">
        <v>41</v>
      </c>
      <c r="I15" s="103">
        <v>24</v>
      </c>
      <c r="J15" s="120">
        <v>780</v>
      </c>
      <c r="K15" s="121">
        <v>1466</v>
      </c>
    </row>
    <row r="16" spans="1:11" ht="15">
      <c r="A16" s="100" t="s">
        <v>73</v>
      </c>
      <c r="B16" s="101">
        <v>503</v>
      </c>
      <c r="C16" s="101">
        <v>98</v>
      </c>
      <c r="D16" s="102">
        <v>414</v>
      </c>
      <c r="E16" s="103">
        <v>59</v>
      </c>
      <c r="F16" s="102">
        <v>26</v>
      </c>
      <c r="G16" s="103">
        <v>1</v>
      </c>
      <c r="H16" s="102">
        <v>6</v>
      </c>
      <c r="I16" s="103">
        <v>0</v>
      </c>
      <c r="J16" s="120">
        <v>57</v>
      </c>
      <c r="K16" s="121">
        <v>38</v>
      </c>
    </row>
    <row r="17" spans="1:11" ht="23.25">
      <c r="A17" s="100" t="s">
        <v>74</v>
      </c>
      <c r="B17" s="98">
        <v>236</v>
      </c>
      <c r="C17" s="101">
        <v>103</v>
      </c>
      <c r="D17" s="102">
        <v>71</v>
      </c>
      <c r="E17" s="103">
        <v>13</v>
      </c>
      <c r="F17" s="102">
        <v>58</v>
      </c>
      <c r="G17" s="103">
        <v>13</v>
      </c>
      <c r="H17" s="102">
        <v>4</v>
      </c>
      <c r="I17" s="103">
        <v>5</v>
      </c>
      <c r="J17" s="120">
        <v>103</v>
      </c>
      <c r="K17" s="121">
        <v>72</v>
      </c>
    </row>
    <row r="18" spans="1:11" ht="15">
      <c r="A18" s="100" t="s">
        <v>75</v>
      </c>
      <c r="B18" s="101">
        <v>67</v>
      </c>
      <c r="C18" s="101">
        <v>21</v>
      </c>
      <c r="D18" s="102">
        <v>36</v>
      </c>
      <c r="E18" s="103">
        <v>5</v>
      </c>
      <c r="F18" s="102">
        <v>12</v>
      </c>
      <c r="G18" s="103">
        <v>4</v>
      </c>
      <c r="H18" s="102">
        <v>1</v>
      </c>
      <c r="I18" s="103">
        <v>0</v>
      </c>
      <c r="J18" s="120">
        <v>18</v>
      </c>
      <c r="K18" s="121">
        <v>12</v>
      </c>
    </row>
    <row r="19" spans="1:11" ht="23.25">
      <c r="A19" s="100" t="s">
        <v>76</v>
      </c>
      <c r="B19" s="101">
        <v>23</v>
      </c>
      <c r="C19" s="101">
        <v>40</v>
      </c>
      <c r="D19" s="102">
        <v>7</v>
      </c>
      <c r="E19" s="103">
        <v>4</v>
      </c>
      <c r="F19" s="102">
        <v>2</v>
      </c>
      <c r="G19" s="103">
        <v>3</v>
      </c>
      <c r="H19" s="102">
        <v>2</v>
      </c>
      <c r="I19" s="103">
        <v>2</v>
      </c>
      <c r="J19" s="120">
        <v>12</v>
      </c>
      <c r="K19" s="121">
        <v>31</v>
      </c>
    </row>
    <row r="20" spans="1:11" ht="19.5" customHeight="1">
      <c r="A20" s="100" t="s">
        <v>77</v>
      </c>
      <c r="B20" s="101">
        <v>55</v>
      </c>
      <c r="C20" s="101">
        <v>17</v>
      </c>
      <c r="D20" s="102">
        <v>21</v>
      </c>
      <c r="E20" s="103">
        <v>4</v>
      </c>
      <c r="F20" s="102">
        <v>8</v>
      </c>
      <c r="G20" s="103">
        <v>3</v>
      </c>
      <c r="H20" s="102">
        <v>2</v>
      </c>
      <c r="I20" s="103">
        <v>0</v>
      </c>
      <c r="J20" s="120">
        <v>24</v>
      </c>
      <c r="K20" s="121">
        <v>10</v>
      </c>
    </row>
    <row r="21" spans="1:11" ht="23.25">
      <c r="A21" s="100" t="s">
        <v>78</v>
      </c>
      <c r="B21" s="101">
        <v>115</v>
      </c>
      <c r="C21" s="101">
        <v>85</v>
      </c>
      <c r="D21" s="102">
        <v>29</v>
      </c>
      <c r="E21" s="103">
        <v>5</v>
      </c>
      <c r="F21" s="102">
        <v>14</v>
      </c>
      <c r="G21" s="103">
        <v>6</v>
      </c>
      <c r="H21" s="102">
        <v>18</v>
      </c>
      <c r="I21" s="103">
        <v>1</v>
      </c>
      <c r="J21" s="120">
        <v>54</v>
      </c>
      <c r="K21" s="121">
        <v>73</v>
      </c>
    </row>
    <row r="22" spans="1:11" ht="23.25">
      <c r="A22" s="100" t="s">
        <v>79</v>
      </c>
      <c r="B22" s="101">
        <v>56</v>
      </c>
      <c r="C22" s="101">
        <v>33</v>
      </c>
      <c r="D22" s="102">
        <v>13</v>
      </c>
      <c r="E22" s="103">
        <v>5</v>
      </c>
      <c r="F22" s="102">
        <v>9</v>
      </c>
      <c r="G22" s="103">
        <v>1</v>
      </c>
      <c r="H22" s="102">
        <v>6</v>
      </c>
      <c r="I22" s="103">
        <v>2</v>
      </c>
      <c r="J22" s="120">
        <v>28</v>
      </c>
      <c r="K22" s="121">
        <v>25</v>
      </c>
    </row>
    <row r="23" spans="1:11" ht="34.5">
      <c r="A23" s="100" t="s">
        <v>80</v>
      </c>
      <c r="B23" s="101">
        <v>1</v>
      </c>
      <c r="C23" s="101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20">
        <v>1</v>
      </c>
      <c r="K23" s="121">
        <v>0</v>
      </c>
    </row>
    <row r="24" spans="1:11" ht="15">
      <c r="A24" s="100" t="s">
        <v>81</v>
      </c>
      <c r="B24" s="101">
        <v>55</v>
      </c>
      <c r="C24" s="101">
        <v>13</v>
      </c>
      <c r="D24" s="102">
        <v>13</v>
      </c>
      <c r="E24" s="103">
        <v>2</v>
      </c>
      <c r="F24" s="102">
        <v>9</v>
      </c>
      <c r="G24" s="103">
        <v>2</v>
      </c>
      <c r="H24" s="102">
        <v>8</v>
      </c>
      <c r="I24" s="103">
        <v>0</v>
      </c>
      <c r="J24" s="120">
        <v>25</v>
      </c>
      <c r="K24" s="121">
        <v>9</v>
      </c>
    </row>
    <row r="25" spans="1:11" ht="23.25">
      <c r="A25" s="100" t="s">
        <v>82</v>
      </c>
      <c r="B25" s="101">
        <v>16</v>
      </c>
      <c r="C25" s="101">
        <v>4</v>
      </c>
      <c r="D25" s="102">
        <v>3</v>
      </c>
      <c r="E25" s="103">
        <v>1</v>
      </c>
      <c r="F25" s="102">
        <v>5</v>
      </c>
      <c r="G25" s="103">
        <v>2</v>
      </c>
      <c r="H25" s="102">
        <v>1</v>
      </c>
      <c r="I25" s="103">
        <v>0</v>
      </c>
      <c r="J25" s="120">
        <v>7</v>
      </c>
      <c r="K25" s="121">
        <v>1</v>
      </c>
    </row>
    <row r="26" spans="1:11" ht="23.25">
      <c r="A26" s="100" t="s">
        <v>83</v>
      </c>
      <c r="B26" s="101">
        <v>80</v>
      </c>
      <c r="C26" s="101">
        <v>21</v>
      </c>
      <c r="D26" s="102">
        <v>32</v>
      </c>
      <c r="E26" s="103">
        <v>3</v>
      </c>
      <c r="F26" s="102">
        <v>19</v>
      </c>
      <c r="G26" s="103">
        <v>3</v>
      </c>
      <c r="H26" s="103">
        <v>8</v>
      </c>
      <c r="I26" s="103">
        <v>1</v>
      </c>
      <c r="J26" s="120">
        <v>21</v>
      </c>
      <c r="K26" s="121">
        <v>14</v>
      </c>
    </row>
    <row r="27" spans="1:11" ht="15">
      <c r="A27" s="100" t="s">
        <v>84</v>
      </c>
      <c r="B27" s="101">
        <v>72</v>
      </c>
      <c r="C27" s="101">
        <v>25</v>
      </c>
      <c r="D27" s="102">
        <v>24</v>
      </c>
      <c r="E27" s="103">
        <v>4</v>
      </c>
      <c r="F27" s="102">
        <v>30</v>
      </c>
      <c r="G27" s="103">
        <v>10</v>
      </c>
      <c r="H27" s="102">
        <v>5</v>
      </c>
      <c r="I27" s="103">
        <v>1</v>
      </c>
      <c r="J27" s="120">
        <v>13</v>
      </c>
      <c r="K27" s="121">
        <v>10</v>
      </c>
    </row>
    <row r="28" spans="1:11" ht="78" customHeight="1">
      <c r="A28" s="100" t="s">
        <v>85</v>
      </c>
      <c r="B28" s="98">
        <v>0</v>
      </c>
      <c r="C28" s="101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2">
        <v>0</v>
      </c>
      <c r="K28" s="119">
        <v>0</v>
      </c>
    </row>
    <row r="29" spans="1:11" ht="35.25" thickBot="1">
      <c r="A29" s="104" t="s">
        <v>86</v>
      </c>
      <c r="B29" s="98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22">
        <v>0</v>
      </c>
      <c r="K29" s="123">
        <v>0</v>
      </c>
    </row>
    <row r="30" spans="1:11" ht="15">
      <c r="A30" s="339" t="s">
        <v>18</v>
      </c>
      <c r="B30" s="339"/>
      <c r="C30" s="339"/>
      <c r="D30" s="109"/>
      <c r="E30" s="109"/>
      <c r="F30" s="109"/>
      <c r="G30" s="109"/>
      <c r="H30" s="109"/>
      <c r="I30" s="109"/>
      <c r="J30" s="109"/>
      <c r="K30" s="109"/>
    </row>
    <row r="31" ht="15">
      <c r="A31" s="124"/>
    </row>
    <row r="32" ht="15">
      <c r="A32" s="124"/>
    </row>
    <row r="33" ht="15">
      <c r="A33" s="124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F13" sqref="F1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39" max="239" width="21.00390625" style="0" customWidth="1"/>
    <col min="240" max="240" width="7.00390625" style="0" bestFit="1" customWidth="1"/>
    <col min="241" max="241" width="8.140625" style="0" customWidth="1"/>
    <col min="242" max="242" width="7.00390625" style="0" bestFit="1" customWidth="1"/>
    <col min="243" max="243" width="8.57421875" style="0" customWidth="1"/>
    <col min="244" max="244" width="7.00390625" style="0" bestFit="1" customWidth="1"/>
    <col min="245" max="245" width="8.140625" style="0" customWidth="1"/>
    <col min="246" max="246" width="7.7109375" style="0" bestFit="1" customWidth="1"/>
    <col min="247" max="247" width="8.140625" style="0" bestFit="1" customWidth="1"/>
    <col min="248" max="248" width="7.7109375" style="0" bestFit="1" customWidth="1"/>
    <col min="249" max="249" width="17.8515625" style="0" bestFit="1" customWidth="1"/>
  </cols>
  <sheetData>
    <row r="2" spans="1:10" ht="15.75" customHeight="1" thickBot="1">
      <c r="A2" s="341" t="s">
        <v>381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8.75" customHeight="1">
      <c r="A4" s="342" t="s">
        <v>264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2:10" ht="15.75" thickBot="1">
      <c r="B5" s="92"/>
      <c r="C5" s="92"/>
      <c r="D5" s="92"/>
      <c r="E5" s="92"/>
      <c r="F5" s="92"/>
      <c r="G5" s="92"/>
      <c r="H5" s="92"/>
      <c r="I5" s="92"/>
      <c r="J5" s="185"/>
    </row>
    <row r="6" spans="1:10" ht="15.75" customHeight="1" thickBot="1">
      <c r="A6" s="334" t="s">
        <v>265</v>
      </c>
      <c r="B6" s="343" t="s">
        <v>376</v>
      </c>
      <c r="C6" s="344"/>
      <c r="D6" s="344"/>
      <c r="E6" s="345"/>
      <c r="F6" s="338" t="s">
        <v>382</v>
      </c>
      <c r="G6" s="346"/>
      <c r="H6" s="346"/>
      <c r="I6" s="337"/>
      <c r="J6" s="90"/>
    </row>
    <row r="7" spans="1:10" ht="15.75" customHeight="1" thickBot="1">
      <c r="A7" s="335"/>
      <c r="B7" s="347" t="s">
        <v>266</v>
      </c>
      <c r="C7" s="348"/>
      <c r="D7" s="347" t="s">
        <v>267</v>
      </c>
      <c r="E7" s="348"/>
      <c r="F7" s="347" t="s">
        <v>266</v>
      </c>
      <c r="G7" s="348"/>
      <c r="H7" s="347" t="s">
        <v>267</v>
      </c>
      <c r="I7" s="348"/>
      <c r="J7" s="90"/>
    </row>
    <row r="8" spans="1:10" ht="15.75" customHeight="1" thickBot="1">
      <c r="A8" s="95" t="s">
        <v>65</v>
      </c>
      <c r="B8" s="186" t="s">
        <v>8</v>
      </c>
      <c r="C8" s="187" t="s">
        <v>17</v>
      </c>
      <c r="D8" s="186" t="s">
        <v>8</v>
      </c>
      <c r="E8" s="187" t="s">
        <v>17</v>
      </c>
      <c r="F8" s="186" t="s">
        <v>8</v>
      </c>
      <c r="G8" s="187" t="s">
        <v>17</v>
      </c>
      <c r="H8" s="186" t="s">
        <v>8</v>
      </c>
      <c r="I8" s="187" t="s">
        <v>17</v>
      </c>
      <c r="J8" s="90"/>
    </row>
    <row r="9" spans="1:10" ht="23.25">
      <c r="A9" s="114" t="s">
        <v>66</v>
      </c>
      <c r="B9" s="117">
        <v>191</v>
      </c>
      <c r="C9" s="117">
        <v>24</v>
      </c>
      <c r="D9" s="116">
        <v>55</v>
      </c>
      <c r="E9" s="117">
        <v>6</v>
      </c>
      <c r="F9" s="116">
        <v>1548</v>
      </c>
      <c r="G9" s="117">
        <v>205</v>
      </c>
      <c r="H9" s="99">
        <v>373</v>
      </c>
      <c r="I9" s="189">
        <v>189</v>
      </c>
      <c r="J9" s="90"/>
    </row>
    <row r="10" spans="1:10" ht="23.25">
      <c r="A10" s="100" t="s">
        <v>67</v>
      </c>
      <c r="B10" s="103">
        <v>61</v>
      </c>
      <c r="C10" s="103">
        <v>6</v>
      </c>
      <c r="D10" s="102">
        <v>17</v>
      </c>
      <c r="E10" s="103">
        <v>4</v>
      </c>
      <c r="F10" s="102">
        <v>655</v>
      </c>
      <c r="G10" s="103">
        <v>61</v>
      </c>
      <c r="H10" s="102">
        <v>147</v>
      </c>
      <c r="I10" s="188">
        <v>68</v>
      </c>
      <c r="J10" s="90"/>
    </row>
    <row r="11" spans="1:10" ht="15">
      <c r="A11" s="100" t="s">
        <v>68</v>
      </c>
      <c r="B11" s="103">
        <v>695</v>
      </c>
      <c r="C11" s="103">
        <v>163</v>
      </c>
      <c r="D11" s="102">
        <v>531</v>
      </c>
      <c r="E11" s="103">
        <v>225</v>
      </c>
      <c r="F11" s="102">
        <v>7020</v>
      </c>
      <c r="G11" s="103">
        <v>1936</v>
      </c>
      <c r="H11" s="102">
        <v>5054</v>
      </c>
      <c r="I11" s="188">
        <v>2259</v>
      </c>
      <c r="J11" s="90"/>
    </row>
    <row r="12" spans="1:10" ht="34.5">
      <c r="A12" s="100" t="s">
        <v>69</v>
      </c>
      <c r="B12" s="103">
        <v>56</v>
      </c>
      <c r="C12" s="103">
        <v>4</v>
      </c>
      <c r="D12" s="102">
        <v>5</v>
      </c>
      <c r="E12" s="103">
        <v>1</v>
      </c>
      <c r="F12" s="102">
        <v>472</v>
      </c>
      <c r="G12" s="103">
        <v>58</v>
      </c>
      <c r="H12" s="102">
        <v>45</v>
      </c>
      <c r="I12" s="188">
        <v>11</v>
      </c>
      <c r="J12" s="90"/>
    </row>
    <row r="13" spans="1:10" ht="34.5">
      <c r="A13" s="100" t="s">
        <v>70</v>
      </c>
      <c r="B13" s="103">
        <v>14</v>
      </c>
      <c r="C13" s="103">
        <v>0</v>
      </c>
      <c r="D13" s="102">
        <v>0</v>
      </c>
      <c r="E13" s="103">
        <v>0</v>
      </c>
      <c r="F13" s="102">
        <v>111</v>
      </c>
      <c r="G13" s="103">
        <v>7</v>
      </c>
      <c r="H13" s="102">
        <v>49</v>
      </c>
      <c r="I13" s="188">
        <v>13</v>
      </c>
      <c r="J13" s="90"/>
    </row>
    <row r="14" spans="1:10" ht="15">
      <c r="A14" s="100" t="s">
        <v>71</v>
      </c>
      <c r="B14" s="103">
        <v>662</v>
      </c>
      <c r="C14" s="103">
        <v>179</v>
      </c>
      <c r="D14" s="102">
        <v>730</v>
      </c>
      <c r="E14" s="103">
        <v>347</v>
      </c>
      <c r="F14" s="102">
        <v>6858</v>
      </c>
      <c r="G14" s="103">
        <v>2241</v>
      </c>
      <c r="H14" s="102">
        <v>7336</v>
      </c>
      <c r="I14" s="188">
        <v>3256</v>
      </c>
      <c r="J14" s="90"/>
    </row>
    <row r="15" spans="1:10" ht="45.75">
      <c r="A15" s="100" t="s">
        <v>72</v>
      </c>
      <c r="B15" s="103">
        <v>1231</v>
      </c>
      <c r="C15" s="103">
        <v>274</v>
      </c>
      <c r="D15" s="102">
        <v>1556</v>
      </c>
      <c r="E15" s="103">
        <v>1644</v>
      </c>
      <c r="F15" s="102">
        <v>11811</v>
      </c>
      <c r="G15" s="103">
        <v>3457</v>
      </c>
      <c r="H15" s="102">
        <v>17474</v>
      </c>
      <c r="I15" s="188">
        <v>14699</v>
      </c>
      <c r="J15" s="90"/>
    </row>
    <row r="16" spans="1:10" ht="15">
      <c r="A16" s="100" t="s">
        <v>73</v>
      </c>
      <c r="B16" s="103">
        <v>238</v>
      </c>
      <c r="C16" s="103">
        <v>38</v>
      </c>
      <c r="D16" s="102">
        <v>503</v>
      </c>
      <c r="E16" s="103">
        <v>98</v>
      </c>
      <c r="F16" s="102">
        <v>2281</v>
      </c>
      <c r="G16" s="103">
        <v>454</v>
      </c>
      <c r="H16" s="102">
        <v>3008</v>
      </c>
      <c r="I16" s="188">
        <v>1153</v>
      </c>
      <c r="J16" s="90"/>
    </row>
    <row r="17" spans="1:10" ht="23.25">
      <c r="A17" s="100" t="s">
        <v>74</v>
      </c>
      <c r="B17" s="103">
        <v>186</v>
      </c>
      <c r="C17" s="103">
        <v>25</v>
      </c>
      <c r="D17" s="102">
        <v>236</v>
      </c>
      <c r="E17" s="103">
        <v>103</v>
      </c>
      <c r="F17" s="102">
        <v>1864</v>
      </c>
      <c r="G17" s="103">
        <v>216</v>
      </c>
      <c r="H17" s="102">
        <v>3058</v>
      </c>
      <c r="I17" s="188">
        <v>1016</v>
      </c>
      <c r="J17" s="90"/>
    </row>
    <row r="18" spans="1:10" ht="15">
      <c r="A18" s="100" t="s">
        <v>75</v>
      </c>
      <c r="B18" s="103">
        <v>129</v>
      </c>
      <c r="C18" s="103">
        <v>17</v>
      </c>
      <c r="D18" s="102">
        <v>67</v>
      </c>
      <c r="E18" s="103">
        <v>21</v>
      </c>
      <c r="F18" s="102">
        <v>1468</v>
      </c>
      <c r="G18" s="103">
        <v>234</v>
      </c>
      <c r="H18" s="102">
        <v>693</v>
      </c>
      <c r="I18" s="188">
        <v>228</v>
      </c>
      <c r="J18" s="90"/>
    </row>
    <row r="19" spans="1:10" ht="23.25">
      <c r="A19" s="100" t="s">
        <v>76</v>
      </c>
      <c r="B19" s="103">
        <v>55</v>
      </c>
      <c r="C19" s="103">
        <v>13</v>
      </c>
      <c r="D19" s="102">
        <v>23</v>
      </c>
      <c r="E19" s="103">
        <v>40</v>
      </c>
      <c r="F19" s="102">
        <v>525</v>
      </c>
      <c r="G19" s="103">
        <v>164</v>
      </c>
      <c r="H19" s="102">
        <v>275</v>
      </c>
      <c r="I19" s="188">
        <v>549</v>
      </c>
      <c r="J19" s="90"/>
    </row>
    <row r="20" spans="1:10" ht="18" customHeight="1">
      <c r="A20" s="100" t="s">
        <v>77</v>
      </c>
      <c r="B20" s="103">
        <v>61</v>
      </c>
      <c r="C20" s="103">
        <v>12</v>
      </c>
      <c r="D20" s="102">
        <v>55</v>
      </c>
      <c r="E20" s="103">
        <v>17</v>
      </c>
      <c r="F20" s="102">
        <v>592</v>
      </c>
      <c r="G20" s="103">
        <v>104</v>
      </c>
      <c r="H20" s="102">
        <v>620</v>
      </c>
      <c r="I20" s="188">
        <v>249</v>
      </c>
      <c r="J20" s="90"/>
    </row>
    <row r="21" spans="1:10" ht="23.25">
      <c r="A21" s="100" t="s">
        <v>78</v>
      </c>
      <c r="B21" s="103">
        <v>278</v>
      </c>
      <c r="C21" s="103">
        <v>63</v>
      </c>
      <c r="D21" s="102">
        <v>115</v>
      </c>
      <c r="E21" s="103">
        <v>85</v>
      </c>
      <c r="F21" s="102">
        <v>4448</v>
      </c>
      <c r="G21" s="103">
        <v>596</v>
      </c>
      <c r="H21" s="102">
        <v>1327</v>
      </c>
      <c r="I21" s="188">
        <v>703</v>
      </c>
      <c r="J21" s="90"/>
    </row>
    <row r="22" spans="1:10" ht="23.25">
      <c r="A22" s="100" t="s">
        <v>79</v>
      </c>
      <c r="B22" s="103">
        <v>176</v>
      </c>
      <c r="C22" s="103">
        <v>23</v>
      </c>
      <c r="D22" s="102">
        <v>56</v>
      </c>
      <c r="E22" s="103">
        <v>33</v>
      </c>
      <c r="F22" s="102">
        <v>1546</v>
      </c>
      <c r="G22" s="103">
        <v>224</v>
      </c>
      <c r="H22" s="102">
        <v>598</v>
      </c>
      <c r="I22" s="188">
        <v>263</v>
      </c>
      <c r="J22" s="90"/>
    </row>
    <row r="23" spans="1:10" ht="34.5">
      <c r="A23" s="100" t="s">
        <v>80</v>
      </c>
      <c r="B23" s="103">
        <v>4</v>
      </c>
      <c r="C23" s="103">
        <v>1</v>
      </c>
      <c r="D23" s="102">
        <v>1</v>
      </c>
      <c r="E23" s="102">
        <v>0</v>
      </c>
      <c r="F23" s="102">
        <v>31</v>
      </c>
      <c r="G23" s="102">
        <v>10</v>
      </c>
      <c r="H23" s="102">
        <v>10</v>
      </c>
      <c r="I23" s="188">
        <v>4</v>
      </c>
      <c r="J23" s="90"/>
    </row>
    <row r="24" spans="1:10" ht="15">
      <c r="A24" s="100" t="s">
        <v>81</v>
      </c>
      <c r="B24" s="103">
        <v>73</v>
      </c>
      <c r="C24" s="103">
        <v>9</v>
      </c>
      <c r="D24" s="102">
        <v>55</v>
      </c>
      <c r="E24" s="103">
        <v>13</v>
      </c>
      <c r="F24" s="102">
        <v>819</v>
      </c>
      <c r="G24" s="103">
        <v>146</v>
      </c>
      <c r="H24" s="102">
        <v>514</v>
      </c>
      <c r="I24" s="188">
        <v>174</v>
      </c>
      <c r="J24" s="90"/>
    </row>
    <row r="25" spans="1:10" ht="23.25">
      <c r="A25" s="100" t="s">
        <v>82</v>
      </c>
      <c r="B25" s="103">
        <v>86</v>
      </c>
      <c r="C25" s="103">
        <v>27</v>
      </c>
      <c r="D25" s="102">
        <v>16</v>
      </c>
      <c r="E25" s="103">
        <v>4</v>
      </c>
      <c r="F25" s="102">
        <v>823</v>
      </c>
      <c r="G25" s="103">
        <v>346</v>
      </c>
      <c r="H25" s="102">
        <v>196</v>
      </c>
      <c r="I25" s="188">
        <v>92</v>
      </c>
      <c r="J25" s="90"/>
    </row>
    <row r="26" spans="1:10" ht="23.25">
      <c r="A26" s="100" t="s">
        <v>83</v>
      </c>
      <c r="B26" s="103">
        <v>50</v>
      </c>
      <c r="C26" s="103">
        <v>8</v>
      </c>
      <c r="D26" s="102">
        <v>80</v>
      </c>
      <c r="E26" s="103">
        <v>21</v>
      </c>
      <c r="F26" s="102">
        <v>391</v>
      </c>
      <c r="G26" s="103">
        <v>51</v>
      </c>
      <c r="H26" s="102">
        <v>704</v>
      </c>
      <c r="I26" s="188">
        <v>193</v>
      </c>
      <c r="J26" s="90"/>
    </row>
    <row r="27" spans="1:10" ht="15">
      <c r="A27" s="100" t="s">
        <v>84</v>
      </c>
      <c r="B27" s="103">
        <v>38</v>
      </c>
      <c r="C27" s="103">
        <v>11</v>
      </c>
      <c r="D27" s="102">
        <v>72</v>
      </c>
      <c r="E27" s="103">
        <v>25</v>
      </c>
      <c r="F27" s="102">
        <v>367</v>
      </c>
      <c r="G27" s="103">
        <v>88</v>
      </c>
      <c r="H27" s="102">
        <v>934</v>
      </c>
      <c r="I27" s="188">
        <v>239</v>
      </c>
      <c r="J27" s="90"/>
    </row>
    <row r="28" spans="1:10" ht="81" customHeight="1">
      <c r="A28" s="100" t="s">
        <v>85</v>
      </c>
      <c r="B28" s="103">
        <v>0</v>
      </c>
      <c r="C28" s="103">
        <v>0</v>
      </c>
      <c r="D28" s="103">
        <v>0</v>
      </c>
      <c r="E28" s="103">
        <v>0</v>
      </c>
      <c r="F28" s="103">
        <v>1</v>
      </c>
      <c r="G28" s="103">
        <v>0</v>
      </c>
      <c r="H28" s="102">
        <v>1</v>
      </c>
      <c r="I28" s="188">
        <v>2</v>
      </c>
      <c r="J28" s="90"/>
    </row>
    <row r="29" spans="1:10" ht="34.5">
      <c r="A29" s="100" t="s">
        <v>86</v>
      </c>
      <c r="B29" s="103">
        <v>0</v>
      </c>
      <c r="C29" s="103">
        <v>0</v>
      </c>
      <c r="D29" s="103">
        <v>0</v>
      </c>
      <c r="E29" s="103">
        <v>0</v>
      </c>
      <c r="F29" s="103">
        <v>2</v>
      </c>
      <c r="G29" s="103">
        <v>1</v>
      </c>
      <c r="H29" s="99">
        <v>1</v>
      </c>
      <c r="I29" s="189">
        <v>0</v>
      </c>
      <c r="J29" s="90"/>
    </row>
    <row r="30" spans="1:10" ht="15.75" thickBot="1">
      <c r="A30" s="190" t="s">
        <v>32</v>
      </c>
      <c r="B30" s="191">
        <f>SUM(B9:B29)</f>
        <v>4284</v>
      </c>
      <c r="C30" s="191">
        <f aca="true" t="shared" si="0" ref="C30:I30">SUM(C9:C29)</f>
        <v>897</v>
      </c>
      <c r="D30" s="191">
        <f t="shared" si="0"/>
        <v>4173</v>
      </c>
      <c r="E30" s="191">
        <f t="shared" si="0"/>
        <v>2687</v>
      </c>
      <c r="F30" s="191">
        <f t="shared" si="0"/>
        <v>43633</v>
      </c>
      <c r="G30" s="191">
        <f t="shared" si="0"/>
        <v>10599</v>
      </c>
      <c r="H30" s="191">
        <f t="shared" si="0"/>
        <v>42417</v>
      </c>
      <c r="I30" s="191">
        <f t="shared" si="0"/>
        <v>25360</v>
      </c>
      <c r="J30" s="90"/>
    </row>
    <row r="31" spans="1:10" ht="15">
      <c r="A31" s="192" t="s">
        <v>18</v>
      </c>
      <c r="J31" s="90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&amp;L22.11.2010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25">
      <selection activeCell="M32" sqref="M32"/>
    </sheetView>
  </sheetViews>
  <sheetFormatPr defaultColWidth="9.140625" defaultRowHeight="15"/>
  <cols>
    <col min="7" max="7" width="3.140625" style="0" customWidth="1"/>
    <col min="252" max="252" width="3.140625" style="0" customWidth="1"/>
  </cols>
  <sheetData>
    <row r="2" spans="1:11" ht="18.75" customHeight="1" thickBot="1">
      <c r="A2" s="299" t="s">
        <v>381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4" spans="1:11" ht="15.75">
      <c r="A4" s="317" t="s">
        <v>383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1:11" ht="15">
      <c r="A6" s="352" t="s">
        <v>89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</row>
    <row r="7" spans="4:9" ht="18.75">
      <c r="D7" s="126"/>
      <c r="E7" s="126"/>
      <c r="F7" s="126"/>
      <c r="G7" s="126"/>
      <c r="H7" s="126"/>
      <c r="I7" s="126"/>
    </row>
    <row r="8" spans="4:8" ht="15">
      <c r="D8" s="353" t="s">
        <v>90</v>
      </c>
      <c r="E8" s="353"/>
      <c r="F8" s="354" t="s">
        <v>9</v>
      </c>
      <c r="G8" s="355"/>
      <c r="H8" s="127" t="s">
        <v>91</v>
      </c>
    </row>
    <row r="9" spans="4:8" ht="15">
      <c r="D9" s="349" t="s">
        <v>92</v>
      </c>
      <c r="E9" s="349"/>
      <c r="F9" s="350">
        <v>1064</v>
      </c>
      <c r="G9" s="351"/>
      <c r="H9" s="128">
        <f>(F9/2311)*100</f>
        <v>46.04067503245348</v>
      </c>
    </row>
    <row r="10" spans="4:8" ht="15">
      <c r="D10" s="349" t="s">
        <v>93</v>
      </c>
      <c r="E10" s="349"/>
      <c r="F10" s="350">
        <v>49</v>
      </c>
      <c r="G10" s="351"/>
      <c r="H10" s="128">
        <f aca="true" t="shared" si="0" ref="H10:H23">(F10/2311)*100</f>
        <v>2.120294244915621</v>
      </c>
    </row>
    <row r="11" spans="4:8" ht="15">
      <c r="D11" s="349" t="s">
        <v>94</v>
      </c>
      <c r="E11" s="349"/>
      <c r="F11" s="350">
        <v>104</v>
      </c>
      <c r="G11" s="351"/>
      <c r="H11" s="128">
        <f t="shared" si="0"/>
        <v>4.500216356555604</v>
      </c>
    </row>
    <row r="12" spans="4:8" ht="15">
      <c r="D12" s="349" t="s">
        <v>95</v>
      </c>
      <c r="E12" s="349"/>
      <c r="F12" s="350">
        <v>89</v>
      </c>
      <c r="G12" s="351"/>
      <c r="H12" s="128">
        <f t="shared" si="0"/>
        <v>3.851146689744699</v>
      </c>
    </row>
    <row r="13" spans="4:8" ht="15">
      <c r="D13" s="349" t="s">
        <v>96</v>
      </c>
      <c r="E13" s="349"/>
      <c r="F13" s="350">
        <v>102</v>
      </c>
      <c r="G13" s="351"/>
      <c r="H13" s="128">
        <f t="shared" si="0"/>
        <v>4.41367373431415</v>
      </c>
    </row>
    <row r="14" spans="4:8" ht="15">
      <c r="D14" s="349" t="s">
        <v>97</v>
      </c>
      <c r="E14" s="349"/>
      <c r="F14" s="350">
        <v>39</v>
      </c>
      <c r="G14" s="351"/>
      <c r="H14" s="128">
        <f t="shared" si="0"/>
        <v>1.6875811337083515</v>
      </c>
    </row>
    <row r="15" spans="4:8" ht="15">
      <c r="D15" s="349" t="s">
        <v>98</v>
      </c>
      <c r="E15" s="349"/>
      <c r="F15" s="350">
        <v>218</v>
      </c>
      <c r="G15" s="351"/>
      <c r="H15" s="128">
        <f t="shared" si="0"/>
        <v>9.433145824318476</v>
      </c>
    </row>
    <row r="16" spans="4:8" ht="15">
      <c r="D16" s="349" t="s">
        <v>99</v>
      </c>
      <c r="E16" s="349"/>
      <c r="F16" s="350">
        <v>60</v>
      </c>
      <c r="G16" s="351"/>
      <c r="H16" s="128">
        <f t="shared" si="0"/>
        <v>2.5962786672436176</v>
      </c>
    </row>
    <row r="17" spans="4:8" ht="15">
      <c r="D17" s="349" t="s">
        <v>100</v>
      </c>
      <c r="E17" s="349"/>
      <c r="F17" s="350">
        <v>261</v>
      </c>
      <c r="G17" s="351"/>
      <c r="H17" s="128">
        <f t="shared" si="0"/>
        <v>11.293812202509736</v>
      </c>
    </row>
    <row r="18" spans="4:8" ht="15">
      <c r="D18" s="349" t="s">
        <v>101</v>
      </c>
      <c r="E18" s="349"/>
      <c r="F18" s="350">
        <v>47</v>
      </c>
      <c r="G18" s="351"/>
      <c r="H18" s="128">
        <f t="shared" si="0"/>
        <v>2.033751622674167</v>
      </c>
    </row>
    <row r="19" spans="4:8" ht="15">
      <c r="D19" s="349" t="s">
        <v>102</v>
      </c>
      <c r="E19" s="349"/>
      <c r="F19" s="350">
        <v>65</v>
      </c>
      <c r="G19" s="351"/>
      <c r="H19" s="128">
        <f t="shared" si="0"/>
        <v>2.8126352228472524</v>
      </c>
    </row>
    <row r="20" spans="4:8" ht="15">
      <c r="D20" s="349" t="s">
        <v>103</v>
      </c>
      <c r="E20" s="349"/>
      <c r="F20" s="350">
        <v>65</v>
      </c>
      <c r="G20" s="351"/>
      <c r="H20" s="128">
        <f t="shared" si="0"/>
        <v>2.8126352228472524</v>
      </c>
    </row>
    <row r="21" spans="4:8" ht="15">
      <c r="D21" s="349" t="s">
        <v>104</v>
      </c>
      <c r="E21" s="349"/>
      <c r="F21" s="350">
        <v>21</v>
      </c>
      <c r="G21" s="351"/>
      <c r="H21" s="128">
        <f t="shared" si="0"/>
        <v>0.9086975335352662</v>
      </c>
    </row>
    <row r="22" spans="4:8" ht="15">
      <c r="D22" s="349" t="s">
        <v>105</v>
      </c>
      <c r="E22" s="349"/>
      <c r="F22" s="350">
        <v>127</v>
      </c>
      <c r="G22" s="351"/>
      <c r="H22" s="128">
        <f t="shared" si="0"/>
        <v>5.495456512332324</v>
      </c>
    </row>
    <row r="23" spans="4:8" ht="15">
      <c r="D23" s="356" t="s">
        <v>32</v>
      </c>
      <c r="E23" s="357"/>
      <c r="F23" s="358">
        <f>SUM(F9:G22)</f>
        <v>2311</v>
      </c>
      <c r="G23" s="359"/>
      <c r="H23" s="290">
        <f t="shared" si="0"/>
        <v>100</v>
      </c>
    </row>
    <row r="24" ht="30" customHeight="1"/>
    <row r="25" spans="1:11" ht="15">
      <c r="A25" s="352" t="s">
        <v>106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</row>
    <row r="27" spans="4:8" ht="15.75" customHeight="1">
      <c r="D27" s="353" t="s">
        <v>90</v>
      </c>
      <c r="E27" s="353"/>
      <c r="F27" s="354" t="s">
        <v>9</v>
      </c>
      <c r="G27" s="355"/>
      <c r="H27" s="127" t="s">
        <v>91</v>
      </c>
    </row>
    <row r="28" spans="4:8" ht="15">
      <c r="D28" s="360" t="s">
        <v>107</v>
      </c>
      <c r="E28" s="360"/>
      <c r="F28" s="361">
        <v>4307</v>
      </c>
      <c r="G28" s="359"/>
      <c r="H28" s="128">
        <f>(F28/39972)*100</f>
        <v>10.77504252977084</v>
      </c>
    </row>
    <row r="29" spans="4:8" ht="15">
      <c r="D29" s="360" t="s">
        <v>108</v>
      </c>
      <c r="E29" s="360"/>
      <c r="F29" s="361">
        <v>2520</v>
      </c>
      <c r="G29" s="359"/>
      <c r="H29" s="128">
        <f aca="true" t="shared" si="1" ref="H29:H49">(F29/39972)*100</f>
        <v>6.304413089162414</v>
      </c>
    </row>
    <row r="30" spans="4:8" ht="15">
      <c r="D30" s="360" t="s">
        <v>109</v>
      </c>
      <c r="E30" s="360"/>
      <c r="F30" s="361">
        <v>1838</v>
      </c>
      <c r="G30" s="359"/>
      <c r="H30" s="128">
        <f t="shared" si="1"/>
        <v>4.598218753127189</v>
      </c>
    </row>
    <row r="31" spans="4:8" ht="15">
      <c r="D31" s="360" t="s">
        <v>110</v>
      </c>
      <c r="E31" s="360"/>
      <c r="F31" s="361">
        <v>419</v>
      </c>
      <c r="G31" s="359"/>
      <c r="H31" s="128">
        <f t="shared" si="1"/>
        <v>1.048233763634544</v>
      </c>
    </row>
    <row r="32" spans="4:8" ht="15">
      <c r="D32" s="360" t="s">
        <v>111</v>
      </c>
      <c r="E32" s="360"/>
      <c r="F32" s="361">
        <v>8495</v>
      </c>
      <c r="G32" s="359"/>
      <c r="H32" s="128">
        <f t="shared" si="1"/>
        <v>21.252376663664567</v>
      </c>
    </row>
    <row r="33" spans="4:8" ht="15">
      <c r="D33" s="360" t="s">
        <v>112</v>
      </c>
      <c r="E33" s="360"/>
      <c r="F33" s="361">
        <v>707</v>
      </c>
      <c r="G33" s="359"/>
      <c r="H33" s="128">
        <f t="shared" si="1"/>
        <v>1.7687381166816771</v>
      </c>
    </row>
    <row r="34" spans="4:8" ht="15">
      <c r="D34" s="360" t="s">
        <v>113</v>
      </c>
      <c r="E34" s="360"/>
      <c r="F34" s="361">
        <v>10044</v>
      </c>
      <c r="G34" s="359"/>
      <c r="H34" s="128">
        <f t="shared" si="1"/>
        <v>25.12758931251876</v>
      </c>
    </row>
    <row r="35" spans="4:8" ht="15">
      <c r="D35" s="360" t="s">
        <v>114</v>
      </c>
      <c r="E35" s="360"/>
      <c r="F35" s="361">
        <v>216</v>
      </c>
      <c r="G35" s="359"/>
      <c r="H35" s="128">
        <f t="shared" si="1"/>
        <v>0.5403782647853498</v>
      </c>
    </row>
    <row r="36" spans="4:8" ht="15">
      <c r="D36" s="360" t="s">
        <v>115</v>
      </c>
      <c r="E36" s="360"/>
      <c r="F36" s="361">
        <v>1140</v>
      </c>
      <c r="G36" s="359"/>
      <c r="H36" s="128">
        <f t="shared" si="1"/>
        <v>2.851996397478235</v>
      </c>
    </row>
    <row r="37" spans="4:8" ht="15">
      <c r="D37" s="360" t="s">
        <v>94</v>
      </c>
      <c r="E37" s="360"/>
      <c r="F37" s="361">
        <v>2864</v>
      </c>
      <c r="G37" s="359"/>
      <c r="H37" s="128">
        <f t="shared" si="1"/>
        <v>7.1650155108576</v>
      </c>
    </row>
    <row r="38" spans="4:8" ht="15">
      <c r="D38" s="360" t="s">
        <v>95</v>
      </c>
      <c r="E38" s="360"/>
      <c r="F38" s="361">
        <v>1461</v>
      </c>
      <c r="G38" s="359"/>
      <c r="H38" s="128">
        <f t="shared" si="1"/>
        <v>3.6550585409786853</v>
      </c>
    </row>
    <row r="39" spans="4:8" ht="15">
      <c r="D39" s="360" t="s">
        <v>96</v>
      </c>
      <c r="E39" s="360"/>
      <c r="F39" s="361">
        <v>1492</v>
      </c>
      <c r="G39" s="359"/>
      <c r="H39" s="128">
        <f t="shared" si="1"/>
        <v>3.7326128289802862</v>
      </c>
    </row>
    <row r="40" spans="4:8" ht="15">
      <c r="D40" s="360" t="s">
        <v>97</v>
      </c>
      <c r="E40" s="360"/>
      <c r="F40" s="361">
        <v>520</v>
      </c>
      <c r="G40" s="359"/>
      <c r="H40" s="128">
        <f t="shared" si="1"/>
        <v>1.3009106374462125</v>
      </c>
    </row>
    <row r="41" spans="4:8" ht="15">
      <c r="D41" s="360" t="s">
        <v>98</v>
      </c>
      <c r="E41" s="360"/>
      <c r="F41" s="361">
        <v>2344</v>
      </c>
      <c r="G41" s="359"/>
      <c r="H41" s="128">
        <f t="shared" si="1"/>
        <v>5.864104873411388</v>
      </c>
    </row>
    <row r="42" spans="4:8" ht="15">
      <c r="D42" s="360" t="s">
        <v>116</v>
      </c>
      <c r="E42" s="360"/>
      <c r="F42" s="361">
        <v>240</v>
      </c>
      <c r="G42" s="359"/>
      <c r="H42" s="128">
        <f t="shared" si="1"/>
        <v>0.6004202942059442</v>
      </c>
    </row>
    <row r="43" spans="4:8" ht="15">
      <c r="D43" s="360" t="s">
        <v>117</v>
      </c>
      <c r="E43" s="360"/>
      <c r="F43" s="361">
        <v>55</v>
      </c>
      <c r="G43" s="359"/>
      <c r="H43" s="128">
        <f t="shared" si="1"/>
        <v>0.13759631742219555</v>
      </c>
    </row>
    <row r="44" spans="4:8" ht="15">
      <c r="D44" s="360" t="s">
        <v>118</v>
      </c>
      <c r="E44" s="360"/>
      <c r="F44" s="361">
        <v>174</v>
      </c>
      <c r="G44" s="359"/>
      <c r="H44" s="128">
        <f t="shared" si="1"/>
        <v>0.43530471329930953</v>
      </c>
    </row>
    <row r="45" spans="4:8" ht="15">
      <c r="D45" s="360" t="s">
        <v>119</v>
      </c>
      <c r="E45" s="360"/>
      <c r="F45" s="361">
        <v>720</v>
      </c>
      <c r="G45" s="359"/>
      <c r="H45" s="128">
        <f t="shared" si="1"/>
        <v>1.8012608826178327</v>
      </c>
    </row>
    <row r="46" spans="4:8" ht="15">
      <c r="D46" s="360" t="s">
        <v>101</v>
      </c>
      <c r="E46" s="360"/>
      <c r="F46" s="361">
        <v>136</v>
      </c>
      <c r="G46" s="359"/>
      <c r="H46" s="128">
        <f t="shared" si="1"/>
        <v>0.3402381667167017</v>
      </c>
    </row>
    <row r="47" spans="4:8" ht="15">
      <c r="D47" s="360" t="s">
        <v>102</v>
      </c>
      <c r="E47" s="360"/>
      <c r="F47" s="361">
        <v>135</v>
      </c>
      <c r="G47" s="359"/>
      <c r="H47" s="128">
        <f t="shared" si="1"/>
        <v>0.3377364154908436</v>
      </c>
    </row>
    <row r="48" spans="4:8" ht="15">
      <c r="D48" s="360" t="s">
        <v>120</v>
      </c>
      <c r="E48" s="360"/>
      <c r="F48" s="361">
        <v>145</v>
      </c>
      <c r="G48" s="359"/>
      <c r="H48" s="128">
        <f t="shared" si="1"/>
        <v>0.3627539277494246</v>
      </c>
    </row>
    <row r="49" spans="4:8" ht="15">
      <c r="D49" s="362" t="s">
        <v>32</v>
      </c>
      <c r="E49" s="362"/>
      <c r="F49" s="363">
        <f>SUM(F28:G48)</f>
        <v>39972</v>
      </c>
      <c r="G49" s="364"/>
      <c r="H49" s="290">
        <f t="shared" si="1"/>
        <v>100</v>
      </c>
    </row>
    <row r="50" spans="4:9" ht="30" customHeight="1">
      <c r="D50" s="27" t="s">
        <v>121</v>
      </c>
      <c r="E50" s="27"/>
      <c r="F50" s="27"/>
      <c r="G50" s="27"/>
      <c r="H50" s="27"/>
      <c r="I50" s="27"/>
    </row>
    <row r="51" ht="30" customHeight="1"/>
  </sheetData>
  <sheetProtection/>
  <mergeCells count="82">
    <mergeCell ref="D49:E49"/>
    <mergeCell ref="F49:G49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7:E27"/>
    <mergeCell ref="F27:G2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5:K25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9:E9"/>
    <mergeCell ref="F9:G9"/>
    <mergeCell ref="A2:K2"/>
    <mergeCell ref="A4:K4"/>
    <mergeCell ref="A6:K6"/>
    <mergeCell ref="D8:E8"/>
    <mergeCell ref="F8:G8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&amp;L22.11.2010&amp;CTÜRKİYE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J35" sqref="J35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9" t="s">
        <v>384</v>
      </c>
      <c r="B2" s="299"/>
      <c r="C2" s="299"/>
      <c r="D2" s="299"/>
      <c r="E2" s="299"/>
      <c r="F2" s="299"/>
      <c r="G2" s="299"/>
      <c r="H2" s="299"/>
      <c r="I2" s="299"/>
      <c r="J2" s="299"/>
      <c r="K2" s="125"/>
    </row>
    <row r="3" spans="1:11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5"/>
    </row>
    <row r="4" spans="2:11" ht="15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365" t="s">
        <v>122</v>
      </c>
      <c r="B5" s="365"/>
      <c r="C5" s="365"/>
      <c r="D5" s="365"/>
      <c r="E5" s="365"/>
      <c r="F5" s="365"/>
      <c r="G5" s="365"/>
      <c r="H5" s="365"/>
      <c r="I5" s="365"/>
      <c r="J5" s="365"/>
      <c r="K5" s="130"/>
    </row>
    <row r="6" spans="2:11" ht="18.75">
      <c r="B6" s="131"/>
      <c r="C6" s="132"/>
      <c r="D6" s="132"/>
      <c r="E6" s="132"/>
      <c r="F6" s="132"/>
      <c r="G6" s="132"/>
      <c r="H6" s="132"/>
      <c r="I6" s="132"/>
      <c r="J6" s="132"/>
      <c r="K6" s="29"/>
    </row>
    <row r="7" spans="2:11" ht="18.75">
      <c r="B7" s="131"/>
      <c r="C7" s="132"/>
      <c r="D7" s="132"/>
      <c r="E7" s="132"/>
      <c r="F7" s="132"/>
      <c r="G7" s="132"/>
      <c r="H7" s="132"/>
      <c r="I7" s="132"/>
      <c r="J7" s="132"/>
      <c r="K7" s="29"/>
    </row>
    <row r="8" spans="1:11" ht="18.75" customHeight="1">
      <c r="A8" s="366" t="s">
        <v>123</v>
      </c>
      <c r="B8" s="366"/>
      <c r="C8" s="366"/>
      <c r="D8" s="366"/>
      <c r="E8" s="366"/>
      <c r="F8" s="366"/>
      <c r="G8" s="366"/>
      <c r="H8" s="366"/>
      <c r="I8" s="366"/>
      <c r="J8" s="366"/>
      <c r="K8" s="133"/>
    </row>
    <row r="9" spans="2:11" ht="15">
      <c r="B9" s="29"/>
      <c r="C9" s="29"/>
      <c r="D9" s="131"/>
      <c r="E9" s="131"/>
      <c r="F9" s="131"/>
      <c r="G9" s="29"/>
      <c r="H9" s="29"/>
      <c r="I9" s="29"/>
      <c r="J9" s="29"/>
      <c r="K9" s="29"/>
    </row>
    <row r="10" spans="2:11" ht="15">
      <c r="B10" s="29"/>
      <c r="C10" s="29"/>
      <c r="D10" s="29"/>
      <c r="E10" s="134" t="s">
        <v>124</v>
      </c>
      <c r="F10" s="134" t="s">
        <v>9</v>
      </c>
      <c r="G10" s="134" t="s">
        <v>125</v>
      </c>
      <c r="H10" s="29"/>
      <c r="I10" s="29"/>
      <c r="J10" s="29"/>
      <c r="K10" s="29"/>
    </row>
    <row r="11" spans="2:11" ht="15">
      <c r="B11" s="29"/>
      <c r="C11" s="29"/>
      <c r="D11" s="29"/>
      <c r="E11" s="135">
        <v>5</v>
      </c>
      <c r="F11" s="136">
        <v>178</v>
      </c>
      <c r="G11" s="286">
        <f>(F11/225)*100</f>
        <v>79.11111111111111</v>
      </c>
      <c r="H11" s="29"/>
      <c r="I11" s="137"/>
      <c r="J11" s="29"/>
      <c r="K11" s="29"/>
    </row>
    <row r="12" spans="2:11" ht="15">
      <c r="B12" s="29"/>
      <c r="C12" s="29"/>
      <c r="D12" s="29"/>
      <c r="E12" s="135">
        <v>6</v>
      </c>
      <c r="F12" s="136">
        <v>23</v>
      </c>
      <c r="G12" s="286">
        <f aca="true" t="shared" si="0" ref="G12:G18">(F12/225)*100</f>
        <v>10.222222222222223</v>
      </c>
      <c r="H12" s="29"/>
      <c r="I12" s="29"/>
      <c r="J12" s="29"/>
      <c r="K12" s="29"/>
    </row>
    <row r="13" spans="2:11" ht="15">
      <c r="B13" s="29"/>
      <c r="C13" s="29"/>
      <c r="D13" s="29"/>
      <c r="E13" s="135">
        <v>7</v>
      </c>
      <c r="F13" s="136">
        <v>11</v>
      </c>
      <c r="G13" s="286">
        <f t="shared" si="0"/>
        <v>4.888888888888889</v>
      </c>
      <c r="H13" s="29"/>
      <c r="I13" s="29"/>
      <c r="J13" s="29"/>
      <c r="K13" s="29"/>
    </row>
    <row r="14" spans="2:11" ht="15">
      <c r="B14" s="29"/>
      <c r="C14" s="29"/>
      <c r="D14" s="29"/>
      <c r="E14" s="135">
        <v>8</v>
      </c>
      <c r="F14" s="136">
        <v>4</v>
      </c>
      <c r="G14" s="286">
        <f t="shared" si="0"/>
        <v>1.7777777777777777</v>
      </c>
      <c r="H14" s="29"/>
      <c r="I14" s="29"/>
      <c r="J14" s="29"/>
      <c r="K14" s="29"/>
    </row>
    <row r="15" spans="2:11" ht="15">
      <c r="B15" s="29"/>
      <c r="C15" s="29"/>
      <c r="D15" s="29"/>
      <c r="E15" s="135">
        <v>9</v>
      </c>
      <c r="F15" s="136">
        <v>2</v>
      </c>
      <c r="G15" s="286">
        <f t="shared" si="0"/>
        <v>0.8888888888888888</v>
      </c>
      <c r="H15" s="29"/>
      <c r="I15" s="29"/>
      <c r="J15" s="29"/>
      <c r="K15" s="29"/>
    </row>
    <row r="16" spans="2:11" ht="15">
      <c r="B16" s="29"/>
      <c r="C16" s="29"/>
      <c r="D16" s="29"/>
      <c r="E16" s="135">
        <v>10</v>
      </c>
      <c r="F16" s="136">
        <v>5</v>
      </c>
      <c r="G16" s="286">
        <f t="shared" si="0"/>
        <v>2.2222222222222223</v>
      </c>
      <c r="H16" s="29"/>
      <c r="I16" s="29"/>
      <c r="J16" s="29"/>
      <c r="K16" s="29"/>
    </row>
    <row r="17" spans="2:11" ht="15">
      <c r="B17" s="29"/>
      <c r="C17" s="29"/>
      <c r="D17" s="29"/>
      <c r="E17" s="135" t="s">
        <v>126</v>
      </c>
      <c r="F17" s="136">
        <v>2</v>
      </c>
      <c r="G17" s="286">
        <f t="shared" si="0"/>
        <v>0.8888888888888888</v>
      </c>
      <c r="H17" s="29"/>
      <c r="I17" s="29"/>
      <c r="J17" s="29"/>
      <c r="K17" s="29"/>
    </row>
    <row r="18" spans="2:11" ht="15">
      <c r="B18" s="29"/>
      <c r="C18" s="29"/>
      <c r="D18" s="29"/>
      <c r="E18" s="134" t="s">
        <v>32</v>
      </c>
      <c r="F18" s="134">
        <f>SUM(F11:F17)</f>
        <v>225</v>
      </c>
      <c r="G18" s="289">
        <f t="shared" si="0"/>
        <v>100</v>
      </c>
      <c r="H18" s="29"/>
      <c r="I18" s="29"/>
      <c r="J18" s="29"/>
      <c r="K18" s="29"/>
    </row>
    <row r="19" spans="2:11" ht="15"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">
      <c r="A21" s="366" t="s">
        <v>127</v>
      </c>
      <c r="B21" s="366"/>
      <c r="C21" s="366"/>
      <c r="D21" s="366"/>
      <c r="E21" s="366"/>
      <c r="F21" s="366"/>
      <c r="G21" s="366"/>
      <c r="H21" s="366"/>
      <c r="I21" s="366"/>
      <c r="J21" s="366"/>
      <c r="K21" s="29"/>
    </row>
    <row r="22" spans="2:11" ht="1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5">
      <c r="B23" s="29"/>
      <c r="C23" s="29"/>
      <c r="D23" s="29"/>
      <c r="E23" s="134" t="s">
        <v>124</v>
      </c>
      <c r="F23" s="134" t="s">
        <v>9</v>
      </c>
      <c r="G23" s="134" t="s">
        <v>125</v>
      </c>
      <c r="H23" s="29"/>
      <c r="I23" s="29"/>
      <c r="J23" s="29"/>
      <c r="K23" s="29"/>
    </row>
    <row r="24" spans="2:11" ht="15">
      <c r="B24" s="29"/>
      <c r="C24" s="29"/>
      <c r="D24" s="29"/>
      <c r="E24" s="135">
        <v>2</v>
      </c>
      <c r="F24" s="138">
        <v>3247</v>
      </c>
      <c r="G24" s="286">
        <f>F24/3968*100</f>
        <v>81.82963709677419</v>
      </c>
      <c r="H24" s="29"/>
      <c r="I24" s="29"/>
      <c r="J24" s="29"/>
      <c r="K24" s="29"/>
    </row>
    <row r="25" spans="2:11" ht="15">
      <c r="B25" s="29"/>
      <c r="C25" s="29"/>
      <c r="D25" s="29"/>
      <c r="E25" s="135">
        <v>3</v>
      </c>
      <c r="F25" s="136">
        <v>521</v>
      </c>
      <c r="G25" s="286">
        <f aca="true" t="shared" si="1" ref="G25:G34">F25/3968*100</f>
        <v>13.130040322580644</v>
      </c>
      <c r="H25" s="29"/>
      <c r="I25" s="29"/>
      <c r="J25" s="29"/>
      <c r="K25" s="29"/>
    </row>
    <row r="26" spans="2:11" ht="15">
      <c r="B26" s="29"/>
      <c r="C26" s="29"/>
      <c r="D26" s="29"/>
      <c r="E26" s="135">
        <v>4</v>
      </c>
      <c r="F26" s="136">
        <v>133</v>
      </c>
      <c r="G26" s="286">
        <f t="shared" si="1"/>
        <v>3.351814516129032</v>
      </c>
      <c r="H26" s="29"/>
      <c r="I26" s="29"/>
      <c r="J26" s="29"/>
      <c r="K26" s="29"/>
    </row>
    <row r="27" spans="2:11" ht="15">
      <c r="B27" s="29"/>
      <c r="C27" s="29"/>
      <c r="D27" s="29"/>
      <c r="E27" s="135">
        <v>5</v>
      </c>
      <c r="F27" s="136">
        <v>43</v>
      </c>
      <c r="G27" s="286">
        <f t="shared" si="1"/>
        <v>1.0836693548387097</v>
      </c>
      <c r="H27" s="29"/>
      <c r="I27" s="29"/>
      <c r="J27" s="29"/>
      <c r="K27" s="29"/>
    </row>
    <row r="28" spans="2:11" ht="15">
      <c r="B28" s="29"/>
      <c r="C28" s="29"/>
      <c r="D28" s="29"/>
      <c r="E28" s="135">
        <v>6</v>
      </c>
      <c r="F28" s="136">
        <v>12</v>
      </c>
      <c r="G28" s="286">
        <f t="shared" si="1"/>
        <v>0.3024193548387097</v>
      </c>
      <c r="H28" s="29"/>
      <c r="I28" s="29"/>
      <c r="J28" s="29"/>
      <c r="K28" s="29"/>
    </row>
    <row r="29" spans="2:11" ht="15">
      <c r="B29" s="29"/>
      <c r="C29" s="29"/>
      <c r="D29" s="29"/>
      <c r="E29" s="135">
        <v>7</v>
      </c>
      <c r="F29" s="136">
        <v>4</v>
      </c>
      <c r="G29" s="286">
        <f t="shared" si="1"/>
        <v>0.10080645161290322</v>
      </c>
      <c r="H29" s="29"/>
      <c r="I29" s="29"/>
      <c r="J29" s="29"/>
      <c r="K29" s="29"/>
    </row>
    <row r="30" spans="2:11" ht="15">
      <c r="B30" s="29"/>
      <c r="C30" s="29"/>
      <c r="D30" s="29"/>
      <c r="E30" s="135">
        <v>8</v>
      </c>
      <c r="F30" s="136">
        <v>5</v>
      </c>
      <c r="G30" s="286">
        <f t="shared" si="1"/>
        <v>0.12600806451612903</v>
      </c>
      <c r="H30" s="29"/>
      <c r="I30" s="29"/>
      <c r="J30" s="29"/>
      <c r="K30" s="29"/>
    </row>
    <row r="31" spans="2:11" ht="15">
      <c r="B31" s="29"/>
      <c r="C31" s="29"/>
      <c r="D31" s="29"/>
      <c r="E31" s="135">
        <v>9</v>
      </c>
      <c r="F31" s="136">
        <v>1</v>
      </c>
      <c r="G31" s="286">
        <f t="shared" si="1"/>
        <v>0.025201612903225805</v>
      </c>
      <c r="H31" s="29"/>
      <c r="I31" s="29"/>
      <c r="J31" s="29"/>
      <c r="K31" s="29"/>
    </row>
    <row r="32" spans="2:11" ht="15">
      <c r="B32" s="29"/>
      <c r="C32" s="29"/>
      <c r="D32" s="29"/>
      <c r="E32" s="135">
        <v>10</v>
      </c>
      <c r="F32" s="136">
        <v>0</v>
      </c>
      <c r="G32" s="286">
        <f t="shared" si="1"/>
        <v>0</v>
      </c>
      <c r="H32" s="29"/>
      <c r="I32" s="29"/>
      <c r="J32" s="29"/>
      <c r="K32" s="29"/>
    </row>
    <row r="33" spans="2:11" ht="15">
      <c r="B33" s="29"/>
      <c r="C33" s="29"/>
      <c r="D33" s="29"/>
      <c r="E33" s="135" t="s">
        <v>126</v>
      </c>
      <c r="F33" s="136">
        <v>2</v>
      </c>
      <c r="G33" s="286">
        <f t="shared" si="1"/>
        <v>0.05040322580645161</v>
      </c>
      <c r="H33" s="29"/>
      <c r="I33" s="29"/>
      <c r="J33" s="29"/>
      <c r="K33" s="29"/>
    </row>
    <row r="34" spans="2:11" ht="15">
      <c r="B34" s="29"/>
      <c r="C34" s="29"/>
      <c r="D34" s="29"/>
      <c r="E34" s="134" t="s">
        <v>32</v>
      </c>
      <c r="F34" s="139">
        <f>SUM(F24:F33)</f>
        <v>3968</v>
      </c>
      <c r="G34" s="289">
        <f t="shared" si="1"/>
        <v>100</v>
      </c>
      <c r="H34" s="29"/>
      <c r="I34" s="29"/>
      <c r="J34" s="29"/>
      <c r="K34" s="29"/>
    </row>
    <row r="35" spans="2:11" ht="15">
      <c r="B35" s="29"/>
      <c r="C35" s="29"/>
      <c r="D35" s="29"/>
      <c r="E35" s="140" t="s">
        <v>18</v>
      </c>
      <c r="F35" s="140"/>
      <c r="G35" s="140"/>
      <c r="H35" s="29"/>
      <c r="I35" s="29"/>
      <c r="J35" s="29"/>
      <c r="K35" s="29"/>
    </row>
    <row r="36" spans="2:11" ht="1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">
      <c r="B37" s="29"/>
      <c r="C37" s="29"/>
      <c r="D37" s="29"/>
      <c r="E37" s="29"/>
      <c r="F37" s="29"/>
      <c r="G37" s="29"/>
      <c r="H37" s="141"/>
      <c r="I37" s="29"/>
      <c r="J37" s="29"/>
      <c r="K37" s="29"/>
    </row>
    <row r="38" spans="2:11" ht="15">
      <c r="B38" s="29"/>
      <c r="C38" s="142"/>
      <c r="D38" s="142"/>
      <c r="E38" s="29"/>
      <c r="F38" s="29"/>
      <c r="G38" s="29"/>
      <c r="H38" s="143"/>
      <c r="I38" s="29"/>
      <c r="J38" s="29"/>
      <c r="K38" s="29"/>
    </row>
    <row r="39" spans="2:11" ht="15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1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5">
      <c r="B45" s="29"/>
      <c r="C45" s="29"/>
      <c r="D45" s="29"/>
      <c r="H45" s="29"/>
      <c r="I45" s="29"/>
      <c r="J45" s="29"/>
      <c r="K45" s="29"/>
    </row>
    <row r="46" spans="2:11" ht="15">
      <c r="B46" s="29"/>
      <c r="C46" s="29"/>
      <c r="D46" s="29"/>
      <c r="H46" s="29"/>
      <c r="I46" s="29"/>
      <c r="J46" s="29"/>
      <c r="K46" s="29"/>
    </row>
    <row r="47" spans="2:11" ht="15">
      <c r="B47" s="29"/>
      <c r="C47" s="29"/>
      <c r="D47" s="29"/>
      <c r="H47" s="29"/>
      <c r="I47" s="29"/>
      <c r="J47" s="29"/>
      <c r="K47" s="29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&amp;L22.11.2010&amp;CTÜRKİYE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2010-11-22T07:29:30Z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2275DMW4H6TN-225-163</vt:lpwstr>
  </property>
  <property fmtid="{D5CDD505-2E9C-101B-9397-08002B2CF9AE}" pid="3" name="_dlc_DocIdItemGuid">
    <vt:lpwstr>0a24b1c3-91e5-45dd-9ad0-9c7a7f4b16eb</vt:lpwstr>
  </property>
  <property fmtid="{D5CDD505-2E9C-101B-9397-08002B2CF9AE}" pid="4" name="_dlc_DocIdUrl">
    <vt:lpwstr>http://sspsrv01:90/IktisadiRaporlama/_layouts/DocIdRedir.aspx?ID=2275DMW4H6TN-225-163, 2275DMW4H6TN-225-163</vt:lpwstr>
  </property>
</Properties>
</file>