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30" windowWidth="18300" windowHeight="11100" firstSheet="2" activeTab="5"/>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<sst xmlns="http://schemas.openxmlformats.org/spreadsheetml/2006/main" count="3249" uniqueCount="985">
  <si>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</si>
  <si>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</si>
  <si>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</si>
  <si>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</si>
  <si>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</si>
  <si>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</si>
  <si>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</si>
  <si>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</si>
  <si>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</si>
  <si>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</si>
  <si>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</si>
  <si>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</si>
  <si>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</si>
  <si>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</si>
  <si>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</si>
  <si>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</si>
  <si>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</si>
  <si>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</si>
  <si>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</si>
  <si>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</si>
  <si>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</si>
  <si>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</si>
  <si>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</si>
  <si>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</si>
  <si>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</si>
  <si>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</si>
  <si>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</si>
  <si>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</si>
  <si>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</si>
  <si>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</si>
  <si>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</si>
  <si>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</si>
  <si>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</si>
  <si>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</si>
  <si>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</si>
  <si>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</si>
  <si>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</si>
  <si>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</si>
  <si>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</si>
  <si>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</si>
  <si>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</si>
  <si>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</si>
  <si>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</si>
  <si>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</si>
  <si>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</si>
  <si>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</si>
  <si>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</si>
  <si>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</si>
  <si>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</si>
  <si>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</si>
  <si>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</si>
  <si>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</si>
  <si>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</si>
  <si>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</si>
  <si>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</si>
  <si>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</si>
  <si>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</si>
  <si>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</si>
  <si>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</si>
  <si>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</si>
  <si>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</si>
  <si>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</si>
  <si>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</si>
  <si>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</si>
  <si>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</si>
  <si>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</si>
  <si>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</si>
  <si>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</si>
  <si>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</si>
  <si>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</si>
  <si>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</si>
  <si>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</si>
  <si>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</si>
  <si>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</si>
  <si>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</si>
  <si>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</si>
  <si>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</si>
  <si>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</si>
  <si>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</si>
  <si>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</si>
  <si>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</si>
  <si>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</si>
  <si>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</si>
  <si>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</si>
  <si>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</si>
  <si>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</si>
  <si>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</si>
  <si>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</si>
  <si>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</si>
  <si>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</si>
  <si>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</si>
  <si>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</si>
  <si>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</si>
  <si>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</si>
  <si>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</si>
  <si>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</si>
  <si>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</si>
  <si>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</si>
  <si>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</si>
  <si>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</si>
  <si>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</si>
  <si>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</si>
  <si>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</si>
  <si>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</si>
  <si>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</si>
  <si>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</si>
  <si>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</si>
  <si>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</si>
  <si>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</si>
  <si>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</si>
  <si>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</si>
  <si>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</si>
  <si>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</si>
  <si>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</si>
  <si>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</si>
  <si>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</si>
  <si>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</si>
  <si>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</si>
  <si>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</si>
  <si>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</si>
  <si>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</si>
  <si>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</si>
  <si>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</si>
  <si>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</si>
  <si>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</si>
  <si>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</si>
  <si>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</si>
  <si>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</si>
  <si>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</si>
  <si>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</si>
  <si>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</si>
  <si>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</si>
  <si>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</si>
  <si>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</si>
  <si>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</si>
  <si>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</si>
  <si>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</si>
  <si>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</si>
  <si>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</si>
  <si>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</si>
  <si>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</si>
  <si>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</si>
  <si>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</si>
  <si>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</si>
  <si>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</si>
  <si>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</si>
  <si>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</si>
  <si>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</si>
  <si>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</si>
  <si>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</si>
  <si>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</si>
  <si>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</si>
  <si>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</si>
  <si>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</si>
  <si>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</si>
  <si>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</si>
  <si>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</si>
  <si>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</si>
  <si>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</si>
  <si>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</si>
  <si>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</si>
  <si>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</si>
  <si>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</si>
  <si>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</si>
  <si>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</si>
  <si>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</si>
  <si>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</si>
  <si>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</si>
  <si>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</si>
  <si>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</si>
  <si>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</si>
  <si>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</si>
  <si>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</si>
  <si>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</si>
  <si>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</si>
  <si>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</si>
  <si>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</si>
  <si>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</si>
  <si>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</si>
  <si>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</si>
  <si>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</si>
  <si>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</si>
  <si>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</si>
  <si>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</si>
  <si>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</si>
  <si>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</si>
  <si>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</si>
  <si>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</si>
  <si>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</si>
  <si>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</si>
  <si>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</si>
  <si>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</si>
  <si>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</si>
  <si>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</si>
  <si>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</si>
  <si>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</si>
  <si>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</si>
  <si>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</si>
  <si>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</si>
  <si>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</si>
  <si>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</si>
  <si>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</si>
  <si>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</si>
  <si>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</si>
  <si>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</si>
  <si>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</si>
  <si>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</si>
  <si>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</si>
  <si>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</si>
  <si>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</si>
  <si>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</si>
  <si>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</si>
  <si>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</si>
  <si>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</si>
  <si>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</si>
  <si>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</si>
  <si>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</si>
  <si>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</si>
  <si>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</si>
  <si>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</si>
  <si>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</si>
  <si>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</si>
  <si>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</si>
  <si>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</si>
  <si>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</si>
  <si>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</si>
  <si>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</si>
  <si>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</si>
  <si>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</si>
  <si>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</si>
  <si>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</si>
  <si>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</si>
  <si>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</si>
  <si>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</si>
  <si>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</si>
  <si>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</si>
  <si>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</si>
  <si>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</si>
  <si>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</si>
  <si>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</si>
  <si>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</si>
  <si>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</si>
  <si>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</si>
  <si>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</si>
  <si>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</si>
  <si>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</si>
  <si>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</si>
  <si>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</si>
  <si>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</si>
  <si>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</si>
  <si>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</si>
  <si>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</si>
  <si>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</si>
  <si>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</si>
  <si>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</si>
  <si>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</si>
  <si>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</si>
  <si>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</si>
  <si>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</si>
  <si>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</si>
  <si>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</si>
  <si>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</si>
  <si>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</si>
  <si>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</si>
  <si>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</si>
  <si>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</si>
  <si>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</si>
  <si>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</si>
  <si>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</si>
  <si>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</si>
  <si>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</si>
  <si>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</si>
  <si>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</si>
  <si>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</si>
  <si>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</si>
  <si>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</si>
  <si>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</si>
  <si>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</si>
  <si>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</si>
  <si>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</si>
  <si>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</si>
  <si>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</si>
  <si>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</si>
  <si>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</si>
  <si>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</si>
  <si>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</si>
  <si>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</si>
  <si>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</si>
  <si>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</si>
  <si>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</si>
  <si>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</si>
  <si>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</si>
  <si>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</si>
  <si>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</si>
  <si>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</si>
  <si>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</si>
  <si>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</si>
  <si>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</si>
  <si>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</si>
  <si>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</si>
  <si>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</si>
  <si>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</si>
  <si>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</si>
  <si>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</si>
  <si>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</si>
  <si>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</si>
  <si>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</si>
  <si>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</si>
  <si>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</si>
  <si>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</si>
  <si>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</si>
  <si>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</si>
  <si>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</si>
  <si>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</si>
  <si>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</si>
  <si>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</si>
  <si>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</si>
  <si>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</si>
  <si>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</si>
  <si>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</si>
  <si>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</si>
  <si>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</si>
  <si>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</si>
  <si>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</si>
  <si>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</si>
  <si>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</si>
  <si>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</si>
  <si>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</si>
  <si>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</si>
  <si>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</si>
  <si>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</si>
  <si>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</si>
  <si>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</si>
  <si>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</si>
  <si>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</si>
  <si>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</si>
  <si>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</si>
  <si>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</si>
  <si>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</si>
  <si>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</si>
  <si>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</si>
  <si>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</si>
  <si>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</si>
  <si>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</si>
  <si>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</si>
  <si>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</si>
  <si>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</si>
  <si>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</si>
  <si>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</si>
  <si>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</si>
  <si>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</si>
  <si>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</si>
  <si>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</si>
  <si>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</si>
  <si>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</si>
  <si>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</si>
  <si>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</si>
  <si>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</si>
  <si>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</si>
  <si>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</si>
  <si>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</si>
  <si>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</si>
  <si>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</si>
  <si>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</si>
  <si>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</si>
  <si>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</si>
  <si>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</si>
  <si>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</si>
  <si>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</si>
  <si>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</si>
  <si>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</si>
  <si>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</si>
  <si>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</si>
  <si>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</si>
  <si>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</si>
  <si>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</si>
  <si>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</si>
  <si>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</si>
  <si>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</si>
  <si>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</si>
  <si>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</si>
  <si>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</si>
  <si>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</si>
  <si>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</si>
  <si>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</si>
  <si>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</si>
  <si>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</si>
  <si>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</si>
  <si>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</si>
  <si>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</si>
  <si>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</si>
  <si>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</si>
  <si>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</si>
  <si>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</si>
  <si>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</si>
  <si>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</si>
  <si>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</si>
  <si>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</si>
  <si>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</si>
  <si>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</si>
  <si>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</si>
  <si>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</si>
  <si>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</si>
  <si>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</si>
  <si>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</si>
  <si>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</si>
  <si>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</si>
  <si>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</si>
  <si>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</si>
  <si>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</si>
  <si>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</si>
  <si>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</si>
  <si>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</si>
  <si>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</si>
  <si>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</si>
  <si>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</si>
  <si>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</si>
  <si>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</si>
  <si>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</si>
  <si>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</si>
  <si>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</si>
  <si>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</si>
  <si>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</si>
  <si>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</si>
  <si>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</si>
  <si>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</si>
  <si>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</si>
  <si>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</si>
  <si>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</si>
  <si>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</si>
  <si>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</si>
  <si>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</si>
  <si>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</si>
  <si>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</si>
  <si>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</si>
  <si>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</si>
  <si>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</si>
  <si>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</si>
  <si>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</si>
  <si>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</si>
  <si>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</si>
  <si>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</si>
  <si>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</si>
  <si>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</si>
  <si>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</si>
  <si>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</si>
  <si>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</si>
  <si>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</si>
  <si>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</si>
  <si>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</si>
  <si>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</si>
  <si>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</si>
  <si>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</si>
  <si>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</si>
  <si>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</si>
  <si>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</si>
  <si>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</si>
  <si>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</si>
  <si>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</si>
  <si>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</si>
  <si>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</si>
  <si>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</si>
  <si>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</si>
  <si>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</si>
  <si>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</si>
  <si>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</si>
  <si>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</si>
  <si>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</si>
  <si>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</si>
  <si>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</si>
  <si>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</si>
  <si>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</si>
  <si>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</si>
  <si>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</si>
  <si>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</si>
  <si>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</si>
  <si>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</si>
  <si>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</si>
  <si>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</si>
  <si>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</si>
  <si>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</si>
  <si>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</si>
  <si>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</si>
  <si>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</si>
  <si>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</si>
  <si>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</si>
  <si>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</si>
  <si>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</si>
  <si>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</si>
  <si>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</si>
  <si>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</si>
  <si>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</si>
  <si>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</si>
  <si>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</si>
  <si>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</si>
  <si>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</si>
  <si>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</si>
  <si>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</si>
  <si>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</si>
  <si>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</si>
  <si>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</si>
  <si>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</si>
  <si>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</si>
  <si>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</si>
  <si>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</si>
  <si>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</si>
  <si>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</si>
  <si>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</si>
  <si>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</si>
  <si>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</si>
  <si>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</si>
  <si>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</si>
  <si>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</si>
  <si>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</si>
  <si>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</si>
  <si>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</si>
  <si>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</si>
  <si>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</si>
  <si>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</si>
  <si>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</si>
  <si>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</si>
  <si>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</si>
  <si>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</si>
  <si>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</si>
  <si>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</si>
  <si>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</si>
  <si>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</si>
  <si>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</si>
  <si>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</si>
  <si>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</si>
  <si>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</si>
  <si>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</si>
  <si>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</si>
  <si>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</si>
  <si>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</si>
  <si>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</si>
  <si>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</si>
  <si>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</si>
  <si>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</si>
  <si>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</si>
  <si>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</si>
  <si>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</si>
  <si>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</si>
  <si>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</si>
  <si>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</si>
  <si>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</si>
  <si>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</si>
  <si>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</si>
  <si>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</si>
  <si>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</si>
  <si>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</si>
  <si>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</si>
  <si>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</si>
  <si>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</si>
  <si>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</si>
  <si>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</si>
  <si>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</si>
  <si>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</si>
  <si>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</si>
  <si>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</si>
  <si>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</si>
  <si>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</si>
  <si>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</si>
  <si>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</si>
  <si>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</si>
  <si>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</si>
  <si>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</si>
  <si>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</si>
  <si>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</si>
  <si>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</si>
  <si>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</si>
  <si>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</si>
  <si>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</si>
  <si>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</si>
  <si>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</si>
  <si>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</si>
  <si>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</si>
  <si>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</si>
  <si>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</si>
  <si>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</si>
  <si>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</si>
  <si>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</si>
  <si>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</si>
  <si>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</si>
  <si>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</si>
  <si>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</si>
  <si>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</si>
  <si>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</si>
  <si>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</si>
  <si>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</si>
  <si>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</si>
  <si>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</si>
  <si>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</si>
  <si>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</si>
  <si>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</si>
  <si>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</si>
  <si>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</si>
  <si>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</si>
  <si>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</si>
  <si>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</si>
  <si>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</si>
  <si>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</si>
  <si>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</si>
  <si>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</si>
  <si>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</si>
  <si>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</si>
  <si>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</si>
  <si>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</si>
  <si>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</si>
  <si>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</si>
  <si>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</si>
  <si>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</si>
  <si>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</si>
  <si>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</si>
  <si>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</si>
  <si>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</si>
  <si>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</si>
  <si>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</si>
  <si>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</si>
  <si>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</si>
  <si>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</si>
  <si>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</si>
  <si>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</si>
  <si>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</si>
  <si>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</si>
  <si>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</si>
  <si>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</si>
  <si>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</si>
  <si>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</si>
  <si>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</si>
  <si>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</si>
  <si>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</si>
  <si>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</si>
  <si>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</si>
  <si>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</si>
  <si>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</si>
  <si>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</si>
  <si>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</si>
  <si>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</si>
  <si>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</si>
  <si>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</si>
  <si>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</si>
  <si>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</si>
  <si>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</si>
  <si>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</si>
  <si>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</si>
  <si>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</si>
  <si>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</si>
  <si>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</si>
  <si>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</si>
  <si>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</si>
  <si>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</si>
  <si>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</si>
  <si>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</si>
  <si>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</si>
  <si>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</si>
  <si>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</si>
  <si>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</si>
  <si>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</si>
  <si>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</si>
  <si>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</si>
  <si>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</si>
  <si>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</si>
  <si>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</si>
  <si>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</si>
  <si>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</si>
  <si>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</si>
  <si>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</si>
  <si>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</si>
  <si>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</si>
  <si>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</si>
  <si>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</si>
  <si>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</si>
  <si>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</si>
  <si>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</si>
  <si>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</si>
  <si>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</si>
  <si>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</si>
  <si>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</si>
  <si>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</si>
  <si>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</si>
  <si>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</si>
  <si>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</si>
  <si>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</si>
  <si>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</si>
  <si>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</si>
  <si>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</si>
  <si>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</si>
  <si>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</si>
  <si>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</si>
  <si>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</si>
  <si>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</si>
  <si>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</si>
  <si>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</si>
  <si>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</si>
  <si>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</si>
  <si>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</si>
  <si>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</si>
  <si>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</si>
  <si>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</si>
  <si>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</si>
  <si>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</si>
  <si>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</si>
  <si>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</si>
  <si>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</si>
  <si>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30</t>
  </si>
  <si>
    <t>31</t>
  </si>
  <si>
    <t>33</t>
  </si>
  <si>
    <t>56</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</si>
  <si>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</si>
  <si>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</si>
  <si>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</si>
  <si>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</si>
  <si>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</si>
  <si>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</si>
  <si>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</si>
  <si>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</si>
  <si>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</si>
  <si>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</si>
  <si>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</si>
  <si>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</si>
  <si>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</si>
  <si>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</si>
  <si>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</si>
  <si>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</si>
  <si>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</si>
  <si>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</si>
  <si>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</si>
  <si>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</si>
  <si>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</si>
  <si>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</si>
  <si>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</si>
  <si>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</si>
  <si>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</si>
  <si>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</si>
  <si>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</si>
  <si>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</si>
  <si>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</si>
  <si>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</si>
  <si>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</si>
  <si>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</si>
  <si>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</si>
  <si>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</si>
  <si>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</si>
  <si>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</si>
  <si>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</si>
  <si>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</si>
  <si>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</si>
  <si>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</si>
  <si>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</si>
  <si>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</si>
  <si>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</si>
  <si>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</si>
  <si>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10.81</t>
  </si>
  <si>
    <t>24.10</t>
  </si>
  <si>
    <t>20.53</t>
  </si>
  <si>
    <t>13.91</t>
  </si>
  <si>
    <t>23.99</t>
  </si>
  <si>
    <t>16.23</t>
  </si>
  <si>
    <t>31.03</t>
  </si>
  <si>
    <t>25.12</t>
  </si>
  <si>
    <t>25.50</t>
  </si>
  <si>
    <t>20.59</t>
  </si>
  <si>
    <t>28.30</t>
  </si>
  <si>
    <t>24.51</t>
  </si>
  <si>
    <t>23.41</t>
  </si>
  <si>
    <t>25.99</t>
  </si>
  <si>
    <t>25.62</t>
  </si>
  <si>
    <t>22.23</t>
  </si>
  <si>
    <t>46.72</t>
  </si>
  <si>
    <t>19.20</t>
  </si>
  <si>
    <t>46.71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</si>
  <si>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</si>
  <si>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</si>
  <si>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</si>
  <si>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</si>
  <si>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</si>
  <si>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</si>
  <si>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</si>
  <si>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</si>
  <si>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</si>
  <si>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</si>
  <si>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</si>
  <si>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</si>
  <si>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</si>
  <si>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</si>
  <si>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</si>
  <si>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</si>
  <si>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</si>
  <si>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</si>
  <si>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</si>
  <si>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</si>
  <si>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</si>
  <si>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</si>
  <si>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</si>
  <si>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</si>
  <si>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</si>
  <si>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</si>
  <si>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</si>
  <si>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</si>
  <si>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</si>
  <si>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</si>
  <si>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</si>
  <si>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</si>
  <si>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</si>
  <si>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</si>
  <si>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</si>
  <si>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</si>
  <si>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</si>
  <si>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</si>
  <si>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</si>
  <si>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</si>
  <si>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</si>
  <si>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</si>
  <si>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</si>
  <si>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</si>
  <si>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</si>
  <si>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</si>
  <si>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</si>
  <si>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</si>
  <si>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</si>
  <si>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</si>
  <si>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</si>
  <si>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</si>
  <si>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</si>
  <si>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</si>
  <si>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</si>
  <si>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</si>
  <si>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</si>
  <si>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</si>
  <si>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</si>
  <si>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</si>
  <si>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</si>
  <si>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</si>
  <si>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</si>
  <si>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</si>
  <si>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</si>
  <si>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</si>
  <si>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</si>
  <si>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</si>
  <si>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</si>
  <si>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</si>
  <si>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</si>
  <si>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</si>
  <si>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</si>
  <si>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</si>
  <si>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</si>
  <si>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</si>
  <si>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</si>
  <si>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</si>
  <si>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</si>
  <si>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</si>
  <si>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</si>
  <si>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</si>
  <si>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</si>
  <si>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</si>
  <si>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</si>
  <si>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</si>
  <si>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</si>
  <si>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</si>
  <si>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</si>
  <si>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</si>
  <si>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</si>
  <si>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</si>
  <si>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</si>
  <si>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</si>
  <si>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</si>
  <si>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</si>
  <si>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</si>
  <si>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</si>
  <si>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</si>
  <si>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</si>
  <si>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</si>
  <si>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</si>
  <si>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</si>
  <si>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</si>
  <si>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</si>
  <si>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</si>
  <si>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</si>
  <si>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</si>
  <si>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</si>
  <si>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</si>
  <si>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</si>
  <si>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</si>
  <si>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</si>
  <si>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</si>
  <si>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</si>
  <si>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</si>
  <si>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</si>
  <si>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</si>
  <si>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</si>
  <si>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</si>
  <si>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</si>
  <si>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</si>
  <si>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</si>
  <si>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</si>
  <si>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</si>
  <si>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</si>
  <si>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</si>
  <si>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</si>
  <si>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</si>
  <si>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</si>
  <si>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</si>
  <si>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</si>
  <si>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</si>
  <si>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</si>
  <si>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</si>
  <si>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</si>
  <si>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</si>
  <si>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</si>
  <si>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</si>
  <si>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</si>
  <si>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</si>
  <si>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</si>
  <si>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</si>
  <si>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</si>
  <si>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</si>
  <si>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</si>
  <si>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</si>
  <si>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</si>
  <si>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</si>
  <si>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</si>
  <si>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</si>
  <si>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</si>
  <si>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30 OCAK 2015</t>
  </si>
  <si>
    <t>2014 YILI SANAYİ KAPASİTE RAPORU İSTATİSTİKLERİ</t>
  </si>
  <si>
    <t>2014 yılı sonu itibari ile geçerliliği devam eden Kapasite Raporlarındaki bilgilerden derlenmiştir.</t>
  </si>
  <si>
    <t>Not:  2014 yılı sonu itibari ile geçerliliği devam eden Kapasite Raporlarındaki bilgilerden derlenmiştir.</t>
  </si>
  <si>
    <t>2014 YILI SANAYİ VE KAPASİTE RAPORU İSTATİSTİKLERİ</t>
  </si>
  <si>
    <t>Not :2014 yılı sonu itibari ile geçerliliği devam eden Kapasite Raporlarındaki bilgilerden derlenmiştir.</t>
  </si>
  <si>
    <r>
      <rPr>
        <b/>
        <sz val="11"/>
        <color indexed="8"/>
        <rFont val="Arial"/>
        <family val="2"/>
      </rPr>
      <t xml:space="preserve">                    </t>
    </r>
    <r>
      <rPr>
        <b/>
        <sz val="14"/>
        <color indexed="8"/>
        <rFont val="Arial"/>
        <family val="2"/>
      </rPr>
      <t xml:space="preserve"> </t>
    </r>
    <r>
      <rPr>
        <b/>
        <u val="single"/>
        <sz val="14"/>
        <color indexed="8"/>
        <rFont val="Arial"/>
        <family val="2"/>
      </rPr>
      <t>2014 YILI SANAYİ KAPASİTE RAPORU İSTATİSTİKLERİ</t>
    </r>
    <r>
      <rPr>
        <sz val="14"/>
        <color indexed="8"/>
        <rFont val="Arial"/>
        <family val="2"/>
      </rPr>
      <t xml:space="preserve"> </t>
    </r>
    <r>
      <rPr>
        <sz val="11"/>
        <color indexed="8"/>
        <rFont val="Arial"/>
        <family val="2"/>
      </rPr>
      <t xml:space="preserve">                 </t>
    </r>
  </si>
  <si>
    <t>10.71.11.00.02</t>
  </si>
  <si>
    <t>Pide</t>
  </si>
  <si>
    <t>23.99.13.10.00</t>
  </si>
  <si>
    <t>Bitümlü karışımlar (doğal veya suni agregalar ile bir bağlayıcı olarak bitüm veya doğal asfalt esaslı olanlar)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</si>
  <si>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</si>
  <si>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</si>
  <si>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</si>
  <si>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</si>
  <si>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</si>
  <si>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</si>
  <si>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</si>
  <si>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</si>
  <si>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</si>
  <si>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</si>
  <si>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</si>
  <si>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</si>
  <si>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</si>
  <si>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</si>
  <si>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</si>
  <si>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</si>
  <si>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25.99.12.57.00</t>
  </si>
  <si>
    <t>Diğer sofra, mutfak ve ev eşyaları ile bunların parçaları, vb., alüminyumdan</t>
  </si>
  <si>
    <t>01.61.00.00.00</t>
  </si>
  <si>
    <t>Bitkisel üretimi destekleyici faaliyetler</t>
  </si>
  <si>
    <t>38.32.22.00.02</t>
  </si>
  <si>
    <t>Diğer metallerden ikincil hammaddeler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</si>
  <si>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</si>
  <si>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</si>
  <si>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</si>
  <si>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</si>
  <si>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</si>
  <si>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</si>
  <si>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</si>
  <si>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</si>
  <si>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</si>
  <si>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</si>
  <si>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</si>
  <si>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26.51</t>
  </si>
  <si>
    <t>Ölçme, test ve seyrüsefer amaçlı alet ve cihazların imalatı</t>
  </si>
  <si>
    <t>05.20</t>
  </si>
  <si>
    <t>07.29</t>
  </si>
  <si>
    <t>25.73</t>
  </si>
  <si>
    <t>El aletleri, takım tezgahı uçları, testere ağızları vb. imalatı</t>
  </si>
  <si>
    <t>01.61</t>
  </si>
  <si>
    <t>05.10</t>
  </si>
  <si>
    <t>08.99</t>
  </si>
  <si>
    <t>2014 YILI</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</si>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</sst>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u val="single"/>
      <sz val="11"/>
      <color indexed="20"/>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10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color rgb="FF000000"/>
      </top>
      <bottom/>
    </border>
    <border>
      <left/>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color indexed="63"/>
      </top>
      <bottom style="thin"/>
    </border>
    <border>
      <left/>
      <right style="thin"/>
      <top/>
      <bottom style="medium"/>
    </border>
    <border>
      <left style="thin"/>
      <right style="thin"/>
      <top style="medium"/>
      <bottom style="medium"/>
    </border>
    <border>
      <left style="medium"/>
      <right style="thin"/>
      <top>
        <color indexed="63"/>
      </top>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62">
    <xf numFmtId="0" fontId="0" fillId="0" borderId="0" xfId="0" applyFont="1" applyAlignment="1">
      <alignment/>
    </xf>
    <xf numFmtId="0" fontId="0" fillId="0" borderId="0" xfId="0" applyAlignment="1">
      <alignment/>
    </xf>
    <xf numFmtId="0" fontId="62" fillId="33" borderId="10" xfId="0" applyFont="1" applyFill="1" applyBorder="1" applyAlignment="1" quotePrefix="1">
      <alignment horizontal="center" wrapText="1"/>
    </xf>
    <xf numFmtId="0" fontId="62" fillId="33" borderId="10" xfId="0" applyFont="1" applyFill="1" applyBorder="1" applyAlignment="1">
      <alignment horizontal="center" wrapText="1"/>
    </xf>
    <xf numFmtId="17" fontId="62" fillId="34" borderId="10" xfId="0" applyNumberFormat="1" applyFont="1" applyFill="1" applyBorder="1" applyAlignment="1" quotePrefix="1">
      <alignment horizontal="center" wrapText="1"/>
    </xf>
    <xf numFmtId="0" fontId="62" fillId="2" borderId="11" xfId="0" applyFont="1" applyFill="1" applyBorder="1" applyAlignment="1">
      <alignment horizontal="center" vertical="center"/>
    </xf>
    <xf numFmtId="0" fontId="62" fillId="2" borderId="11" xfId="0" applyFont="1" applyFill="1" applyBorder="1" applyAlignment="1">
      <alignment horizontal="center" vertical="center" wrapText="1"/>
    </xf>
    <xf numFmtId="3" fontId="63" fillId="0" borderId="11" xfId="0" applyNumberFormat="1" applyFont="1" applyBorder="1" applyAlignment="1">
      <alignment/>
    </xf>
    <xf numFmtId="3" fontId="63" fillId="34" borderId="11" xfId="0" applyNumberFormat="1" applyFont="1" applyFill="1" applyBorder="1" applyAlignment="1">
      <alignment/>
    </xf>
    <xf numFmtId="3" fontId="62" fillId="2" borderId="11" xfId="0" applyNumberFormat="1" applyFont="1" applyFill="1" applyBorder="1" applyAlignment="1">
      <alignment horizontal="center" vertical="center" wrapText="1"/>
    </xf>
    <xf numFmtId="0" fontId="64" fillId="0" borderId="0" xfId="0" applyFont="1" applyAlignment="1">
      <alignment/>
    </xf>
    <xf numFmtId="0" fontId="63" fillId="0" borderId="12" xfId="0" applyFont="1" applyBorder="1" applyAlignment="1">
      <alignment horizontal="left" wrapText="1"/>
    </xf>
    <xf numFmtId="0" fontId="63" fillId="34" borderId="13" xfId="0" applyFont="1" applyFill="1" applyBorder="1" applyAlignment="1">
      <alignment horizontal="left" wrapText="1"/>
    </xf>
    <xf numFmtId="0" fontId="63" fillId="0" borderId="13" xfId="0" applyFont="1" applyBorder="1" applyAlignment="1">
      <alignment horizontal="left"/>
    </xf>
    <xf numFmtId="0" fontId="63" fillId="0" borderId="13" xfId="0" applyFont="1" applyBorder="1" applyAlignment="1">
      <alignment horizontal="left" wrapText="1"/>
    </xf>
    <xf numFmtId="0" fontId="63" fillId="34" borderId="13" xfId="0" applyFont="1" applyFill="1" applyBorder="1" applyAlignment="1">
      <alignment horizontal="left"/>
    </xf>
    <xf numFmtId="0" fontId="0" fillId="0" borderId="0" xfId="0" applyAlignment="1">
      <alignment/>
    </xf>
    <xf numFmtId="0" fontId="62" fillId="2" borderId="14" xfId="0" applyFont="1" applyFill="1" applyBorder="1" applyAlignment="1">
      <alignment horizontal="center" vertical="center"/>
    </xf>
    <xf numFmtId="0" fontId="63" fillId="33" borderId="15" xfId="0" applyFont="1" applyFill="1" applyBorder="1" applyAlignment="1">
      <alignment horizontal="center" vertical="center" wrapText="1"/>
    </xf>
    <xf numFmtId="172" fontId="62" fillId="35" borderId="16" xfId="0" applyNumberFormat="1" applyFont="1" applyFill="1" applyBorder="1" applyAlignment="1">
      <alignment horizontal="right" wrapText="1"/>
    </xf>
    <xf numFmtId="3" fontId="62" fillId="35" borderId="16" xfId="0" applyNumberFormat="1" applyFont="1" applyFill="1" applyBorder="1" applyAlignment="1">
      <alignment horizontal="right" vertical="center" wrapText="1"/>
    </xf>
    <xf numFmtId="0" fontId="62" fillId="33" borderId="0" xfId="0" applyFont="1" applyFill="1" applyBorder="1" applyAlignment="1">
      <alignment horizontal="right" wrapText="1"/>
    </xf>
    <xf numFmtId="172" fontId="62" fillId="33" borderId="0" xfId="0" applyNumberFormat="1" applyFont="1" applyFill="1" applyBorder="1" applyAlignment="1">
      <alignment horizontal="right" wrapText="1"/>
    </xf>
    <xf numFmtId="172" fontId="62" fillId="36" borderId="11" xfId="0" applyNumberFormat="1" applyFont="1" applyFill="1" applyBorder="1" applyAlignment="1">
      <alignment horizontal="right" wrapText="1"/>
    </xf>
    <xf numFmtId="0" fontId="62" fillId="2" borderId="14" xfId="0" applyFont="1" applyFill="1" applyBorder="1" applyAlignment="1">
      <alignment horizontal="center" vertical="center" wrapText="1"/>
    </xf>
    <xf numFmtId="0" fontId="63" fillId="0" borderId="11" xfId="0" applyFont="1" applyBorder="1" applyAlignment="1">
      <alignment/>
    </xf>
    <xf numFmtId="0" fontId="63" fillId="33" borderId="15" xfId="0" applyFont="1" applyFill="1" applyBorder="1" applyAlignment="1">
      <alignment/>
    </xf>
    <xf numFmtId="172" fontId="63" fillId="33" borderId="15" xfId="55" applyNumberFormat="1" applyFont="1" applyFill="1" applyBorder="1" applyAlignment="1">
      <alignment horizontal="right" wrapText="1"/>
    </xf>
    <xf numFmtId="171" fontId="63" fillId="33" borderId="15" xfId="55" applyNumberFormat="1" applyFont="1" applyFill="1" applyBorder="1" applyAlignment="1">
      <alignment horizontal="right" wrapText="1"/>
    </xf>
    <xf numFmtId="3" fontId="63" fillId="33" borderId="15" xfId="55" applyNumberFormat="1" applyFont="1" applyFill="1" applyBorder="1" applyAlignment="1">
      <alignment horizontal="right" wrapText="1"/>
    </xf>
    <xf numFmtId="4" fontId="63" fillId="33" borderId="15" xfId="55" applyNumberFormat="1" applyFont="1" applyFill="1" applyBorder="1" applyAlignment="1">
      <alignment horizontal="right" wrapText="1"/>
    </xf>
    <xf numFmtId="171" fontId="62" fillId="35" borderId="15"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4" borderId="11" xfId="0" applyFont="1" applyFill="1" applyBorder="1" applyAlignment="1">
      <alignment/>
    </xf>
    <xf numFmtId="172" fontId="63" fillId="34" borderId="11" xfId="55" applyNumberFormat="1" applyFont="1" applyFill="1" applyBorder="1" applyAlignment="1">
      <alignment horizontal="right" wrapText="1"/>
    </xf>
    <xf numFmtId="4" fontId="63" fillId="34" borderId="11" xfId="55" applyNumberFormat="1" applyFont="1" applyFill="1" applyBorder="1" applyAlignment="1">
      <alignment horizontal="right" wrapText="1"/>
    </xf>
    <xf numFmtId="0" fontId="63" fillId="0" borderId="18" xfId="0" applyFont="1" applyBorder="1" applyAlignment="1">
      <alignment/>
    </xf>
    <xf numFmtId="172" fontId="63" fillId="0" borderId="18" xfId="55" applyNumberFormat="1" applyFont="1" applyBorder="1" applyAlignment="1">
      <alignment horizontal="right" wrapText="1"/>
    </xf>
    <xf numFmtId="3" fontId="63" fillId="0" borderId="18" xfId="55" applyNumberFormat="1" applyFont="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0" borderId="18" xfId="0" applyFont="1" applyBorder="1" applyAlignment="1">
      <alignment/>
    </xf>
    <xf numFmtId="0" fontId="63" fillId="0" borderId="18" xfId="55" applyNumberFormat="1" applyFont="1" applyBorder="1" applyAlignment="1">
      <alignment horizontal="right" wrapText="1"/>
    </xf>
    <xf numFmtId="0" fontId="63" fillId="34" borderId="19" xfId="0" applyFont="1" applyFill="1" applyBorder="1" applyAlignment="1">
      <alignment/>
    </xf>
    <xf numFmtId="172" fontId="63" fillId="34" borderId="19" xfId="55" applyNumberFormat="1" applyFont="1" applyFill="1" applyBorder="1" applyAlignment="1">
      <alignment horizontal="right" wrapText="1"/>
    </xf>
    <xf numFmtId="3" fontId="63" fillId="34" borderId="19" xfId="55" applyNumberFormat="1" applyFont="1" applyFill="1" applyBorder="1" applyAlignment="1">
      <alignment horizontal="right" wrapText="1"/>
    </xf>
    <xf numFmtId="0" fontId="63" fillId="34" borderId="19" xfId="55" applyNumberFormat="1" applyFont="1" applyFill="1" applyBorder="1" applyAlignment="1">
      <alignment horizontal="right" wrapText="1"/>
    </xf>
    <xf numFmtId="0" fontId="63" fillId="33" borderId="11" xfId="0" applyFont="1" applyFill="1" applyBorder="1" applyAlignment="1">
      <alignment/>
    </xf>
    <xf numFmtId="172" fontId="63" fillId="33" borderId="11" xfId="55" applyNumberFormat="1" applyFont="1" applyFill="1" applyBorder="1" applyAlignment="1">
      <alignment horizontal="right" wrapText="1"/>
    </xf>
    <xf numFmtId="3" fontId="63" fillId="33" borderId="11" xfId="55" applyNumberFormat="1" applyFont="1" applyFill="1" applyBorder="1" applyAlignment="1">
      <alignment horizontal="right" wrapText="1"/>
    </xf>
    <xf numFmtId="4" fontId="63" fillId="33" borderId="11" xfId="55" applyNumberFormat="1" applyFont="1" applyFill="1" applyBorder="1" applyAlignment="1">
      <alignment horizontal="right" wrapText="1"/>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34" borderId="14"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4" borderId="18" xfId="0" applyFont="1" applyFill="1" applyBorder="1" applyAlignment="1">
      <alignment/>
    </xf>
    <xf numFmtId="172" fontId="63" fillId="34" borderId="18" xfId="55" applyNumberFormat="1" applyFont="1" applyFill="1" applyBorder="1" applyAlignment="1">
      <alignment horizontal="right" wrapText="1"/>
    </xf>
    <xf numFmtId="3" fontId="63" fillId="34" borderId="18" xfId="55" applyNumberFormat="1" applyFont="1" applyFill="1" applyBorder="1" applyAlignment="1">
      <alignment horizontal="right" wrapText="1"/>
    </xf>
    <xf numFmtId="0" fontId="63" fillId="34" borderId="18" xfId="55" applyNumberFormat="1" applyFont="1" applyFill="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4" fontId="63" fillId="33" borderId="18" xfId="55" applyNumberFormat="1" applyFont="1" applyFill="1" applyBorder="1" applyAlignment="1">
      <alignment horizontal="right" wrapText="1"/>
    </xf>
    <xf numFmtId="172" fontId="63" fillId="33" borderId="15" xfId="55" applyNumberFormat="1" applyFont="1" applyFill="1" applyBorder="1" applyAlignment="1">
      <alignment horizontal="right" vertical="center" wrapText="1"/>
    </xf>
    <xf numFmtId="3" fontId="63" fillId="33" borderId="15" xfId="55" applyNumberFormat="1" applyFont="1" applyFill="1" applyBorder="1" applyAlignment="1">
      <alignment horizontal="right" vertical="center" wrapText="1"/>
    </xf>
    <xf numFmtId="0" fontId="63" fillId="0" borderId="14" xfId="0" applyFont="1" applyBorder="1" applyAlignment="1">
      <alignment/>
    </xf>
    <xf numFmtId="172" fontId="63" fillId="0" borderId="14" xfId="55" applyNumberFormat="1" applyFont="1" applyBorder="1" applyAlignment="1">
      <alignment horizontal="right" wrapText="1"/>
    </xf>
    <xf numFmtId="3" fontId="63" fillId="0" borderId="14" xfId="55" applyNumberFormat="1" applyFont="1" applyBorder="1" applyAlignment="1">
      <alignment horizontal="right" wrapText="1"/>
    </xf>
    <xf numFmtId="172" fontId="63" fillId="0" borderId="11" xfId="55" applyNumberFormat="1" applyFont="1" applyBorder="1" applyAlignment="1">
      <alignment horizontal="right" wrapText="1"/>
    </xf>
    <xf numFmtId="0" fontId="63" fillId="0" borderId="17" xfId="55" applyNumberFormat="1" applyFont="1" applyBorder="1" applyAlignment="1">
      <alignment horizontal="right" wrapText="1"/>
    </xf>
    <xf numFmtId="0" fontId="63" fillId="33" borderId="17"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3" borderId="11" xfId="55" applyNumberFormat="1" applyFont="1" applyFill="1" applyBorder="1" applyAlignment="1">
      <alignment horizontal="right" wrapText="1"/>
    </xf>
    <xf numFmtId="171" fontId="62" fillId="33" borderId="0" xfId="55" applyNumberFormat="1" applyFont="1" applyFill="1" applyBorder="1" applyAlignment="1">
      <alignment horizontal="right" wrapText="1"/>
    </xf>
    <xf numFmtId="3" fontId="62" fillId="33" borderId="0" xfId="0" applyNumberFormat="1" applyFont="1" applyFill="1" applyBorder="1" applyAlignment="1">
      <alignment horizontal="right" wrapText="1"/>
    </xf>
    <xf numFmtId="4" fontId="62" fillId="33" borderId="0" xfId="0" applyNumberFormat="1" applyFont="1" applyFill="1" applyBorder="1" applyAlignment="1">
      <alignment horizontal="right" wrapText="1"/>
    </xf>
    <xf numFmtId="171" fontId="63" fillId="33" borderId="20" xfId="55" applyNumberFormat="1" applyFont="1" applyFill="1" applyBorder="1" applyAlignment="1">
      <alignment horizontal="right" wrapText="1"/>
    </xf>
    <xf numFmtId="171" fontId="62" fillId="36" borderId="11" xfId="0" applyNumberFormat="1" applyFont="1" applyFill="1" applyBorder="1" applyAlignment="1">
      <alignment horizontal="right" wrapText="1"/>
    </xf>
    <xf numFmtId="3" fontId="62" fillId="36" borderId="11" xfId="0" applyNumberFormat="1" applyFont="1" applyFill="1" applyBorder="1" applyAlignment="1">
      <alignment horizontal="right" wrapText="1"/>
    </xf>
    <xf numFmtId="4" fontId="62" fillId="36" borderId="11" xfId="0" applyNumberFormat="1" applyFont="1" applyFill="1" applyBorder="1" applyAlignment="1">
      <alignment horizontal="right" wrapText="1"/>
    </xf>
    <xf numFmtId="0" fontId="63" fillId="2" borderId="14" xfId="0" applyFont="1" applyFill="1" applyBorder="1" applyAlignment="1">
      <alignment horizontal="center" vertical="center"/>
    </xf>
    <xf numFmtId="172" fontId="62" fillId="36" borderId="11" xfId="0" applyNumberFormat="1" applyFont="1" applyFill="1" applyBorder="1" applyAlignment="1">
      <alignment horizontal="right" wrapText="1"/>
    </xf>
    <xf numFmtId="0" fontId="62" fillId="33" borderId="11" xfId="0" applyFont="1" applyFill="1" applyBorder="1" applyAlignment="1">
      <alignment/>
    </xf>
    <xf numFmtId="0" fontId="62" fillId="34" borderId="11" xfId="0" applyFont="1" applyFill="1" applyBorder="1" applyAlignment="1">
      <alignment/>
    </xf>
    <xf numFmtId="0" fontId="62" fillId="2" borderId="14" xfId="0" applyFont="1" applyFill="1" applyBorder="1" applyAlignment="1">
      <alignment horizontal="center" vertical="center" wrapText="1"/>
    </xf>
    <xf numFmtId="3" fontId="63" fillId="33" borderId="11" xfId="0" applyNumberFormat="1" applyFont="1" applyFill="1" applyBorder="1" applyAlignment="1">
      <alignment horizontal="right"/>
    </xf>
    <xf numFmtId="3" fontId="63" fillId="34" borderId="11"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4" borderId="11" xfId="0" applyFont="1" applyFill="1" applyBorder="1" applyAlignment="1">
      <alignment horizontal="right" vertical="center" wrapText="1"/>
    </xf>
    <xf numFmtId="0" fontId="0" fillId="0" borderId="0" xfId="0" applyAlignment="1">
      <alignment wrapText="1"/>
    </xf>
    <xf numFmtId="0" fontId="65" fillId="0" borderId="0" xfId="0" applyFont="1" applyAlignment="1">
      <alignment vertical="center"/>
    </xf>
    <xf numFmtId="0" fontId="65" fillId="0" borderId="0" xfId="0" applyFont="1" applyAlignment="1">
      <alignment horizontal="center" vertical="center"/>
    </xf>
    <xf numFmtId="0" fontId="66" fillId="0" borderId="0" xfId="0" applyFont="1" applyBorder="1" applyAlignment="1">
      <alignment horizontal="left"/>
    </xf>
    <xf numFmtId="0" fontId="67" fillId="0" borderId="0" xfId="0" applyFont="1" applyAlignment="1">
      <alignment/>
    </xf>
    <xf numFmtId="0" fontId="0" fillId="0" borderId="0" xfId="0" applyAlignment="1">
      <alignment/>
    </xf>
    <xf numFmtId="0" fontId="0" fillId="0" borderId="0" xfId="0" applyBorder="1" applyAlignment="1">
      <alignment/>
    </xf>
    <xf numFmtId="3" fontId="63" fillId="34" borderId="11" xfId="55" applyNumberFormat="1" applyFont="1" applyFill="1" applyBorder="1" applyAlignment="1">
      <alignment horizontal="right" wrapText="1"/>
    </xf>
    <xf numFmtId="0" fontId="63" fillId="34" borderId="11" xfId="55" applyNumberFormat="1" applyFont="1" applyFill="1" applyBorder="1" applyAlignment="1">
      <alignment horizontal="right" wrapText="1"/>
    </xf>
    <xf numFmtId="3" fontId="63" fillId="0" borderId="11" xfId="55" applyNumberFormat="1" applyFont="1" applyBorder="1" applyAlignment="1">
      <alignment horizontal="right" wrapText="1"/>
    </xf>
    <xf numFmtId="0" fontId="63" fillId="0" borderId="11" xfId="55" applyNumberFormat="1" applyFont="1" applyBorder="1" applyAlignment="1">
      <alignment horizontal="right" wrapText="1"/>
    </xf>
    <xf numFmtId="0" fontId="62" fillId="2" borderId="21" xfId="0" applyFont="1" applyFill="1" applyBorder="1" applyAlignment="1">
      <alignment horizontal="center" vertical="center" wrapText="1"/>
    </xf>
    <xf numFmtId="0" fontId="62" fillId="2" borderId="21" xfId="0" applyNumberFormat="1" applyFont="1" applyFill="1" applyBorder="1" applyAlignment="1">
      <alignment horizontal="center" vertical="center" wrapText="1"/>
    </xf>
    <xf numFmtId="3" fontId="62" fillId="2" borderId="21" xfId="0" applyNumberFormat="1" applyFont="1" applyFill="1" applyBorder="1" applyAlignment="1">
      <alignment horizontal="center" vertical="center" wrapText="1"/>
    </xf>
    <xf numFmtId="172" fontId="63" fillId="34" borderId="22" xfId="55" applyNumberFormat="1" applyFont="1" applyFill="1" applyBorder="1" applyAlignment="1">
      <alignment horizontal="left" vertical="center" wrapText="1"/>
    </xf>
    <xf numFmtId="3" fontId="63" fillId="34" borderId="11" xfId="0" applyNumberFormat="1" applyFont="1" applyFill="1" applyBorder="1" applyAlignment="1">
      <alignment horizontal="right"/>
    </xf>
    <xf numFmtId="0" fontId="63" fillId="0" borderId="23" xfId="55" applyNumberFormat="1" applyFont="1" applyFill="1" applyBorder="1" applyAlignment="1">
      <alignment horizontal="center" vertical="center" wrapText="1"/>
    </xf>
    <xf numFmtId="172" fontId="63" fillId="0" borderId="23" xfId="55" applyNumberFormat="1" applyFont="1" applyFill="1" applyBorder="1" applyAlignment="1">
      <alignment horizontal="left" vertical="center" wrapText="1"/>
    </xf>
    <xf numFmtId="0" fontId="63" fillId="34" borderId="22" xfId="55" applyNumberFormat="1" applyFont="1" applyFill="1" applyBorder="1" applyAlignment="1">
      <alignment horizontal="center" vertical="center" wrapText="1"/>
    </xf>
    <xf numFmtId="0" fontId="63" fillId="0" borderId="22" xfId="55" applyNumberFormat="1" applyFont="1" applyFill="1" applyBorder="1" applyAlignment="1">
      <alignment horizontal="center" vertical="center" wrapText="1"/>
    </xf>
    <xf numFmtId="172" fontId="63" fillId="0" borderId="22" xfId="55" applyNumberFormat="1" applyFont="1" applyFill="1" applyBorder="1" applyAlignment="1">
      <alignment horizontal="left" vertical="center" wrapText="1"/>
    </xf>
    <xf numFmtId="3" fontId="63" fillId="0" borderId="11" xfId="0" applyNumberFormat="1" applyFont="1" applyBorder="1" applyAlignment="1">
      <alignment horizontal="right"/>
    </xf>
    <xf numFmtId="0" fontId="63" fillId="34" borderId="11" xfId="0" applyFont="1" applyFill="1" applyBorder="1" applyAlignment="1">
      <alignment horizontal="right"/>
    </xf>
    <xf numFmtId="0" fontId="63" fillId="0" borderId="11" xfId="0" applyFont="1" applyBorder="1" applyAlignment="1">
      <alignment horizontal="right"/>
    </xf>
    <xf numFmtId="2" fontId="63" fillId="0" borderId="11" xfId="0" applyNumberFormat="1" applyFont="1" applyBorder="1" applyAlignment="1">
      <alignment horizontal="right"/>
    </xf>
    <xf numFmtId="0" fontId="63" fillId="0" borderId="0" xfId="0" applyFont="1" applyBorder="1" applyAlignment="1">
      <alignment horizontal="center" vertical="center" wrapText="1"/>
    </xf>
    <xf numFmtId="2" fontId="63" fillId="34" borderId="11" xfId="0" applyNumberFormat="1" applyFont="1" applyFill="1" applyBorder="1" applyAlignment="1">
      <alignment horizontal="right"/>
    </xf>
    <xf numFmtId="0" fontId="63" fillId="33" borderId="0" xfId="0" applyFont="1" applyFill="1" applyBorder="1" applyAlignment="1">
      <alignment horizontal="center" vertical="center" wrapText="1"/>
    </xf>
    <xf numFmtId="2" fontId="63" fillId="0" borderId="11" xfId="0" applyNumberFormat="1" applyFont="1" applyBorder="1" applyAlignment="1">
      <alignment/>
    </xf>
    <xf numFmtId="0" fontId="0" fillId="0" borderId="0" xfId="0" applyAlignment="1">
      <alignment/>
    </xf>
    <xf numFmtId="0" fontId="68" fillId="0" borderId="0" xfId="0" applyFont="1" applyAlignment="1">
      <alignment/>
    </xf>
    <xf numFmtId="0" fontId="0" fillId="0" borderId="0" xfId="0" applyBorder="1" applyAlignment="1">
      <alignment/>
    </xf>
    <xf numFmtId="0" fontId="5" fillId="0" borderId="0" xfId="0" applyFont="1" applyAlignment="1">
      <alignment/>
    </xf>
    <xf numFmtId="0" fontId="68" fillId="0" borderId="0" xfId="0" applyFont="1" applyBorder="1" applyAlignment="1">
      <alignment/>
    </xf>
    <xf numFmtId="0" fontId="65" fillId="0" borderId="0" xfId="0" applyFont="1" applyAlignment="1">
      <alignment/>
    </xf>
    <xf numFmtId="2" fontId="63" fillId="34" borderId="11" xfId="0" applyNumberFormat="1" applyFont="1" applyFill="1" applyBorder="1" applyAlignment="1">
      <alignment/>
    </xf>
    <xf numFmtId="0" fontId="63" fillId="34" borderId="11" xfId="0"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1" xfId="0" applyFont="1" applyBorder="1" applyAlignment="1">
      <alignment/>
    </xf>
    <xf numFmtId="0" fontId="63" fillId="0" borderId="11" xfId="0" applyFont="1" applyBorder="1" applyAlignment="1" quotePrefix="1">
      <alignment horizontal="center" vertical="center" wrapText="1"/>
    </xf>
    <xf numFmtId="0" fontId="63" fillId="34" borderId="11" xfId="0" applyFont="1" applyFill="1" applyBorder="1" applyAlignment="1" quotePrefix="1">
      <alignment horizontal="center" vertical="center" wrapText="1"/>
    </xf>
    <xf numFmtId="0" fontId="63" fillId="34" borderId="11" xfId="0" applyFont="1" applyFill="1" applyBorder="1" applyAlignment="1">
      <alignment/>
    </xf>
    <xf numFmtId="0" fontId="69" fillId="33" borderId="0" xfId="47" applyFont="1" applyFill="1" applyBorder="1" applyAlignment="1" applyProtection="1">
      <alignment/>
      <protection/>
    </xf>
    <xf numFmtId="0" fontId="68" fillId="35" borderId="0" xfId="0" applyFont="1" applyFill="1" applyBorder="1" applyAlignment="1">
      <alignment/>
    </xf>
    <xf numFmtId="0" fontId="68" fillId="35" borderId="0" xfId="0" applyFont="1" applyFill="1" applyBorder="1" applyAlignment="1">
      <alignment wrapText="1"/>
    </xf>
    <xf numFmtId="0" fontId="63" fillId="0" borderId="11" xfId="0" applyFont="1" applyBorder="1" applyAlignment="1">
      <alignment wrapText="1"/>
    </xf>
    <xf numFmtId="171" fontId="63" fillId="33" borderId="24" xfId="55" applyNumberFormat="1" applyFont="1" applyFill="1" applyBorder="1" applyAlignment="1">
      <alignment horizontal="right" wrapText="1"/>
    </xf>
    <xf numFmtId="171" fontId="63" fillId="34" borderId="11" xfId="55" applyNumberFormat="1" applyFont="1" applyFill="1" applyBorder="1" applyAlignment="1">
      <alignment horizontal="right" wrapText="1"/>
    </xf>
    <xf numFmtId="171" fontId="63" fillId="34" borderId="20" xfId="55" applyNumberFormat="1" applyFont="1" applyFill="1" applyBorder="1" applyAlignment="1">
      <alignment horizontal="right" wrapText="1"/>
    </xf>
    <xf numFmtId="171" fontId="63" fillId="34" borderId="24" xfId="55" applyNumberFormat="1" applyFont="1" applyFill="1" applyBorder="1" applyAlignment="1">
      <alignment horizontal="right" wrapText="1"/>
    </xf>
    <xf numFmtId="171" fontId="63" fillId="33" borderId="11" xfId="55" applyNumberFormat="1" applyFont="1" applyFill="1" applyBorder="1" applyAlignment="1">
      <alignment horizontal="right" wrapText="1"/>
    </xf>
    <xf numFmtId="171" fontId="63" fillId="33" borderId="16" xfId="55" applyNumberFormat="1" applyFont="1" applyFill="1" applyBorder="1" applyAlignment="1">
      <alignment horizontal="right" wrapText="1"/>
    </xf>
    <xf numFmtId="0" fontId="62" fillId="2" borderId="18" xfId="0" applyFont="1" applyFill="1" applyBorder="1" applyAlignment="1">
      <alignment horizontal="center" vertical="center" wrapText="1"/>
    </xf>
    <xf numFmtId="171" fontId="63" fillId="33" borderId="18" xfId="55" applyNumberFormat="1" applyFont="1" applyFill="1" applyBorder="1" applyAlignment="1">
      <alignment horizontal="right" wrapText="1"/>
    </xf>
    <xf numFmtId="171" fontId="63" fillId="34" borderId="19" xfId="55" applyNumberFormat="1" applyFont="1" applyFill="1" applyBorder="1" applyAlignment="1">
      <alignment horizontal="right" wrapText="1"/>
    </xf>
    <xf numFmtId="171" fontId="63" fillId="34" borderId="18" xfId="55" applyNumberFormat="1" applyFont="1" applyFill="1" applyBorder="1" applyAlignment="1">
      <alignment horizontal="right" wrapText="1"/>
    </xf>
    <xf numFmtId="49" fontId="63" fillId="0" borderId="22"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34" borderId="13" xfId="0" applyNumberFormat="1" applyFont="1" applyFill="1" applyBorder="1" applyAlignment="1">
      <alignment horizontal="center" vertical="center" wrapText="1"/>
    </xf>
    <xf numFmtId="49" fontId="63" fillId="0" borderId="13" xfId="0" applyNumberFormat="1" applyFont="1" applyBorder="1" applyAlignment="1">
      <alignment horizontal="center" vertical="center" wrapText="1"/>
    </xf>
    <xf numFmtId="0" fontId="63" fillId="34"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66" fillId="0" borderId="0" xfId="0" applyFont="1" applyAlignment="1">
      <alignment horizontal="left" vertical="center" wrapText="1"/>
    </xf>
    <xf numFmtId="0" fontId="68" fillId="35" borderId="25" xfId="0" applyFont="1" applyFill="1" applyBorder="1" applyAlignment="1">
      <alignment/>
    </xf>
    <xf numFmtId="0" fontId="68" fillId="35" borderId="26" xfId="0" applyFont="1" applyFill="1" applyBorder="1" applyAlignment="1">
      <alignment/>
    </xf>
    <xf numFmtId="0" fontId="62" fillId="7" borderId="27" xfId="0" applyFont="1" applyFill="1" applyBorder="1" applyAlignment="1">
      <alignment horizontal="center" wrapText="1"/>
    </xf>
    <xf numFmtId="3" fontId="62" fillId="7" borderId="27" xfId="0" applyNumberFormat="1" applyFont="1" applyFill="1" applyBorder="1" applyAlignment="1">
      <alignment horizontal="right" wrapText="1"/>
    </xf>
    <xf numFmtId="3" fontId="62" fillId="7" borderId="11" xfId="0" applyNumberFormat="1" applyFont="1" applyFill="1" applyBorder="1" applyAlignment="1">
      <alignment horizontal="right" wrapText="1"/>
    </xf>
    <xf numFmtId="2" fontId="62" fillId="7" borderId="11" xfId="0" applyNumberFormat="1" applyFont="1" applyFill="1" applyBorder="1" applyAlignment="1">
      <alignment horizontal="right" wrapText="1"/>
    </xf>
    <xf numFmtId="171" fontId="62" fillId="7" borderId="27" xfId="0" applyNumberFormat="1" applyFont="1" applyFill="1" applyBorder="1" applyAlignment="1">
      <alignment horizontal="right" wrapText="1"/>
    </xf>
    <xf numFmtId="171" fontId="62" fillId="7" borderId="11" xfId="0" applyNumberFormat="1" applyFont="1" applyFill="1" applyBorder="1" applyAlignment="1">
      <alignment horizontal="right" wrapText="1"/>
    </xf>
    <xf numFmtId="4" fontId="62" fillId="35" borderId="15" xfId="55" applyNumberFormat="1" applyFont="1" applyFill="1" applyBorder="1" applyAlignment="1">
      <alignment horizontal="right" wrapText="1"/>
    </xf>
    <xf numFmtId="4" fontId="63" fillId="34" borderId="20" xfId="55" applyNumberFormat="1" applyFont="1" applyFill="1" applyBorder="1" applyAlignment="1">
      <alignment horizontal="right" wrapText="1"/>
    </xf>
    <xf numFmtId="4" fontId="63" fillId="33" borderId="24" xfId="55" applyNumberFormat="1" applyFont="1" applyFill="1" applyBorder="1" applyAlignment="1">
      <alignment horizontal="right" wrapText="1"/>
    </xf>
    <xf numFmtId="4" fontId="63" fillId="33" borderId="20" xfId="55" applyNumberFormat="1" applyFont="1" applyFill="1" applyBorder="1" applyAlignment="1">
      <alignment horizontal="right" wrapText="1"/>
    </xf>
    <xf numFmtId="4" fontId="63" fillId="34" borderId="24" xfId="55" applyNumberFormat="1" applyFont="1" applyFill="1" applyBorder="1" applyAlignment="1">
      <alignment horizontal="right" wrapText="1"/>
    </xf>
    <xf numFmtId="0" fontId="63" fillId="33" borderId="11" xfId="0" applyFont="1" applyFill="1" applyBorder="1" applyAlignment="1">
      <alignment horizontal="left" vertical="center" wrapText="1"/>
    </xf>
    <xf numFmtId="0" fontId="63" fillId="33" borderId="11"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Border="1" applyAlignment="1">
      <alignment horizontal="left" vertical="center" wrapText="1"/>
    </xf>
    <xf numFmtId="0" fontId="57" fillId="35" borderId="28" xfId="47" applyFill="1" applyBorder="1" applyAlignment="1" applyProtection="1">
      <alignment/>
      <protection/>
    </xf>
    <xf numFmtId="0" fontId="57" fillId="35" borderId="28" xfId="47" applyFill="1" applyBorder="1" applyAlignment="1" applyProtection="1" quotePrefix="1">
      <alignment/>
      <protection/>
    </xf>
    <xf numFmtId="0" fontId="0" fillId="35" borderId="26" xfId="0" applyFill="1" applyBorder="1" applyAlignment="1">
      <alignment/>
    </xf>
    <xf numFmtId="0" fontId="0" fillId="35" borderId="29" xfId="0" applyFill="1" applyBorder="1" applyAlignment="1">
      <alignment/>
    </xf>
    <xf numFmtId="0" fontId="0" fillId="35" borderId="0" xfId="0" applyFill="1" applyBorder="1" applyAlignment="1">
      <alignment/>
    </xf>
    <xf numFmtId="0" fontId="0" fillId="35" borderId="30" xfId="0" applyFill="1" applyBorder="1" applyAlignment="1">
      <alignment wrapText="1"/>
    </xf>
    <xf numFmtId="0" fontId="0" fillId="35" borderId="30" xfId="0" applyFill="1" applyBorder="1" applyAlignment="1">
      <alignment/>
    </xf>
    <xf numFmtId="0" fontId="0" fillId="35" borderId="31" xfId="0" applyFill="1" applyBorder="1" applyAlignment="1">
      <alignment wrapText="1"/>
    </xf>
    <xf numFmtId="0" fontId="0" fillId="35" borderId="32" xfId="0" applyFill="1" applyBorder="1" applyAlignment="1">
      <alignment/>
    </xf>
    <xf numFmtId="0" fontId="0" fillId="35" borderId="33" xfId="0" applyFill="1" applyBorder="1" applyAlignment="1">
      <alignment/>
    </xf>
    <xf numFmtId="0" fontId="0" fillId="0" borderId="0" xfId="0" applyAlignment="1">
      <alignment horizontal="right"/>
    </xf>
    <xf numFmtId="0" fontId="67" fillId="0" borderId="0" xfId="0" applyFont="1" applyAlignment="1">
      <alignment vertical="center"/>
    </xf>
    <xf numFmtId="0" fontId="63" fillId="0" borderId="34" xfId="0" applyFont="1" applyBorder="1" applyAlignment="1">
      <alignment horizontal="left" wrapText="1"/>
    </xf>
    <xf numFmtId="0" fontId="63" fillId="0" borderId="34" xfId="0" applyFont="1" applyBorder="1" applyAlignment="1">
      <alignment horizontal="center" vertical="center" wrapText="1"/>
    </xf>
    <xf numFmtId="0" fontId="63" fillId="0" borderId="19" xfId="0" applyFont="1" applyBorder="1" applyAlignment="1">
      <alignment/>
    </xf>
    <xf numFmtId="4" fontId="63" fillId="33" borderId="16" xfId="55" applyNumberFormat="1" applyFont="1" applyFill="1" applyBorder="1" applyAlignment="1">
      <alignment horizontal="right" wrapText="1"/>
    </xf>
    <xf numFmtId="172" fontId="63" fillId="0" borderId="19" xfId="55" applyNumberFormat="1" applyFont="1" applyBorder="1" applyAlignment="1">
      <alignment horizontal="right" wrapText="1"/>
    </xf>
    <xf numFmtId="171" fontId="63" fillId="33" borderId="19" xfId="55" applyNumberFormat="1" applyFont="1" applyFill="1" applyBorder="1" applyAlignment="1">
      <alignment horizontal="right" wrapText="1"/>
    </xf>
    <xf numFmtId="4" fontId="63" fillId="34" borderId="18" xfId="55" applyNumberFormat="1" applyFont="1" applyFill="1" applyBorder="1" applyAlignment="1">
      <alignment horizontal="right" wrapText="1"/>
    </xf>
    <xf numFmtId="172" fontId="63" fillId="34" borderId="16" xfId="55" applyNumberFormat="1" applyFont="1" applyFill="1" applyBorder="1" applyAlignment="1">
      <alignment horizontal="right" wrapText="1"/>
    </xf>
    <xf numFmtId="4" fontId="62" fillId="35" borderId="24" xfId="0" applyNumberFormat="1" applyFont="1" applyFill="1" applyBorder="1" applyAlignment="1">
      <alignment horizontal="right" wrapText="1"/>
    </xf>
    <xf numFmtId="172" fontId="62" fillId="35" borderId="24" xfId="0" applyNumberFormat="1" applyFont="1" applyFill="1" applyBorder="1" applyAlignment="1">
      <alignment horizontal="right" wrapText="1"/>
    </xf>
    <xf numFmtId="0" fontId="70" fillId="0" borderId="0" xfId="0" applyFont="1" applyAlignment="1">
      <alignment/>
    </xf>
    <xf numFmtId="0" fontId="68" fillId="0" borderId="0" xfId="0" applyFont="1" applyAlignment="1">
      <alignment vertical="top"/>
    </xf>
    <xf numFmtId="4" fontId="63" fillId="33" borderId="19" xfId="55" applyNumberFormat="1" applyFont="1" applyFill="1" applyBorder="1" applyAlignment="1">
      <alignment horizontal="right" wrapText="1"/>
    </xf>
    <xf numFmtId="0" fontId="0" fillId="0" borderId="0" xfId="0" applyAlignment="1">
      <alignment vertical="top"/>
    </xf>
    <xf numFmtId="0" fontId="62" fillId="2" borderId="14"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4" xfId="0" applyFont="1" applyFill="1" applyBorder="1" applyAlignment="1">
      <alignment/>
    </xf>
    <xf numFmtId="0" fontId="63" fillId="33" borderId="19" xfId="0" applyFont="1" applyFill="1" applyBorder="1" applyAlignment="1">
      <alignment/>
    </xf>
    <xf numFmtId="0" fontId="63" fillId="33" borderId="24" xfId="0" applyFont="1" applyFill="1" applyBorder="1" applyAlignment="1">
      <alignment horizontal="left" vertical="center"/>
    </xf>
    <xf numFmtId="0" fontId="63" fillId="33" borderId="24" xfId="0" applyFont="1" applyFill="1" applyBorder="1" applyAlignment="1">
      <alignment/>
    </xf>
    <xf numFmtId="0" fontId="62" fillId="33" borderId="15" xfId="0" applyFont="1" applyFill="1" applyBorder="1" applyAlignment="1">
      <alignment horizontal="center" vertical="center"/>
    </xf>
    <xf numFmtId="3" fontId="62" fillId="35" borderId="24" xfId="0" applyNumberFormat="1" applyFont="1" applyFill="1" applyBorder="1" applyAlignment="1">
      <alignment horizontal="right" wrapText="1"/>
    </xf>
    <xf numFmtId="3" fontId="62" fillId="35" borderId="15" xfId="0" applyNumberFormat="1" applyFont="1" applyFill="1" applyBorder="1" applyAlignment="1">
      <alignment horizontal="right" wrapText="1"/>
    </xf>
    <xf numFmtId="172" fontId="62" fillId="35" borderId="15" xfId="0" applyNumberFormat="1" applyFont="1" applyFill="1" applyBorder="1" applyAlignment="1">
      <alignment horizontal="right" wrapText="1"/>
    </xf>
    <xf numFmtId="172" fontId="63" fillId="33" borderId="14" xfId="55" applyNumberFormat="1" applyFont="1" applyFill="1" applyBorder="1" applyAlignment="1">
      <alignment horizontal="right" wrapText="1"/>
    </xf>
    <xf numFmtId="171" fontId="62" fillId="35" borderId="24" xfId="55" applyNumberFormat="1" applyFont="1" applyFill="1" applyBorder="1" applyAlignment="1">
      <alignment horizontal="right" wrapText="1"/>
    </xf>
    <xf numFmtId="3" fontId="62" fillId="35" borderId="24" xfId="0" applyNumberFormat="1" applyFont="1" applyFill="1" applyBorder="1" applyAlignment="1">
      <alignment horizontal="right" vertical="center" wrapText="1"/>
    </xf>
    <xf numFmtId="0" fontId="63" fillId="33" borderId="14" xfId="55"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4" fontId="63" fillId="33" borderId="14" xfId="55" applyNumberFormat="1" applyFont="1" applyFill="1" applyBorder="1" applyAlignment="1">
      <alignment horizontal="right" wrapText="1"/>
    </xf>
    <xf numFmtId="3" fontId="63" fillId="0" borderId="0" xfId="0" applyNumberFormat="1" applyFont="1" applyAlignment="1">
      <alignment/>
    </xf>
    <xf numFmtId="3" fontId="63" fillId="0" borderId="11" xfId="0" applyNumberFormat="1" applyFont="1" applyBorder="1" applyAlignment="1">
      <alignment horizontal="right" vertical="center"/>
    </xf>
    <xf numFmtId="2" fontId="63" fillId="0" borderId="11" xfId="0" applyNumberFormat="1" applyFont="1" applyBorder="1" applyAlignment="1">
      <alignment horizontal="right" vertical="center"/>
    </xf>
    <xf numFmtId="0" fontId="63" fillId="0" borderId="11" xfId="0" applyFont="1" applyBorder="1" applyAlignment="1">
      <alignment horizontal="right" vertical="center"/>
    </xf>
    <xf numFmtId="2" fontId="63" fillId="34"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wrapText="1"/>
    </xf>
    <xf numFmtId="3" fontId="62" fillId="35" borderId="11" xfId="0" applyNumberFormat="1" applyFont="1" applyFill="1" applyBorder="1" applyAlignment="1">
      <alignment horizontal="right" vertical="center" wrapText="1"/>
    </xf>
    <xf numFmtId="2" fontId="62" fillId="35"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xf>
    <xf numFmtId="0" fontId="63" fillId="34" borderId="11" xfId="0" applyFont="1" applyFill="1" applyBorder="1" applyAlignment="1">
      <alignment horizontal="right" vertical="center"/>
    </xf>
    <xf numFmtId="3" fontId="63" fillId="0" borderId="11" xfId="0" applyNumberFormat="1" applyFont="1" applyBorder="1" applyAlignment="1">
      <alignment horizontal="right" vertical="center" wrapText="1"/>
    </xf>
    <xf numFmtId="3" fontId="62" fillId="36" borderId="11" xfId="0" applyNumberFormat="1" applyFont="1" applyFill="1" applyBorder="1" applyAlignment="1">
      <alignment horizontal="right" vertical="center" wrapText="1"/>
    </xf>
    <xf numFmtId="0" fontId="66" fillId="0" borderId="0" xfId="0" applyFont="1" applyAlignment="1">
      <alignment horizontal="left" vertical="center" wrapText="1"/>
    </xf>
    <xf numFmtId="0" fontId="62" fillId="2" borderId="19" xfId="0" applyFont="1" applyFill="1" applyBorder="1" applyAlignment="1">
      <alignment horizontal="center" vertical="center" wrapText="1"/>
    </xf>
    <xf numFmtId="3" fontId="63" fillId="0" borderId="24" xfId="0" applyNumberFormat="1" applyFont="1" applyBorder="1" applyAlignment="1">
      <alignment/>
    </xf>
    <xf numFmtId="3" fontId="63" fillId="34" borderId="0" xfId="0" applyNumberFormat="1" applyFont="1" applyFill="1" applyAlignment="1">
      <alignment/>
    </xf>
    <xf numFmtId="49" fontId="63" fillId="34" borderId="22" xfId="55" applyNumberFormat="1" applyFont="1" applyFill="1" applyBorder="1" applyAlignment="1">
      <alignment horizontal="center" vertical="center" wrapText="1"/>
    </xf>
    <xf numFmtId="171" fontId="62" fillId="35" borderId="35" xfId="55" applyNumberFormat="1" applyFont="1" applyFill="1" applyBorder="1" applyAlignment="1">
      <alignment horizontal="right" wrapText="1"/>
    </xf>
    <xf numFmtId="4" fontId="62" fillId="35" borderId="24" xfId="55" applyNumberFormat="1" applyFont="1" applyFill="1" applyBorder="1" applyAlignment="1">
      <alignment horizontal="right" wrapText="1"/>
    </xf>
    <xf numFmtId="0" fontId="63" fillId="0" borderId="36" xfId="0" applyFont="1" applyBorder="1" applyAlignment="1">
      <alignment/>
    </xf>
    <xf numFmtId="0" fontId="63" fillId="34" borderId="37" xfId="0" applyFont="1" applyFill="1" applyBorder="1" applyAlignment="1">
      <alignment/>
    </xf>
    <xf numFmtId="0" fontId="63" fillId="0" borderId="38" xfId="0" applyFont="1" applyBorder="1" applyAlignment="1">
      <alignment/>
    </xf>
    <xf numFmtId="3" fontId="62" fillId="2" borderId="19" xfId="0" applyNumberFormat="1" applyFont="1" applyFill="1" applyBorder="1" applyAlignment="1">
      <alignment horizontal="center" vertical="center" wrapText="1"/>
    </xf>
    <xf numFmtId="0" fontId="63" fillId="33" borderId="0" xfId="0" applyFont="1" applyFill="1" applyBorder="1" applyAlignment="1">
      <alignment horizontal="left" vertical="center" wrapText="1"/>
    </xf>
    <xf numFmtId="0" fontId="63" fillId="33" borderId="0" xfId="0" applyFont="1" applyFill="1" applyBorder="1" applyAlignment="1">
      <alignment horizontal="right" vertical="center" wrapText="1"/>
    </xf>
    <xf numFmtId="0" fontId="62" fillId="33" borderId="0" xfId="0" applyFont="1" applyFill="1" applyBorder="1" applyAlignment="1">
      <alignment wrapText="1"/>
    </xf>
    <xf numFmtId="0" fontId="66" fillId="0" borderId="0" xfId="0" applyFont="1" applyBorder="1" applyAlignment="1">
      <alignment vertical="center" wrapText="1"/>
    </xf>
    <xf numFmtId="0" fontId="66" fillId="0" borderId="0" xfId="0" applyFont="1" applyAlignment="1">
      <alignment vertical="center"/>
    </xf>
    <xf numFmtId="49" fontId="63" fillId="33" borderId="0" xfId="55" applyNumberFormat="1" applyFont="1" applyFill="1" applyBorder="1" applyAlignment="1">
      <alignment horizontal="center" vertical="center" wrapText="1"/>
    </xf>
    <xf numFmtId="2" fontId="0" fillId="33" borderId="0" xfId="0" applyNumberFormat="1" applyFill="1" applyBorder="1" applyAlignment="1">
      <alignment/>
    </xf>
    <xf numFmtId="0" fontId="62" fillId="2" borderId="11" xfId="0" applyFont="1" applyFill="1" applyBorder="1" applyAlignment="1">
      <alignment wrapText="1"/>
    </xf>
    <xf numFmtId="2" fontId="62" fillId="36" borderId="10" xfId="0" applyNumberFormat="1" applyFont="1" applyFill="1" applyBorder="1" applyAlignment="1">
      <alignment horizontal="right" vertical="center" wrapText="1"/>
    </xf>
    <xf numFmtId="0" fontId="57" fillId="35" borderId="0" xfId="47" applyFill="1" applyBorder="1" applyAlignment="1" applyProtection="1">
      <alignment wrapText="1"/>
      <protection/>
    </xf>
    <xf numFmtId="0" fontId="57" fillId="35" borderId="0" xfId="47" applyFill="1" applyBorder="1" applyAlignment="1" applyProtection="1">
      <alignment/>
      <protection/>
    </xf>
    <xf numFmtId="0" fontId="57" fillId="35" borderId="30" xfId="47" applyFill="1" applyBorder="1" applyAlignment="1" applyProtection="1">
      <alignment/>
      <protection/>
    </xf>
    <xf numFmtId="0" fontId="62" fillId="2" borderId="19" xfId="0" applyFont="1" applyFill="1" applyBorder="1" applyAlignment="1">
      <alignment horizontal="center" vertical="center" wrapText="1"/>
    </xf>
    <xf numFmtId="0" fontId="62" fillId="2" borderId="37"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6" borderId="11" xfId="0" applyFont="1" applyFill="1" applyBorder="1" applyAlignment="1">
      <alignment horizontal="center" wrapText="1"/>
    </xf>
    <xf numFmtId="3" fontId="62" fillId="2" borderId="39" xfId="0" applyNumberFormat="1" applyFont="1" applyFill="1" applyBorder="1" applyAlignment="1">
      <alignment horizontal="center" vertical="center" wrapText="1"/>
    </xf>
    <xf numFmtId="171" fontId="63" fillId="0" borderId="10" xfId="0" applyNumberFormat="1" applyFont="1" applyBorder="1" applyAlignment="1">
      <alignment horizontal="right" wrapText="1"/>
    </xf>
    <xf numFmtId="171" fontId="63" fillId="34" borderId="10" xfId="0" applyNumberFormat="1" applyFont="1" applyFill="1" applyBorder="1" applyAlignment="1">
      <alignment horizontal="right" wrapText="1"/>
    </xf>
    <xf numFmtId="171" fontId="63" fillId="0" borderId="10" xfId="0" applyNumberFormat="1" applyFont="1" applyBorder="1" applyAlignment="1">
      <alignment horizontal="right" vertical="center" wrapText="1"/>
    </xf>
    <xf numFmtId="0" fontId="62" fillId="2" borderId="40" xfId="0" applyFont="1" applyFill="1" applyBorder="1" applyAlignment="1">
      <alignment horizontal="center" vertical="center"/>
    </xf>
    <xf numFmtId="0" fontId="62" fillId="2" borderId="10" xfId="0" applyFont="1" applyFill="1" applyBorder="1" applyAlignment="1">
      <alignment horizontal="center"/>
    </xf>
    <xf numFmtId="0" fontId="62" fillId="2" borderId="37" xfId="0" applyFont="1" applyFill="1" applyBorder="1" applyAlignment="1">
      <alignment horizontal="center"/>
    </xf>
    <xf numFmtId="0" fontId="62" fillId="2" borderId="40" xfId="0" applyFont="1" applyFill="1" applyBorder="1" applyAlignment="1">
      <alignment horizontal="center"/>
    </xf>
    <xf numFmtId="2" fontId="62" fillId="36" borderId="11" xfId="0" applyNumberFormat="1" applyFont="1" applyFill="1" applyBorder="1" applyAlignment="1">
      <alignment wrapText="1"/>
    </xf>
    <xf numFmtId="0" fontId="67" fillId="33" borderId="0" xfId="0" applyFont="1" applyFill="1" applyBorder="1" applyAlignment="1">
      <alignment horizontal="left" vertical="top"/>
    </xf>
    <xf numFmtId="0" fontId="67" fillId="33" borderId="0" xfId="0" applyFont="1" applyFill="1" applyBorder="1" applyAlignment="1">
      <alignment horizontal="left" vertical="top" wrapText="1"/>
    </xf>
    <xf numFmtId="3" fontId="62" fillId="2" borderId="10" xfId="0" applyNumberFormat="1" applyFont="1" applyFill="1" applyBorder="1" applyAlignment="1">
      <alignment horizontal="center" vertical="center"/>
    </xf>
    <xf numFmtId="3" fontId="63" fillId="0" borderId="11" xfId="0" applyNumberFormat="1" applyFont="1" applyFill="1" applyBorder="1" applyAlignment="1">
      <alignment horizontal="right"/>
    </xf>
    <xf numFmtId="171" fontId="63" fillId="0" borderId="10" xfId="0" applyNumberFormat="1" applyFont="1" applyFill="1" applyBorder="1" applyAlignment="1">
      <alignment horizontal="right" wrapText="1"/>
    </xf>
    <xf numFmtId="2" fontId="63" fillId="0" borderId="11" xfId="0" applyNumberFormat="1" applyFont="1" applyFill="1" applyBorder="1" applyAlignment="1">
      <alignment horizontal="right"/>
    </xf>
    <xf numFmtId="0" fontId="63" fillId="0" borderId="11" xfId="0" applyFont="1" applyFill="1" applyBorder="1" applyAlignment="1">
      <alignment horizontal="right"/>
    </xf>
    <xf numFmtId="3" fontId="62" fillId="35" borderId="11" xfId="0" applyNumberFormat="1" applyFont="1" applyFill="1" applyBorder="1" applyAlignment="1">
      <alignment horizontal="right" vertical="center"/>
    </xf>
    <xf numFmtId="3" fontId="62" fillId="36" borderId="11" xfId="0" applyNumberFormat="1" applyFont="1" applyFill="1" applyBorder="1" applyAlignment="1">
      <alignment horizontal="center" wrapText="1"/>
    </xf>
    <xf numFmtId="3" fontId="62" fillId="36" borderId="11" xfId="0" applyNumberFormat="1" applyFont="1" applyFill="1" applyBorder="1" applyAlignment="1">
      <alignment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right" vertical="center" wrapText="1"/>
    </xf>
    <xf numFmtId="0" fontId="63" fillId="0" borderId="11" xfId="0" applyNumberFormat="1" applyFont="1" applyFill="1" applyBorder="1" applyAlignment="1">
      <alignment horizontal="right" vertical="center" wrapText="1"/>
    </xf>
    <xf numFmtId="3" fontId="63" fillId="0" borderId="41" xfId="0" applyNumberFormat="1" applyFont="1" applyBorder="1" applyAlignment="1">
      <alignment horizontal="right" vertical="center" wrapText="1"/>
    </xf>
    <xf numFmtId="3" fontId="63" fillId="34" borderId="42" xfId="0" applyNumberFormat="1" applyFont="1" applyFill="1" applyBorder="1" applyAlignment="1">
      <alignment horizontal="right" vertical="center" wrapText="1"/>
    </xf>
    <xf numFmtId="3" fontId="63" fillId="34" borderId="43" xfId="0" applyNumberFormat="1" applyFont="1" applyFill="1" applyBorder="1" applyAlignment="1">
      <alignment horizontal="right" vertical="center" wrapText="1"/>
    </xf>
    <xf numFmtId="3" fontId="63" fillId="0" borderId="43" xfId="0" applyNumberFormat="1" applyFont="1" applyBorder="1" applyAlignment="1">
      <alignment horizontal="right" vertical="center" wrapText="1"/>
    </xf>
    <xf numFmtId="3" fontId="63" fillId="0" borderId="42" xfId="0" applyNumberFormat="1" applyFont="1" applyBorder="1" applyAlignment="1">
      <alignment horizontal="right" vertical="center" wrapText="1"/>
    </xf>
    <xf numFmtId="0" fontId="62" fillId="2" borderId="44" xfId="0" applyFont="1" applyFill="1" applyBorder="1" applyAlignment="1">
      <alignment horizontal="center" vertical="center" wrapText="1"/>
    </xf>
    <xf numFmtId="3" fontId="63" fillId="0" borderId="45" xfId="0" applyNumberFormat="1" applyFont="1" applyBorder="1" applyAlignment="1">
      <alignment horizontal="right" vertical="center" wrapText="1"/>
    </xf>
    <xf numFmtId="2" fontId="0" fillId="0" borderId="46" xfId="0" applyNumberFormat="1" applyBorder="1" applyAlignment="1">
      <alignment/>
    </xf>
    <xf numFmtId="2" fontId="0" fillId="34" borderId="47" xfId="0" applyNumberFormat="1" applyFill="1" applyBorder="1" applyAlignment="1">
      <alignment/>
    </xf>
    <xf numFmtId="2" fontId="0" fillId="0" borderId="47" xfId="0" applyNumberFormat="1" applyBorder="1" applyAlignment="1">
      <alignment/>
    </xf>
    <xf numFmtId="3" fontId="63" fillId="0" borderId="48" xfId="0" applyNumberFormat="1" applyFont="1" applyBorder="1" applyAlignment="1">
      <alignment horizontal="right" vertical="center" wrapText="1"/>
    </xf>
    <xf numFmtId="2" fontId="0" fillId="0" borderId="49" xfId="0" applyNumberFormat="1" applyBorder="1" applyAlignment="1">
      <alignment/>
    </xf>
    <xf numFmtId="3" fontId="63" fillId="34" borderId="48" xfId="0" applyNumberFormat="1" applyFont="1" applyFill="1" applyBorder="1" applyAlignment="1">
      <alignment horizontal="right" vertical="center" wrapText="1"/>
    </xf>
    <xf numFmtId="2" fontId="0" fillId="34" borderId="49" xfId="0" applyNumberFormat="1" applyFill="1" applyBorder="1" applyAlignment="1">
      <alignment/>
    </xf>
    <xf numFmtId="2" fontId="0" fillId="0" borderId="50" xfId="0" applyNumberFormat="1" applyBorder="1" applyAlignment="1">
      <alignment/>
    </xf>
    <xf numFmtId="3" fontId="63" fillId="0" borderId="51" xfId="0" applyNumberFormat="1" applyFont="1" applyBorder="1" applyAlignment="1">
      <alignment horizontal="right" vertical="center" wrapText="1"/>
    </xf>
    <xf numFmtId="2" fontId="0" fillId="0" borderId="52" xfId="0" applyNumberFormat="1" applyBorder="1" applyAlignment="1">
      <alignment/>
    </xf>
    <xf numFmtId="0" fontId="62" fillId="2" borderId="11" xfId="0" applyFont="1" applyFill="1" applyBorder="1" applyAlignment="1">
      <alignment horizontal="center" vertical="center" wrapText="1"/>
    </xf>
    <xf numFmtId="0" fontId="63" fillId="34" borderId="22" xfId="0" applyFont="1" applyFill="1" applyBorder="1" applyAlignment="1">
      <alignment horizontal="right" vertical="center" wrapText="1"/>
    </xf>
    <xf numFmtId="2" fontId="0" fillId="0" borderId="53" xfId="0" applyNumberFormat="1" applyBorder="1" applyAlignment="1">
      <alignment/>
    </xf>
    <xf numFmtId="2" fontId="0" fillId="0" borderId="27" xfId="0" applyNumberFormat="1" applyBorder="1" applyAlignment="1">
      <alignment/>
    </xf>
    <xf numFmtId="2" fontId="0" fillId="34" borderId="27" xfId="0" applyNumberFormat="1" applyFill="1" applyBorder="1" applyAlignment="1">
      <alignment/>
    </xf>
    <xf numFmtId="0" fontId="0" fillId="0" borderId="0" xfId="0" applyAlignment="1">
      <alignment/>
    </xf>
    <xf numFmtId="0" fontId="63" fillId="0" borderId="54" xfId="0" applyFont="1" applyBorder="1" applyAlignment="1">
      <alignment horizontal="right" vertical="center" wrapText="1"/>
    </xf>
    <xf numFmtId="2" fontId="0" fillId="0" borderId="55" xfId="0" applyNumberFormat="1" applyBorder="1" applyAlignment="1">
      <alignment/>
    </xf>
    <xf numFmtId="3" fontId="62" fillId="7" borderId="56" xfId="0" applyNumberFormat="1" applyFont="1" applyFill="1" applyBorder="1" applyAlignment="1">
      <alignment horizontal="right" vertical="center" wrapText="1"/>
    </xf>
    <xf numFmtId="2" fontId="0" fillId="0" borderId="57" xfId="0" applyNumberFormat="1" applyBorder="1" applyAlignment="1">
      <alignment/>
    </xf>
    <xf numFmtId="2" fontId="0" fillId="34" borderId="58" xfId="0" applyNumberFormat="1" applyFill="1" applyBorder="1" applyAlignment="1">
      <alignment/>
    </xf>
    <xf numFmtId="2" fontId="0" fillId="0" borderId="58" xfId="0" applyNumberFormat="1" applyBorder="1" applyAlignment="1">
      <alignment/>
    </xf>
    <xf numFmtId="2" fontId="0" fillId="0" borderId="59" xfId="0" applyNumberFormat="1" applyBorder="1" applyAlignment="1">
      <alignment/>
    </xf>
    <xf numFmtId="3" fontId="63" fillId="0" borderId="60" xfId="0" applyNumberFormat="1" applyFont="1" applyBorder="1" applyAlignment="1">
      <alignment horizontal="right" vertical="center" wrapText="1"/>
    </xf>
    <xf numFmtId="2" fontId="0" fillId="0" borderId="61" xfId="0" applyNumberFormat="1" applyBorder="1" applyAlignment="1">
      <alignment/>
    </xf>
    <xf numFmtId="3" fontId="63" fillId="0" borderId="62" xfId="0" applyNumberFormat="1" applyFont="1" applyBorder="1" applyAlignment="1">
      <alignment horizontal="right" vertical="center" wrapText="1"/>
    </xf>
    <xf numFmtId="3" fontId="63" fillId="0" borderId="63" xfId="0" applyNumberFormat="1" applyFont="1" applyBorder="1" applyAlignment="1">
      <alignment horizontal="right" vertical="center" wrapText="1"/>
    </xf>
    <xf numFmtId="3" fontId="63" fillId="0" borderId="64" xfId="55" applyNumberFormat="1" applyFont="1" applyBorder="1" applyAlignment="1">
      <alignment horizontal="right" vertical="center" wrapText="1"/>
    </xf>
    <xf numFmtId="3" fontId="63" fillId="34" borderId="65" xfId="55" applyNumberFormat="1" applyFont="1" applyFill="1" applyBorder="1" applyAlignment="1">
      <alignment horizontal="right" vertical="center" wrapText="1"/>
    </xf>
    <xf numFmtId="3" fontId="63" fillId="0" borderId="65" xfId="55" applyNumberFormat="1" applyFont="1" applyBorder="1" applyAlignment="1">
      <alignment horizontal="right" vertical="center" wrapText="1"/>
    </xf>
    <xf numFmtId="3" fontId="63" fillId="0" borderId="66" xfId="55" applyNumberFormat="1" applyFont="1" applyBorder="1" applyAlignment="1">
      <alignment horizontal="right" vertical="center" wrapText="1"/>
    </xf>
    <xf numFmtId="2" fontId="63" fillId="33" borderId="15" xfId="55" applyNumberFormat="1" applyFont="1" applyFill="1" applyBorder="1" applyAlignment="1">
      <alignment horizontal="right" wrapText="1"/>
    </xf>
    <xf numFmtId="2" fontId="62" fillId="35" borderId="16" xfId="0" applyNumberFormat="1" applyFont="1" applyFill="1" applyBorder="1" applyAlignment="1">
      <alignment horizontal="right" wrapText="1"/>
    </xf>
    <xf numFmtId="2" fontId="63" fillId="0" borderId="17" xfId="55" applyNumberFormat="1" applyFont="1" applyBorder="1" applyAlignment="1">
      <alignment horizontal="right" wrapText="1"/>
    </xf>
    <xf numFmtId="2" fontId="63" fillId="34" borderId="11" xfId="55" applyNumberFormat="1" applyFont="1" applyFill="1" applyBorder="1" applyAlignment="1">
      <alignment horizontal="right" wrapText="1"/>
    </xf>
    <xf numFmtId="2" fontId="63" fillId="0" borderId="18" xfId="55" applyNumberFormat="1" applyFont="1" applyBorder="1" applyAlignment="1">
      <alignment horizontal="right" wrapText="1"/>
    </xf>
    <xf numFmtId="2" fontId="63" fillId="34" borderId="17" xfId="55" applyNumberFormat="1" applyFont="1" applyFill="1" applyBorder="1" applyAlignment="1">
      <alignment horizontal="right" wrapText="1"/>
    </xf>
    <xf numFmtId="2" fontId="63" fillId="34" borderId="19" xfId="55" applyNumberFormat="1" applyFont="1" applyFill="1" applyBorder="1" applyAlignment="1">
      <alignment horizontal="right" wrapText="1"/>
    </xf>
    <xf numFmtId="2" fontId="63" fillId="33" borderId="11" xfId="55" applyNumberFormat="1" applyFont="1" applyFill="1" applyBorder="1" applyAlignment="1">
      <alignment horizontal="right" wrapText="1"/>
    </xf>
    <xf numFmtId="2" fontId="63" fillId="34" borderId="14" xfId="55" applyNumberFormat="1" applyFont="1" applyFill="1" applyBorder="1" applyAlignment="1">
      <alignment horizontal="right" wrapText="1"/>
    </xf>
    <xf numFmtId="2" fontId="63" fillId="33" borderId="17" xfId="55" applyNumberFormat="1" applyFont="1" applyFill="1" applyBorder="1" applyAlignment="1">
      <alignment horizontal="right" wrapText="1"/>
    </xf>
    <xf numFmtId="2" fontId="63" fillId="34" borderId="18" xfId="55" applyNumberFormat="1" applyFont="1" applyFill="1" applyBorder="1" applyAlignment="1">
      <alignment horizontal="right" wrapText="1"/>
    </xf>
    <xf numFmtId="2" fontId="63" fillId="33" borderId="18" xfId="55" applyNumberFormat="1" applyFont="1" applyFill="1" applyBorder="1" applyAlignment="1">
      <alignment horizontal="right" wrapText="1"/>
    </xf>
    <xf numFmtId="2" fontId="63" fillId="33" borderId="15" xfId="55" applyNumberFormat="1" applyFont="1" applyFill="1" applyBorder="1" applyAlignment="1">
      <alignment horizontal="right" vertical="center" wrapText="1"/>
    </xf>
    <xf numFmtId="2" fontId="63" fillId="0" borderId="14" xfId="55" applyNumberFormat="1" applyFont="1" applyBorder="1" applyAlignment="1">
      <alignment horizontal="right" wrapText="1"/>
    </xf>
    <xf numFmtId="2" fontId="63" fillId="0" borderId="11" xfId="55" applyNumberFormat="1" applyFont="1" applyBorder="1" applyAlignment="1">
      <alignment horizontal="right" wrapText="1"/>
    </xf>
    <xf numFmtId="2" fontId="63" fillId="33" borderId="14" xfId="55" applyNumberFormat="1" applyFont="1" applyFill="1" applyBorder="1" applyAlignment="1">
      <alignment horizontal="right" wrapText="1"/>
    </xf>
    <xf numFmtId="2" fontId="62" fillId="35" borderId="15" xfId="0" applyNumberFormat="1" applyFont="1" applyFill="1" applyBorder="1" applyAlignment="1">
      <alignment horizontal="right" wrapText="1"/>
    </xf>
    <xf numFmtId="2" fontId="62" fillId="35" borderId="24" xfId="0" applyNumberFormat="1" applyFont="1" applyFill="1" applyBorder="1" applyAlignment="1">
      <alignment horizontal="right" wrapText="1"/>
    </xf>
    <xf numFmtId="178" fontId="62" fillId="36" borderId="11" xfId="0" applyNumberFormat="1" applyFont="1" applyFill="1" applyBorder="1" applyAlignment="1">
      <alignment horizontal="right" wrapText="1"/>
    </xf>
    <xf numFmtId="0" fontId="0" fillId="0" borderId="0" xfId="0" applyAlignment="1">
      <alignment/>
    </xf>
    <xf numFmtId="3" fontId="63" fillId="0" borderId="11" xfId="0" applyNumberFormat="1" applyFont="1" applyBorder="1" applyAlignment="1">
      <alignment/>
    </xf>
    <xf numFmtId="0" fontId="63" fillId="0" borderId="11" xfId="0" applyFont="1" applyBorder="1" applyAlignment="1">
      <alignment horizontal="center" vertical="center" wrapText="1"/>
    </xf>
    <xf numFmtId="0" fontId="62" fillId="2" borderId="11" xfId="0" applyFont="1" applyFill="1" applyBorder="1" applyAlignment="1">
      <alignment vertical="center" wrapText="1"/>
    </xf>
    <xf numFmtId="0" fontId="63" fillId="0" borderId="11" xfId="0" applyFont="1" applyBorder="1" applyAlignment="1">
      <alignment horizontal="center" vertical="top" wrapText="1"/>
    </xf>
    <xf numFmtId="0" fontId="63" fillId="0" borderId="11" xfId="0" applyFont="1" applyBorder="1" applyAlignment="1">
      <alignment horizontal="left" vertical="center" wrapText="1"/>
    </xf>
    <xf numFmtId="0" fontId="63" fillId="0" borderId="11" xfId="0" applyFont="1" applyBorder="1" applyAlignment="1">
      <alignment horizontal="right" vertical="center" wrapText="1"/>
    </xf>
    <xf numFmtId="3" fontId="63" fillId="34" borderId="19" xfId="0" applyNumberFormat="1" applyFont="1" applyFill="1" applyBorder="1" applyAlignment="1">
      <alignment horizontal="right"/>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2" borderId="11" xfId="0" applyFont="1" applyFill="1" applyBorder="1" applyAlignment="1">
      <alignment horizontal="center" vertical="center" wrapText="1"/>
    </xf>
    <xf numFmtId="0" fontId="67" fillId="0" borderId="0" xfId="0" applyFont="1" applyAlignment="1">
      <alignment horizontal="left"/>
    </xf>
    <xf numFmtId="0" fontId="63" fillId="0" borderId="67" xfId="0" applyFont="1" applyBorder="1" applyAlignment="1">
      <alignment horizontal="right" vertical="center" wrapText="1"/>
    </xf>
    <xf numFmtId="0" fontId="63" fillId="0" borderId="67" xfId="0" applyFont="1" applyBorder="1" applyAlignment="1">
      <alignment horizontal="center" vertical="center" wrapText="1"/>
    </xf>
    <xf numFmtId="0" fontId="63" fillId="0" borderId="67" xfId="0" applyFont="1" applyBorder="1" applyAlignment="1">
      <alignment horizontal="left" vertical="center" wrapText="1"/>
    </xf>
    <xf numFmtId="0" fontId="62" fillId="2" borderId="67" xfId="0" applyFont="1" applyFill="1" applyBorder="1" applyAlignment="1">
      <alignment vertical="center" wrapText="1"/>
    </xf>
    <xf numFmtId="0" fontId="0" fillId="0" borderId="0" xfId="0" applyAlignment="1">
      <alignment/>
    </xf>
    <xf numFmtId="0" fontId="63" fillId="0" borderId="22" xfId="0" applyFont="1" applyBorder="1" applyAlignment="1">
      <alignment horizontal="right" vertical="center" wrapText="1"/>
    </xf>
    <xf numFmtId="0" fontId="63" fillId="0" borderId="67" xfId="0" applyFont="1" applyFill="1" applyBorder="1" applyAlignment="1">
      <alignment horizontal="right" vertical="center" wrapText="1"/>
    </xf>
    <xf numFmtId="0" fontId="63" fillId="0" borderId="67" xfId="0" applyFont="1" applyFill="1" applyBorder="1" applyAlignment="1">
      <alignment horizontal="center" vertical="center" wrapText="1"/>
    </xf>
    <xf numFmtId="0" fontId="63" fillId="0" borderId="67" xfId="0" applyFont="1" applyFill="1" applyBorder="1" applyAlignment="1">
      <alignment horizontal="left" vertical="center" wrapText="1"/>
    </xf>
    <xf numFmtId="0" fontId="63" fillId="34" borderId="67" xfId="0" applyFont="1" applyFill="1" applyBorder="1" applyAlignment="1">
      <alignment horizontal="right" vertical="center" wrapText="1"/>
    </xf>
    <xf numFmtId="0" fontId="63" fillId="34" borderId="67" xfId="0" applyFont="1" applyFill="1" applyBorder="1" applyAlignment="1">
      <alignment horizontal="center" vertical="center" wrapText="1"/>
    </xf>
    <xf numFmtId="0" fontId="63" fillId="34" borderId="67" xfId="0" applyFont="1" applyFill="1" applyBorder="1" applyAlignment="1">
      <alignment horizontal="left" vertical="center" wrapText="1"/>
    </xf>
    <xf numFmtId="3" fontId="62" fillId="7" borderId="68" xfId="0" applyNumberFormat="1" applyFont="1" applyFill="1" applyBorder="1" applyAlignment="1">
      <alignment horizontal="right"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horizontal="right" vertical="center" wrapText="1"/>
    </xf>
    <xf numFmtId="2" fontId="60" fillId="7" borderId="69" xfId="0" applyNumberFormat="1" applyFont="1" applyFill="1" applyBorder="1" applyAlignment="1">
      <alignment/>
    </xf>
    <xf numFmtId="2" fontId="62" fillId="7" borderId="69" xfId="55" applyNumberFormat="1" applyFont="1" applyFill="1" applyBorder="1" applyAlignment="1">
      <alignment horizontal="right" vertical="center" wrapText="1"/>
    </xf>
    <xf numFmtId="3" fontId="62" fillId="7" borderId="56" xfId="55" applyNumberFormat="1" applyFont="1" applyFill="1" applyBorder="1" applyAlignment="1">
      <alignment horizontal="right" vertical="center" wrapText="1"/>
    </xf>
    <xf numFmtId="2" fontId="63" fillId="0" borderId="49" xfId="0" applyNumberFormat="1" applyFont="1" applyBorder="1" applyAlignment="1">
      <alignment horizontal="right" vertical="center"/>
    </xf>
    <xf numFmtId="0" fontId="63" fillId="34" borderId="65" xfId="0" applyFont="1" applyFill="1" applyBorder="1" applyAlignment="1">
      <alignment horizontal="center" vertical="center" wrapText="1"/>
    </xf>
    <xf numFmtId="2" fontId="63" fillId="34" borderId="49" xfId="0" applyNumberFormat="1" applyFont="1" applyFill="1" applyBorder="1" applyAlignment="1">
      <alignment horizontal="right" vertical="center"/>
    </xf>
    <xf numFmtId="0" fontId="63" fillId="33" borderId="65" xfId="0" applyFont="1" applyFill="1" applyBorder="1" applyAlignment="1">
      <alignment horizontal="center" vertical="center" wrapText="1"/>
    </xf>
    <xf numFmtId="0" fontId="63" fillId="0" borderId="65" xfId="0" applyFont="1" applyFill="1" applyBorder="1" applyAlignment="1">
      <alignment horizontal="center" vertical="center" wrapText="1"/>
    </xf>
    <xf numFmtId="2" fontId="63" fillId="0" borderId="49" xfId="0" applyNumberFormat="1" applyFont="1" applyFill="1" applyBorder="1" applyAlignment="1">
      <alignment horizontal="right" vertical="center"/>
    </xf>
    <xf numFmtId="49" fontId="63" fillId="34" borderId="65" xfId="0" applyNumberFormat="1" applyFont="1" applyFill="1" applyBorder="1" applyAlignment="1">
      <alignment horizontal="center" vertical="center" wrapText="1"/>
    </xf>
    <xf numFmtId="49" fontId="63" fillId="0" borderId="65" xfId="0" applyNumberFormat="1" applyFont="1" applyFill="1" applyBorder="1" applyAlignment="1">
      <alignment horizontal="center" vertical="center" wrapText="1"/>
    </xf>
    <xf numFmtId="3" fontId="62" fillId="36" borderId="70" xfId="0" applyNumberFormat="1" applyFont="1" applyFill="1" applyBorder="1" applyAlignment="1">
      <alignment horizontal="right" wrapText="1"/>
    </xf>
    <xf numFmtId="172" fontId="62" fillId="36" borderId="70" xfId="0" applyNumberFormat="1" applyFont="1" applyFill="1" applyBorder="1" applyAlignment="1">
      <alignment horizontal="right" wrapText="1"/>
    </xf>
    <xf numFmtId="2" fontId="62" fillId="36" borderId="71" xfId="0" applyNumberFormat="1" applyFont="1" applyFill="1" applyBorder="1" applyAlignment="1">
      <alignment horizontal="right" vertical="center" wrapText="1"/>
    </xf>
    <xf numFmtId="49" fontId="63" fillId="0" borderId="66" xfId="0" applyNumberFormat="1" applyFont="1" applyFill="1" applyBorder="1" applyAlignment="1">
      <alignment horizontal="center" vertical="center" wrapText="1"/>
    </xf>
    <xf numFmtId="0" fontId="63" fillId="0" borderId="72" xfId="0" applyFont="1" applyFill="1" applyBorder="1" applyAlignment="1">
      <alignment horizontal="left" vertical="center" wrapText="1"/>
    </xf>
    <xf numFmtId="0" fontId="63" fillId="0" borderId="72" xfId="0" applyFont="1" applyFill="1" applyBorder="1" applyAlignment="1">
      <alignment horizontal="right" vertical="center" wrapText="1"/>
    </xf>
    <xf numFmtId="2" fontId="63" fillId="0" borderId="73" xfId="0" applyNumberFormat="1" applyFont="1" applyFill="1" applyBorder="1" applyAlignment="1">
      <alignment horizontal="right" vertical="center"/>
    </xf>
    <xf numFmtId="0" fontId="63" fillId="0" borderId="74"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19" xfId="0" applyFont="1" applyBorder="1" applyAlignment="1">
      <alignment horizontal="right" vertical="center" wrapText="1"/>
    </xf>
    <xf numFmtId="2" fontId="63" fillId="0" borderId="75" xfId="0" applyNumberFormat="1" applyFont="1" applyBorder="1" applyAlignment="1">
      <alignment horizontal="right" vertical="center"/>
    </xf>
    <xf numFmtId="0" fontId="62" fillId="2" borderId="76" xfId="0" applyFont="1" applyFill="1" applyBorder="1" applyAlignment="1">
      <alignment horizontal="center" vertical="center" wrapText="1"/>
    </xf>
    <xf numFmtId="0" fontId="62" fillId="2" borderId="73" xfId="0" applyFont="1" applyFill="1" applyBorder="1" applyAlignment="1">
      <alignment horizontal="center" vertical="center"/>
    </xf>
    <xf numFmtId="49" fontId="63" fillId="34" borderId="65" xfId="55" applyNumberFormat="1" applyFont="1" applyFill="1" applyBorder="1" applyAlignment="1">
      <alignment horizontal="center" vertical="center" wrapText="1"/>
    </xf>
    <xf numFmtId="2" fontId="63" fillId="34" borderId="49" xfId="0" applyNumberFormat="1" applyFont="1" applyFill="1" applyBorder="1" applyAlignment="1">
      <alignment/>
    </xf>
    <xf numFmtId="49" fontId="63" fillId="33" borderId="65" xfId="55" applyNumberFormat="1" applyFont="1" applyFill="1" applyBorder="1" applyAlignment="1">
      <alignment horizontal="center" vertical="center" wrapText="1"/>
    </xf>
    <xf numFmtId="2" fontId="63" fillId="0" borderId="49" xfId="0" applyNumberFormat="1" applyFont="1" applyBorder="1" applyAlignment="1">
      <alignment/>
    </xf>
    <xf numFmtId="49" fontId="63" fillId="0" borderId="65" xfId="55" applyNumberFormat="1" applyFont="1" applyFill="1" applyBorder="1" applyAlignment="1">
      <alignment horizontal="center" vertical="center" wrapText="1"/>
    </xf>
    <xf numFmtId="2" fontId="63" fillId="0" borderId="49" xfId="0" applyNumberFormat="1" applyFont="1" applyFill="1" applyBorder="1" applyAlignment="1">
      <alignment/>
    </xf>
    <xf numFmtId="0" fontId="63" fillId="34" borderId="66" xfId="55" applyNumberFormat="1" applyFont="1" applyFill="1" applyBorder="1" applyAlignment="1">
      <alignment horizontal="center" vertical="center" wrapText="1"/>
    </xf>
    <xf numFmtId="0" fontId="63" fillId="34" borderId="72" xfId="0" applyFont="1" applyFill="1" applyBorder="1" applyAlignment="1">
      <alignment horizontal="left" vertical="center" wrapText="1"/>
    </xf>
    <xf numFmtId="0" fontId="63" fillId="34" borderId="72" xfId="0" applyFont="1" applyFill="1" applyBorder="1" applyAlignment="1">
      <alignment horizontal="right" vertical="center" wrapText="1"/>
    </xf>
    <xf numFmtId="2" fontId="63" fillId="34" borderId="73" xfId="0" applyNumberFormat="1" applyFont="1" applyFill="1" applyBorder="1" applyAlignment="1">
      <alignment/>
    </xf>
    <xf numFmtId="49" fontId="63" fillId="34" borderId="74" xfId="55" applyNumberFormat="1" applyFont="1" applyFill="1" applyBorder="1" applyAlignment="1">
      <alignment horizontal="center" vertical="center" wrapText="1"/>
    </xf>
    <xf numFmtId="0" fontId="63" fillId="34" borderId="19" xfId="0" applyFont="1" applyFill="1" applyBorder="1" applyAlignment="1">
      <alignment horizontal="left" vertical="center" wrapText="1"/>
    </xf>
    <xf numFmtId="0" fontId="63" fillId="34" borderId="19" xfId="0" applyFont="1" applyFill="1" applyBorder="1" applyAlignment="1">
      <alignment horizontal="right" vertical="center" wrapText="1"/>
    </xf>
    <xf numFmtId="2" fontId="63" fillId="34" borderId="75" xfId="0" applyNumberFormat="1" applyFont="1" applyFill="1" applyBorder="1" applyAlignment="1">
      <alignment/>
    </xf>
    <xf numFmtId="3" fontId="62" fillId="36" borderId="77" xfId="0" applyNumberFormat="1" applyFont="1" applyFill="1" applyBorder="1" applyAlignment="1">
      <alignment horizontal="right" vertical="center" wrapText="1"/>
    </xf>
    <xf numFmtId="2" fontId="62" fillId="36" borderId="69" xfId="0" applyNumberFormat="1" applyFont="1" applyFill="1" applyBorder="1" applyAlignment="1">
      <alignment vertical="center" wrapText="1"/>
    </xf>
    <xf numFmtId="0" fontId="63" fillId="33" borderId="65" xfId="0" applyFont="1" applyFill="1" applyBorder="1" applyAlignment="1">
      <alignment horizontal="left" vertical="center" wrapText="1"/>
    </xf>
    <xf numFmtId="0" fontId="63" fillId="34" borderId="65" xfId="0" applyFont="1" applyFill="1" applyBorder="1" applyAlignment="1">
      <alignment horizontal="left" vertical="center" wrapText="1"/>
    </xf>
    <xf numFmtId="0" fontId="63" fillId="0" borderId="65" xfId="0" applyFont="1" applyBorder="1" applyAlignment="1">
      <alignment horizontal="left" vertical="center" wrapText="1"/>
    </xf>
    <xf numFmtId="0" fontId="63" fillId="0" borderId="65" xfId="0" applyFont="1" applyFill="1" applyBorder="1" applyAlignment="1">
      <alignment horizontal="left" vertical="center" wrapText="1"/>
    </xf>
    <xf numFmtId="0" fontId="62" fillId="36" borderId="78" xfId="0" applyFont="1" applyFill="1" applyBorder="1" applyAlignment="1">
      <alignment vertical="center" wrapText="1"/>
    </xf>
    <xf numFmtId="3" fontId="62" fillId="36" borderId="70" xfId="0" applyNumberFormat="1" applyFont="1" applyFill="1" applyBorder="1" applyAlignment="1">
      <alignment horizontal="right" vertical="center" wrapText="1"/>
    </xf>
    <xf numFmtId="2" fontId="62" fillId="36" borderId="71" xfId="0" applyNumberFormat="1" applyFont="1" applyFill="1" applyBorder="1" applyAlignment="1">
      <alignment vertical="center" wrapText="1"/>
    </xf>
    <xf numFmtId="0" fontId="63" fillId="0" borderId="66" xfId="0" applyFont="1" applyFill="1" applyBorder="1" applyAlignment="1">
      <alignment vertical="center" wrapText="1"/>
    </xf>
    <xf numFmtId="2" fontId="63" fillId="0" borderId="73" xfId="0" applyNumberFormat="1" applyFont="1" applyFill="1" applyBorder="1" applyAlignment="1">
      <alignment/>
    </xf>
    <xf numFmtId="0" fontId="63" fillId="33" borderId="74" xfId="0" applyFont="1" applyFill="1" applyBorder="1" applyAlignment="1">
      <alignment horizontal="left" vertical="center" wrapText="1"/>
    </xf>
    <xf numFmtId="0" fontId="63" fillId="33" borderId="19" xfId="0" applyFont="1" applyFill="1" applyBorder="1" applyAlignment="1">
      <alignment horizontal="right" vertical="center" wrapText="1"/>
    </xf>
    <xf numFmtId="2" fontId="63" fillId="0" borderId="75" xfId="0" applyNumberFormat="1" applyFont="1" applyBorder="1" applyAlignment="1">
      <alignment/>
    </xf>
    <xf numFmtId="0" fontId="62" fillId="2" borderId="72" xfId="0" applyFont="1" applyFill="1" applyBorder="1" applyAlignment="1">
      <alignment horizontal="center" vertical="center" wrapText="1"/>
    </xf>
    <xf numFmtId="0" fontId="62" fillId="2" borderId="72" xfId="0" applyFont="1" applyFill="1" applyBorder="1" applyAlignment="1">
      <alignment horizontal="center" vertical="center"/>
    </xf>
    <xf numFmtId="0" fontId="62" fillId="2" borderId="73" xfId="0" applyFont="1" applyFill="1" applyBorder="1" applyAlignment="1">
      <alignment horizontal="center" vertical="center" wrapText="1"/>
    </xf>
    <xf numFmtId="3" fontId="62" fillId="36" borderId="56" xfId="0" applyNumberFormat="1" applyFont="1" applyFill="1" applyBorder="1" applyAlignment="1">
      <alignment vertical="center" wrapText="1"/>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70" fillId="0" borderId="0" xfId="0" applyFont="1" applyAlignment="1">
      <alignment horizontal="center" vertical="center"/>
    </xf>
    <xf numFmtId="0" fontId="0" fillId="0" borderId="0" xfId="0" applyAlignment="1">
      <alignment horizontal="center" vertical="center"/>
    </xf>
    <xf numFmtId="0" fontId="62" fillId="2" borderId="14" xfId="0" applyFont="1" applyFill="1" applyBorder="1" applyAlignment="1">
      <alignment horizontal="center" vertical="center" wrapText="1"/>
    </xf>
    <xf numFmtId="0" fontId="62" fillId="2" borderId="19" xfId="0" applyFont="1" applyFill="1" applyBorder="1" applyAlignment="1">
      <alignment horizontal="center" vertical="center" wrapText="1"/>
    </xf>
    <xf numFmtId="0" fontId="62" fillId="2" borderId="79" xfId="0" applyFont="1" applyFill="1" applyBorder="1" applyAlignment="1">
      <alignment horizontal="center"/>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4" fillId="0" borderId="0" xfId="0" applyFont="1" applyAlignment="1">
      <alignment horizontal="left" vertical="top"/>
    </xf>
    <xf numFmtId="0" fontId="62" fillId="2" borderId="11" xfId="0" applyFont="1" applyFill="1" applyBorder="1" applyAlignment="1">
      <alignment horizontal="center" vertical="center"/>
    </xf>
    <xf numFmtId="0" fontId="62" fillId="2" borderId="10" xfId="0" applyFont="1" applyFill="1" applyBorder="1" applyAlignment="1">
      <alignment horizontal="center" vertical="center"/>
    </xf>
    <xf numFmtId="0" fontId="70" fillId="0" borderId="0" xfId="0" applyFont="1" applyAlignment="1">
      <alignment horizontal="center"/>
    </xf>
    <xf numFmtId="0" fontId="62" fillId="7" borderId="27" xfId="0" applyFont="1" applyFill="1" applyBorder="1" applyAlignment="1">
      <alignment horizontal="right" wrapText="1"/>
    </xf>
    <xf numFmtId="0" fontId="62" fillId="7" borderId="42" xfId="0" applyFont="1" applyFill="1" applyBorder="1" applyAlignment="1">
      <alignment horizontal="right" wrapText="1"/>
    </xf>
    <xf numFmtId="0" fontId="64" fillId="0" borderId="0" xfId="0" applyFont="1" applyAlignment="1">
      <alignment horizontal="center"/>
    </xf>
    <xf numFmtId="0" fontId="62" fillId="2" borderId="14" xfId="0" applyNumberFormat="1"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0" fontId="64" fillId="0" borderId="0" xfId="0" applyFont="1" applyAlignment="1">
      <alignment horizontal="center"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wrapText="1"/>
    </xf>
    <xf numFmtId="0" fontId="62" fillId="2" borderId="8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6"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21" xfId="0" applyFont="1" applyFill="1" applyBorder="1" applyAlignment="1">
      <alignment horizontal="right" wrapText="1"/>
    </xf>
    <xf numFmtId="0" fontId="62" fillId="2" borderId="84"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44" xfId="0" applyFont="1" applyFill="1" applyBorder="1" applyAlignment="1">
      <alignment horizontal="center" vertical="center"/>
    </xf>
    <xf numFmtId="0" fontId="62" fillId="2" borderId="86" xfId="0" applyFont="1" applyFill="1" applyBorder="1" applyAlignment="1">
      <alignment horizontal="center" vertical="center"/>
    </xf>
    <xf numFmtId="0" fontId="62" fillId="2" borderId="87" xfId="0" applyFont="1" applyFill="1" applyBorder="1" applyAlignment="1">
      <alignment horizontal="center"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36" borderId="10" xfId="0" applyFont="1" applyFill="1" applyBorder="1" applyAlignment="1">
      <alignment horizontal="left" vertical="center" wrapText="1"/>
    </xf>
    <xf numFmtId="0" fontId="62" fillId="36" borderId="40" xfId="0" applyFont="1" applyFill="1" applyBorder="1" applyAlignment="1">
      <alignment horizontal="left" vertical="center" wrapText="1"/>
    </xf>
    <xf numFmtId="0" fontId="62" fillId="36" borderId="37" xfId="0" applyFont="1" applyFill="1" applyBorder="1" applyAlignment="1">
      <alignment horizontal="left" vertical="center" wrapText="1"/>
    </xf>
    <xf numFmtId="0" fontId="76" fillId="0" borderId="0" xfId="0" applyFont="1" applyAlignment="1">
      <alignment horizontal="center" vertical="center"/>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vertical="center" wrapText="1"/>
    </xf>
    <xf numFmtId="0" fontId="0" fillId="0" borderId="37" xfId="0" applyBorder="1" applyAlignment="1">
      <alignment vertical="center" wrapText="1"/>
    </xf>
    <xf numFmtId="0" fontId="67" fillId="0" borderId="0" xfId="0" applyFont="1" applyBorder="1" applyAlignment="1">
      <alignment horizontal="left" vertical="center"/>
    </xf>
    <xf numFmtId="0" fontId="67" fillId="0" borderId="0" xfId="0" applyFont="1" applyAlignment="1">
      <alignment horizontal="left" vertical="center"/>
    </xf>
    <xf numFmtId="0" fontId="63" fillId="33" borderId="1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2" fillId="36" borderId="10" xfId="0" applyFont="1" applyFill="1" applyBorder="1" applyAlignment="1">
      <alignment horizontal="right" wrapText="1"/>
    </xf>
    <xf numFmtId="0" fontId="62" fillId="36" borderId="40" xfId="0" applyFont="1" applyFill="1" applyBorder="1" applyAlignment="1">
      <alignment horizontal="right" wrapText="1"/>
    </xf>
    <xf numFmtId="0" fontId="62" fillId="36" borderId="37" xfId="0" applyFont="1" applyFill="1" applyBorder="1" applyAlignment="1">
      <alignment horizontal="right" wrapText="1"/>
    </xf>
    <xf numFmtId="0" fontId="62" fillId="33" borderId="3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5" borderId="88" xfId="0" applyFont="1" applyFill="1" applyBorder="1" applyAlignment="1">
      <alignment horizontal="right"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3" fillId="33" borderId="16"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9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5" borderId="92" xfId="0" applyFont="1" applyFill="1" applyBorder="1" applyAlignment="1">
      <alignment horizontal="right" wrapText="1"/>
    </xf>
    <xf numFmtId="0" fontId="62" fillId="33" borderId="19"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2" fillId="35" borderId="15" xfId="0" applyFont="1" applyFill="1" applyBorder="1" applyAlignment="1">
      <alignment horizontal="right" wrapText="1"/>
    </xf>
    <xf numFmtId="0" fontId="62" fillId="33" borderId="14"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5" borderId="94" xfId="0" applyFont="1" applyFill="1" applyBorder="1" applyAlignment="1">
      <alignment horizontal="right" wrapText="1"/>
    </xf>
    <xf numFmtId="0" fontId="63" fillId="33" borderId="20"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8" xfId="0" applyFont="1" applyFill="1" applyBorder="1" applyAlignment="1">
      <alignment horizontal="center" vertical="center"/>
    </xf>
    <xf numFmtId="0" fontId="62" fillId="35" borderId="95" xfId="0" applyFont="1" applyFill="1" applyBorder="1" applyAlignment="1">
      <alignment horizontal="right" wrapText="1"/>
    </xf>
    <xf numFmtId="0" fontId="62" fillId="35" borderId="0" xfId="0" applyFont="1" applyFill="1" applyBorder="1" applyAlignment="1">
      <alignment horizontal="right" wrapText="1"/>
    </xf>
    <xf numFmtId="0" fontId="62" fillId="35" borderId="96" xfId="0" applyFont="1" applyFill="1" applyBorder="1" applyAlignment="1">
      <alignment horizontal="right" wrapText="1"/>
    </xf>
    <xf numFmtId="0" fontId="62" fillId="35" borderId="97" xfId="0" applyFont="1" applyFill="1" applyBorder="1" applyAlignment="1">
      <alignment horizontal="right" wrapText="1"/>
    </xf>
    <xf numFmtId="0" fontId="62" fillId="35" borderId="98" xfId="0" applyFont="1" applyFill="1" applyBorder="1" applyAlignment="1">
      <alignment horizontal="right" wrapText="1"/>
    </xf>
    <xf numFmtId="0" fontId="62" fillId="35" borderId="35" xfId="0" applyFont="1" applyFill="1" applyBorder="1" applyAlignment="1">
      <alignment horizontal="right" wrapText="1"/>
    </xf>
    <xf numFmtId="0" fontId="62" fillId="35" borderId="99" xfId="0" applyFont="1" applyFill="1" applyBorder="1" applyAlignment="1">
      <alignment horizontal="right" wrapText="1"/>
    </xf>
    <xf numFmtId="0" fontId="62" fillId="33" borderId="100" xfId="0" applyFont="1" applyFill="1" applyBorder="1" applyAlignment="1">
      <alignment horizontal="center" vertical="center" wrapText="1"/>
    </xf>
    <xf numFmtId="0" fontId="66" fillId="0" borderId="0" xfId="0" applyFont="1" applyBorder="1" applyAlignment="1">
      <alignment horizontal="justify" vertical="center" wrapText="1"/>
    </xf>
    <xf numFmtId="0" fontId="0" fillId="0" borderId="0" xfId="0" applyAlignment="1">
      <alignment vertical="center"/>
    </xf>
    <xf numFmtId="0" fontId="62" fillId="2" borderId="101" xfId="0" applyFont="1" applyFill="1" applyBorder="1" applyAlignment="1">
      <alignment horizontal="center" vertical="center" wrapText="1"/>
    </xf>
    <xf numFmtId="0" fontId="62" fillId="2" borderId="78" xfId="0" applyFont="1" applyFill="1" applyBorder="1" applyAlignment="1">
      <alignment horizontal="center" vertical="center" wrapText="1"/>
    </xf>
    <xf numFmtId="0" fontId="62" fillId="2" borderId="102" xfId="0" applyFont="1" applyFill="1" applyBorder="1" applyAlignment="1">
      <alignment horizontal="center" vertical="center" wrapText="1"/>
    </xf>
    <xf numFmtId="0" fontId="62" fillId="2" borderId="70" xfId="0" applyFont="1" applyFill="1" applyBorder="1" applyAlignment="1">
      <alignment horizontal="center" vertical="center" wrapText="1"/>
    </xf>
    <xf numFmtId="0" fontId="62" fillId="2" borderId="103" xfId="0" applyFont="1" applyFill="1" applyBorder="1" applyAlignment="1">
      <alignment horizontal="center"/>
    </xf>
    <xf numFmtId="0" fontId="62" fillId="2" borderId="104" xfId="0" applyFont="1" applyFill="1" applyBorder="1" applyAlignment="1">
      <alignment horizontal="center"/>
    </xf>
    <xf numFmtId="0" fontId="62" fillId="2" borderId="105" xfId="0" applyFont="1" applyFill="1" applyBorder="1" applyAlignment="1">
      <alignment horizontal="center"/>
    </xf>
    <xf numFmtId="0" fontId="62" fillId="36" borderId="78" xfId="0" applyFont="1" applyFill="1" applyBorder="1" applyAlignment="1">
      <alignment horizontal="right" wrapText="1"/>
    </xf>
    <xf numFmtId="0" fontId="62" fillId="36" borderId="70" xfId="0" applyFont="1" applyFill="1" applyBorder="1" applyAlignment="1">
      <alignment horizontal="right" wrapText="1"/>
    </xf>
    <xf numFmtId="0" fontId="62" fillId="36" borderId="82" xfId="0" applyFont="1" applyFill="1" applyBorder="1" applyAlignment="1">
      <alignment horizontal="center" vertical="center" wrapText="1"/>
    </xf>
    <xf numFmtId="0" fontId="62" fillId="36" borderId="83"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64"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06"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72" xfId="0" applyFont="1" applyFill="1" applyBorder="1" applyAlignment="1">
      <alignment horizontal="center" vertical="center" wrapText="1"/>
    </xf>
    <xf numFmtId="0" fontId="62" fillId="2" borderId="16" xfId="0" applyFont="1" applyFill="1" applyBorder="1" applyAlignment="1">
      <alignment horizontal="center" vertical="center"/>
    </xf>
    <xf numFmtId="0" fontId="62" fillId="2" borderId="70" xfId="0" applyFont="1" applyFill="1" applyBorder="1" applyAlignment="1">
      <alignment horizontal="center" vertical="center"/>
    </xf>
    <xf numFmtId="0" fontId="62" fillId="2" borderId="50" xfId="0" applyFont="1" applyFill="1" applyBorder="1" applyAlignment="1">
      <alignment horizontal="center" vertical="center"/>
    </xf>
    <xf numFmtId="0" fontId="62" fillId="2" borderId="71" xfId="0" applyFont="1" applyFill="1" applyBorder="1" applyAlignment="1">
      <alignment horizontal="center" vertical="center"/>
    </xf>
    <xf numFmtId="0" fontId="62" fillId="2" borderId="16" xfId="0" applyFont="1" applyFill="1" applyBorder="1" applyAlignment="1">
      <alignment horizontal="center" vertical="center" wrapText="1"/>
    </xf>
    <xf numFmtId="0" fontId="62" fillId="2" borderId="64"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106" xfId="0" applyFont="1" applyFill="1" applyBorder="1" applyAlignment="1">
      <alignment horizontal="center"/>
    </xf>
    <xf numFmtId="0" fontId="62" fillId="2" borderId="52"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5" borderId="11" xfId="0" applyFont="1" applyFill="1" applyBorder="1" applyAlignment="1">
      <alignment horizontal="right" vertical="center" wrapText="1"/>
    </xf>
    <xf numFmtId="0" fontId="62" fillId="36" borderId="11" xfId="0" applyFont="1" applyFill="1" applyBorder="1" applyAlignment="1">
      <alignment horizontal="right" wrapText="1"/>
    </xf>
    <xf numFmtId="0" fontId="62" fillId="36" borderId="11" xfId="0" applyFont="1" applyFill="1" applyBorder="1" applyAlignment="1">
      <alignment horizontal="center" wrapText="1"/>
    </xf>
    <xf numFmtId="0" fontId="62" fillId="2" borderId="11" xfId="0" applyFont="1" applyFill="1" applyBorder="1" applyAlignment="1">
      <alignment horizontal="center"/>
    </xf>
    <xf numFmtId="3" fontId="63" fillId="0" borderId="22" xfId="0" applyNumberFormat="1" applyFont="1" applyBorder="1" applyAlignment="1">
      <alignment horizontal="right" vertical="center" wrapText="1"/>
    </xf>
    <xf numFmtId="3" fontId="63" fillId="34" borderId="22" xfId="0" applyNumberFormat="1" applyFont="1" applyFill="1" applyBorder="1" applyAlignment="1">
      <alignment horizontal="righ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36818449"/>
        <c:axId val="62930586"/>
      </c:barChart>
      <c:catAx>
        <c:axId val="3681844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930586"/>
        <c:crosses val="autoZero"/>
        <c:auto val="1"/>
        <c:lblOffset val="100"/>
        <c:tickLblSkip val="1"/>
        <c:noMultiLvlLbl val="0"/>
      </c:catAx>
      <c:valAx>
        <c:axId val="62930586"/>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1844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29504363"/>
        <c:axId val="64212676"/>
      </c:barChart>
      <c:catAx>
        <c:axId val="2950436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212676"/>
        <c:crosses val="autoZero"/>
        <c:auto val="1"/>
        <c:lblOffset val="100"/>
        <c:tickLblSkip val="1"/>
        <c:noMultiLvlLbl val="0"/>
      </c:catAx>
      <c:valAx>
        <c:axId val="6421267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0436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5"/>
        </c:manualLayout>
      </c:layout>
      <c:spPr>
        <a:noFill/>
        <a:ln w="3175">
          <a:noFill/>
        </a:ln>
      </c:spPr>
    </c:title>
    <c:plotArea>
      <c:layout>
        <c:manualLayout>
          <c:xMode val="edge"/>
          <c:yMode val="edge"/>
          <c:x val="0.05175"/>
          <c:y val="0.048"/>
          <c:w val="0.77875"/>
          <c:h val="0.75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41043173"/>
        <c:axId val="33844238"/>
      </c:barChart>
      <c:catAx>
        <c:axId val="410431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67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3844238"/>
        <c:crosses val="autoZero"/>
        <c:auto val="1"/>
        <c:lblOffset val="100"/>
        <c:tickLblSkip val="1"/>
        <c:noMultiLvlLbl val="0"/>
      </c:catAx>
      <c:valAx>
        <c:axId val="338442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4317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6162687"/>
        <c:axId val="57028728"/>
      </c:barChart>
      <c:catAx>
        <c:axId val="361626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028728"/>
        <c:crosses val="autoZero"/>
        <c:auto val="1"/>
        <c:lblOffset val="100"/>
        <c:tickLblSkip val="1"/>
        <c:noMultiLvlLbl val="0"/>
      </c:catAx>
      <c:valAx>
        <c:axId val="5702872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16268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43496505"/>
        <c:axId val="55924226"/>
      </c:barChart>
      <c:catAx>
        <c:axId val="434965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924226"/>
        <c:crosses val="autoZero"/>
        <c:auto val="1"/>
        <c:lblOffset val="100"/>
        <c:tickLblSkip val="1"/>
        <c:noMultiLvlLbl val="0"/>
      </c:catAx>
      <c:valAx>
        <c:axId val="5592422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49650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 sqref="A3"/>
    </sheetView>
  </sheetViews>
  <sheetFormatPr defaultColWidth="9.140625" defaultRowHeight="15"/>
  <sheetData>
    <row r="4" spans="1:9" ht="23.25">
      <c r="A4" s="429" t="s">
        <v>8</v>
      </c>
      <c r="B4" s="430"/>
      <c r="C4" s="430"/>
      <c r="D4" s="430"/>
      <c r="E4" s="430"/>
      <c r="F4" s="430"/>
      <c r="G4" s="430"/>
      <c r="H4" s="430"/>
      <c r="I4" s="430"/>
    </row>
    <row r="6" spans="1:9" ht="20.25">
      <c r="A6" s="431" t="s">
        <v>977</v>
      </c>
      <c r="B6" s="431"/>
      <c r="C6" s="431"/>
      <c r="D6" s="431"/>
      <c r="E6" s="431"/>
      <c r="F6" s="431"/>
      <c r="G6" s="431"/>
      <c r="H6" s="431"/>
      <c r="I6" s="431"/>
    </row>
    <row r="7" spans="1:9" ht="20.25">
      <c r="A7" s="432" t="s">
        <v>9</v>
      </c>
      <c r="B7" s="430"/>
      <c r="C7" s="430"/>
      <c r="D7" s="430"/>
      <c r="E7" s="430"/>
      <c r="F7" s="430"/>
      <c r="G7" s="430"/>
      <c r="H7" s="430"/>
      <c r="I7" s="430"/>
    </row>
    <row r="26" spans="1:9" ht="15.75">
      <c r="A26" s="433" t="s">
        <v>10</v>
      </c>
      <c r="B26" s="433"/>
      <c r="C26" s="433"/>
      <c r="D26" s="433"/>
      <c r="E26" s="433"/>
      <c r="F26" s="433"/>
      <c r="G26" s="433"/>
      <c r="H26" s="433"/>
      <c r="I26" s="433"/>
    </row>
    <row r="27" spans="1:9" ht="15.75">
      <c r="A27" s="433" t="s">
        <v>11</v>
      </c>
      <c r="B27" s="433"/>
      <c r="C27" s="433"/>
      <c r="D27" s="433"/>
      <c r="E27" s="433"/>
      <c r="F27" s="433"/>
      <c r="G27" s="433"/>
      <c r="H27" s="433"/>
      <c r="I27" s="433"/>
    </row>
    <row r="31" spans="1:9" ht="15">
      <c r="A31" s="428" t="s">
        <v>924</v>
      </c>
      <c r="B31" s="428"/>
      <c r="C31" s="428"/>
      <c r="D31" s="428"/>
      <c r="E31" s="428"/>
      <c r="F31" s="428"/>
      <c r="G31" s="428"/>
      <c r="H31" s="428"/>
      <c r="I31" s="428"/>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7">
      <selection activeCell="K26" sqref="K2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49" t="s">
        <v>925</v>
      </c>
      <c r="B2" s="449"/>
      <c r="C2" s="449"/>
      <c r="D2" s="449"/>
      <c r="E2" s="449"/>
      <c r="F2" s="449"/>
      <c r="G2" s="449"/>
      <c r="H2" s="16"/>
    </row>
    <row r="4" spans="1:8" ht="15">
      <c r="A4" s="452" t="s">
        <v>303</v>
      </c>
      <c r="B4" s="452"/>
      <c r="C4" s="452"/>
      <c r="D4" s="452"/>
      <c r="E4" s="452"/>
      <c r="F4" s="452"/>
      <c r="G4" s="452"/>
      <c r="H4" s="16"/>
    </row>
    <row r="6" spans="1:8" ht="38.25">
      <c r="A6" s="87"/>
      <c r="B6" s="91" t="s">
        <v>14</v>
      </c>
      <c r="C6" s="91" t="s">
        <v>18</v>
      </c>
      <c r="D6" s="91" t="s">
        <v>19</v>
      </c>
      <c r="E6" s="91" t="s">
        <v>20</v>
      </c>
      <c r="F6" s="91" t="s">
        <v>21</v>
      </c>
      <c r="G6" s="91" t="s">
        <v>22</v>
      </c>
      <c r="H6" s="91" t="s">
        <v>165</v>
      </c>
    </row>
    <row r="7" spans="1:8" ht="15">
      <c r="A7" s="89" t="s">
        <v>168</v>
      </c>
      <c r="B7" s="92">
        <v>19870</v>
      </c>
      <c r="C7" s="343">
        <v>20420</v>
      </c>
      <c r="D7" s="343">
        <v>22190</v>
      </c>
      <c r="E7" s="343">
        <v>36038</v>
      </c>
      <c r="F7" s="343">
        <v>484084</v>
      </c>
      <c r="G7" s="343">
        <v>82867</v>
      </c>
      <c r="H7" s="343">
        <v>649605</v>
      </c>
    </row>
    <row r="8" spans="1:8" ht="15">
      <c r="A8" s="90" t="s">
        <v>171</v>
      </c>
      <c r="B8" s="93">
        <v>3455</v>
      </c>
      <c r="C8" s="349">
        <f>'Bölgelere Göre Dağılım'!F13</f>
        <v>6812</v>
      </c>
      <c r="D8" s="349">
        <f>'Bölgelere Göre Dağılım'!G13</f>
        <v>8410</v>
      </c>
      <c r="E8" s="349">
        <f>'Bölgelere Göre Dağılım'!H13</f>
        <v>12622</v>
      </c>
      <c r="F8" s="349">
        <f>'Bölgelere Göre Dağılım'!I13</f>
        <v>164323</v>
      </c>
      <c r="G8" s="349">
        <f>'Bölgelere Göre Dağılım'!J13</f>
        <v>20838</v>
      </c>
      <c r="H8" s="349">
        <v>214962</v>
      </c>
    </row>
    <row r="9" spans="1:8" ht="15">
      <c r="A9" s="89" t="s">
        <v>178</v>
      </c>
      <c r="B9" s="92">
        <v>10767</v>
      </c>
      <c r="C9" s="92">
        <v>16199</v>
      </c>
      <c r="D9" s="92">
        <v>20692</v>
      </c>
      <c r="E9" s="92">
        <v>32028</v>
      </c>
      <c r="F9" s="92">
        <v>326879</v>
      </c>
      <c r="G9" s="92">
        <v>47113</v>
      </c>
      <c r="H9" s="92">
        <v>447720</v>
      </c>
    </row>
    <row r="10" spans="1:8" ht="15">
      <c r="A10" s="90" t="s">
        <v>190</v>
      </c>
      <c r="B10" s="93">
        <v>10037</v>
      </c>
      <c r="C10" s="93">
        <f>'Bölgelere Göre Dağılım'!F31</f>
        <v>26663</v>
      </c>
      <c r="D10" s="93">
        <f>'Bölgelere Göre Dağılım'!G31</f>
        <v>24449</v>
      </c>
      <c r="E10" s="93">
        <f>'Bölgelere Göre Dağılım'!H31</f>
        <v>35864</v>
      </c>
      <c r="F10" s="93">
        <f>'Bölgelere Göre Dağılım'!I31</f>
        <v>421123</v>
      </c>
      <c r="G10" s="93">
        <f>'Bölgelere Göre Dağılım'!J31</f>
        <v>63012</v>
      </c>
      <c r="H10" s="93">
        <v>575625</v>
      </c>
    </row>
    <row r="11" spans="1:8" ht="15">
      <c r="A11" s="89" t="s">
        <v>201</v>
      </c>
      <c r="B11" s="92">
        <v>7679</v>
      </c>
      <c r="C11" s="92">
        <f>'Bölgelere Göre Dağılım'!F35</f>
        <v>17352</v>
      </c>
      <c r="D11" s="92">
        <f>'Bölgelere Göre Dağılım'!G35</f>
        <v>17880</v>
      </c>
      <c r="E11" s="92">
        <f>'Bölgelere Göre Dağılım'!H35</f>
        <v>24083</v>
      </c>
      <c r="F11" s="92">
        <f>'Bölgelere Göre Dağılım'!I35</f>
        <v>146483</v>
      </c>
      <c r="G11" s="92">
        <f>'Bölgelere Göre Dağılım'!J35</f>
        <v>29438</v>
      </c>
      <c r="H11" s="92">
        <v>237018</v>
      </c>
    </row>
    <row r="12" spans="1:8" ht="15">
      <c r="A12" s="90" t="s">
        <v>207</v>
      </c>
      <c r="B12" s="93">
        <v>6508</v>
      </c>
      <c r="C12" s="93">
        <v>7046</v>
      </c>
      <c r="D12" s="93">
        <v>8460</v>
      </c>
      <c r="E12" s="93">
        <v>19805</v>
      </c>
      <c r="F12" s="93">
        <v>162993</v>
      </c>
      <c r="G12" s="93">
        <v>23576</v>
      </c>
      <c r="H12" s="93">
        <v>224441</v>
      </c>
    </row>
    <row r="13" spans="1:8" ht="15">
      <c r="A13" s="89" t="s">
        <v>219</v>
      </c>
      <c r="B13" s="92">
        <v>3060</v>
      </c>
      <c r="C13" s="92">
        <v>3419</v>
      </c>
      <c r="D13" s="92">
        <f>'Bölgelere Göre Dağılım'!G53</f>
        <v>3262</v>
      </c>
      <c r="E13" s="92">
        <f>'Bölgelere Göre Dağılım'!H53</f>
        <v>8431</v>
      </c>
      <c r="F13" s="92">
        <f>'Bölgelere Göre Dağılım'!I53</f>
        <v>90816</v>
      </c>
      <c r="G13" s="92">
        <f>'Bölgelere Göre Dağılım'!J53</f>
        <v>11373</v>
      </c>
      <c r="H13" s="92">
        <v>120578</v>
      </c>
    </row>
    <row r="14" spans="1:8" ht="15">
      <c r="A14" s="90" t="s">
        <v>230</v>
      </c>
      <c r="B14" s="93">
        <v>2634</v>
      </c>
      <c r="C14" s="93">
        <v>3357</v>
      </c>
      <c r="D14" s="93">
        <f>'Bölgelere Göre Dağılım'!G64</f>
        <v>3272</v>
      </c>
      <c r="E14" s="93">
        <f>'Bölgelere Göre Dağılım'!H64</f>
        <v>14298</v>
      </c>
      <c r="F14" s="93">
        <f>'Bölgelere Göre Dağılım'!I64</f>
        <v>90086</v>
      </c>
      <c r="G14" s="93">
        <f>'Bölgelere Göre Dağılım'!J64</f>
        <v>10312</v>
      </c>
      <c r="H14" s="93">
        <f>'Bölgelere Göre Dağılım'!K64</f>
        <v>123071</v>
      </c>
    </row>
    <row r="15" spans="1:8" ht="15">
      <c r="A15" s="89" t="s">
        <v>244</v>
      </c>
      <c r="B15" s="92">
        <v>1462</v>
      </c>
      <c r="C15" s="92">
        <f>'Bölgelere Göre Dağılım'!F71</f>
        <v>1509</v>
      </c>
      <c r="D15" s="92">
        <f>'Bölgelere Göre Dağılım'!G71</f>
        <v>1693</v>
      </c>
      <c r="E15" s="92">
        <f>'Bölgelere Göre Dağılım'!H71</f>
        <v>3841</v>
      </c>
      <c r="F15" s="92">
        <f>'Bölgelere Göre Dağılım'!I71</f>
        <v>38876</v>
      </c>
      <c r="G15" s="92">
        <f>'Bölgelere Göre Dağılım'!J71</f>
        <v>4274</v>
      </c>
      <c r="H15" s="92">
        <v>50323</v>
      </c>
    </row>
    <row r="16" spans="1:8" ht="15">
      <c r="A16" s="90" t="s">
        <v>252</v>
      </c>
      <c r="B16" s="93">
        <v>602</v>
      </c>
      <c r="C16" s="93">
        <f>'Bölgelere Göre Dağılım'!F79</f>
        <v>438</v>
      </c>
      <c r="D16" s="93">
        <f>'Bölgelere Göre Dağılım'!G79</f>
        <v>456</v>
      </c>
      <c r="E16" s="93">
        <f>'Bölgelere Göre Dağılım'!H79</f>
        <v>1947</v>
      </c>
      <c r="F16" s="93">
        <f>'Bölgelere Göre Dağılım'!I79</f>
        <v>7978</v>
      </c>
      <c r="G16" s="93">
        <f>'Bölgelere Göre Dağılım'!J79</f>
        <v>1283</v>
      </c>
      <c r="H16" s="93">
        <v>13169</v>
      </c>
    </row>
    <row r="17" spans="1:8" ht="15">
      <c r="A17" s="89" t="s">
        <v>262</v>
      </c>
      <c r="B17" s="92">
        <v>1545</v>
      </c>
      <c r="C17" s="92">
        <f>'Bölgelere Göre Dağılım'!F88</f>
        <v>1222</v>
      </c>
      <c r="D17" s="92">
        <f>'Bölgelere Göre Dağılım'!G88</f>
        <v>1181</v>
      </c>
      <c r="E17" s="92">
        <f>'Bölgelere Göre Dağılım'!H88</f>
        <v>4490</v>
      </c>
      <c r="F17" s="92">
        <f>'Bölgelere Göre Dağılım'!I88</f>
        <v>32098</v>
      </c>
      <c r="G17" s="92">
        <f>'Bölgelere Göre Dağılım'!J88</f>
        <v>3383</v>
      </c>
      <c r="H17" s="92">
        <f>'Bölgelere Göre Dağılım'!K88</f>
        <v>43064</v>
      </c>
    </row>
    <row r="18" spans="1:8" ht="15">
      <c r="A18" s="90" t="s">
        <v>273</v>
      </c>
      <c r="B18" s="93">
        <v>4206</v>
      </c>
      <c r="C18" s="93">
        <f>'Bölgelere Göre Dağılım'!F98</f>
        <v>2843</v>
      </c>
      <c r="D18" s="93">
        <f>'Bölgelere Göre Dağılım'!G98</f>
        <v>3661</v>
      </c>
      <c r="E18" s="93">
        <f>'Bölgelere Göre Dağılım'!H98</f>
        <v>11777</v>
      </c>
      <c r="F18" s="93">
        <f>'Bölgelere Göre Dağılım'!I98</f>
        <v>113588</v>
      </c>
      <c r="G18" s="93">
        <f>'Bölgelere Göre Dağılım'!J98</f>
        <v>11655</v>
      </c>
      <c r="H18" s="93">
        <f>'Bölgelere Göre Dağılım'!K98</f>
        <v>144103</v>
      </c>
    </row>
    <row r="19" spans="1:8" ht="15">
      <c r="A19" s="88" t="s">
        <v>287</v>
      </c>
      <c r="B19" s="88">
        <f aca="true" t="shared" si="0" ref="B19:G19">SUM(B7:B18)</f>
        <v>71825</v>
      </c>
      <c r="C19" s="88">
        <f t="shared" si="0"/>
        <v>107280</v>
      </c>
      <c r="D19" s="88">
        <f t="shared" si="0"/>
        <v>115606</v>
      </c>
      <c r="E19" s="88">
        <f t="shared" si="0"/>
        <v>205224</v>
      </c>
      <c r="F19" s="88">
        <f t="shared" si="0"/>
        <v>2079327</v>
      </c>
      <c r="G19" s="88">
        <f t="shared" si="0"/>
        <v>309124</v>
      </c>
      <c r="H19" s="88">
        <f>SUM(H7:H18)</f>
        <v>2843679</v>
      </c>
    </row>
    <row r="21" spans="1:9" ht="15">
      <c r="A21" s="480" t="s">
        <v>916</v>
      </c>
      <c r="B21" s="480"/>
      <c r="C21" s="480"/>
      <c r="D21" s="480"/>
      <c r="E21" s="480"/>
      <c r="F21" s="480"/>
      <c r="G21" s="480"/>
      <c r="H21" s="480"/>
      <c r="I21" s="480"/>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&amp;L30.01.2015&amp;CTÜRKİYE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52"/>
  <sheetViews>
    <sheetView showGridLines="0" zoomScalePageLayoutView="0" workbookViewId="0" topLeftCell="A16">
      <selection activeCell="A1" sqref="A1"/>
    </sheetView>
  </sheetViews>
  <sheetFormatPr defaultColWidth="9.140625" defaultRowHeight="15"/>
  <cols>
    <col min="2" max="2" width="58.00390625" style="0" customWidth="1"/>
    <col min="3" max="5" width="10.7109375" style="126" customWidth="1"/>
    <col min="6" max="6" width="9.57421875" style="126" customWidth="1"/>
    <col min="7" max="7" width="8.421875" style="0" customWidth="1"/>
  </cols>
  <sheetData>
    <row r="1" ht="15">
      <c r="A1" s="128"/>
    </row>
    <row r="2" spans="1:7" ht="15">
      <c r="A2" s="449" t="s">
        <v>925</v>
      </c>
      <c r="B2" s="449"/>
      <c r="C2" s="449"/>
      <c r="D2" s="449"/>
      <c r="E2" s="202"/>
      <c r="F2" s="202"/>
      <c r="G2" s="202"/>
    </row>
    <row r="4" spans="1:7" ht="15.75" thickBot="1">
      <c r="A4" s="452" t="s">
        <v>918</v>
      </c>
      <c r="B4" s="452"/>
      <c r="C4" s="452"/>
      <c r="D4" s="452"/>
      <c r="E4" s="10"/>
      <c r="F4" s="10"/>
      <c r="G4" s="10"/>
    </row>
    <row r="5" spans="1:5" ht="15" customHeight="1">
      <c r="A5" s="524" t="s">
        <v>12</v>
      </c>
      <c r="B5" s="526" t="s">
        <v>13</v>
      </c>
      <c r="C5" s="528" t="s">
        <v>159</v>
      </c>
      <c r="D5" s="529"/>
      <c r="E5" s="530"/>
    </row>
    <row r="6" spans="1:6" ht="24.75" customHeight="1" thickBot="1">
      <c r="A6" s="525"/>
      <c r="B6" s="527"/>
      <c r="C6" s="394">
        <v>2013</v>
      </c>
      <c r="D6" s="394">
        <v>2014</v>
      </c>
      <c r="E6" s="395" t="s">
        <v>911</v>
      </c>
      <c r="F6"/>
    </row>
    <row r="7" spans="1:6" ht="15">
      <c r="A7" s="390">
        <v>25</v>
      </c>
      <c r="B7" s="391" t="s">
        <v>599</v>
      </c>
      <c r="C7" s="392">
        <v>141</v>
      </c>
      <c r="D7" s="392">
        <v>161</v>
      </c>
      <c r="E7" s="393">
        <f aca="true" t="shared" si="0" ref="E7:E43">(D7-C7)/C7*100</f>
        <v>14.184397163120568</v>
      </c>
      <c r="F7"/>
    </row>
    <row r="8" spans="1:6" ht="15">
      <c r="A8" s="376">
        <v>20</v>
      </c>
      <c r="B8" s="134" t="s">
        <v>595</v>
      </c>
      <c r="C8" s="96">
        <v>128</v>
      </c>
      <c r="D8" s="96">
        <v>142</v>
      </c>
      <c r="E8" s="377">
        <f t="shared" si="0"/>
        <v>10.9375</v>
      </c>
      <c r="F8"/>
    </row>
    <row r="9" spans="1:6" ht="15">
      <c r="A9" s="378">
        <v>28</v>
      </c>
      <c r="B9" s="175" t="s">
        <v>601</v>
      </c>
      <c r="C9" s="176">
        <v>122</v>
      </c>
      <c r="D9" s="176">
        <v>142</v>
      </c>
      <c r="E9" s="375">
        <f t="shared" si="0"/>
        <v>16.39344262295082</v>
      </c>
      <c r="F9"/>
    </row>
    <row r="10" spans="1:6" ht="15">
      <c r="A10" s="376">
        <v>22</v>
      </c>
      <c r="B10" s="134" t="s">
        <v>596</v>
      </c>
      <c r="C10" s="96">
        <v>115</v>
      </c>
      <c r="D10" s="96">
        <v>125</v>
      </c>
      <c r="E10" s="377">
        <f t="shared" si="0"/>
        <v>8.695652173913043</v>
      </c>
      <c r="F10"/>
    </row>
    <row r="11" spans="1:5" s="307" customFormat="1" ht="25.5">
      <c r="A11" s="379">
        <v>29</v>
      </c>
      <c r="B11" s="282" t="s">
        <v>602</v>
      </c>
      <c r="C11" s="283">
        <v>97</v>
      </c>
      <c r="D11" s="283">
        <v>119</v>
      </c>
      <c r="E11" s="380">
        <f>(D11-C11)/C11*100</f>
        <v>22.68041237113402</v>
      </c>
    </row>
    <row r="12" spans="1:6" ht="15">
      <c r="A12" s="376">
        <v>10</v>
      </c>
      <c r="B12" s="134" t="s">
        <v>585</v>
      </c>
      <c r="C12" s="96">
        <v>100</v>
      </c>
      <c r="D12" s="96">
        <v>114</v>
      </c>
      <c r="E12" s="377">
        <f t="shared" si="0"/>
        <v>14.000000000000002</v>
      </c>
      <c r="F12"/>
    </row>
    <row r="13" spans="1:6" ht="15">
      <c r="A13" s="379">
        <v>23</v>
      </c>
      <c r="B13" s="282" t="s">
        <v>597</v>
      </c>
      <c r="C13" s="283">
        <v>80</v>
      </c>
      <c r="D13" s="283">
        <v>90</v>
      </c>
      <c r="E13" s="380">
        <f t="shared" si="0"/>
        <v>12.5</v>
      </c>
      <c r="F13"/>
    </row>
    <row r="14" spans="1:5" s="307" customFormat="1" ht="15">
      <c r="A14" s="376">
        <v>27</v>
      </c>
      <c r="B14" s="134" t="s">
        <v>600</v>
      </c>
      <c r="C14" s="96">
        <v>61</v>
      </c>
      <c r="D14" s="96">
        <v>73</v>
      </c>
      <c r="E14" s="377">
        <f>(D14-C14)/C14*100</f>
        <v>19.672131147540984</v>
      </c>
    </row>
    <row r="15" spans="1:6" ht="15">
      <c r="A15" s="379">
        <v>13</v>
      </c>
      <c r="B15" s="282" t="s">
        <v>588</v>
      </c>
      <c r="C15" s="283">
        <v>64</v>
      </c>
      <c r="D15" s="283">
        <v>62</v>
      </c>
      <c r="E15" s="380">
        <f t="shared" si="0"/>
        <v>-3.125</v>
      </c>
      <c r="F15"/>
    </row>
    <row r="16" spans="1:5" s="307" customFormat="1" ht="15">
      <c r="A16" s="376">
        <v>17</v>
      </c>
      <c r="B16" s="134" t="s">
        <v>592</v>
      </c>
      <c r="C16" s="96">
        <v>37</v>
      </c>
      <c r="D16" s="96">
        <v>48</v>
      </c>
      <c r="E16" s="377">
        <f>(D16-C16)/C16*100</f>
        <v>29.72972972972973</v>
      </c>
    </row>
    <row r="17" spans="1:6" ht="15">
      <c r="A17" s="379">
        <v>24</v>
      </c>
      <c r="B17" s="282" t="s">
        <v>598</v>
      </c>
      <c r="C17" s="283">
        <v>45</v>
      </c>
      <c r="D17" s="283">
        <v>47</v>
      </c>
      <c r="E17" s="380">
        <f t="shared" si="0"/>
        <v>4.444444444444445</v>
      </c>
      <c r="F17"/>
    </row>
    <row r="18" spans="1:6" ht="15">
      <c r="A18" s="381" t="s">
        <v>40</v>
      </c>
      <c r="B18" s="134" t="s">
        <v>584</v>
      </c>
      <c r="C18" s="96">
        <v>40</v>
      </c>
      <c r="D18" s="96">
        <v>43</v>
      </c>
      <c r="E18" s="377">
        <f t="shared" si="0"/>
        <v>7.5</v>
      </c>
      <c r="F18"/>
    </row>
    <row r="19" spans="1:5" s="307" customFormat="1" ht="15">
      <c r="A19" s="382" t="s">
        <v>710</v>
      </c>
      <c r="B19" s="282" t="s">
        <v>614</v>
      </c>
      <c r="C19" s="283">
        <v>24</v>
      </c>
      <c r="D19" s="283">
        <v>33</v>
      </c>
      <c r="E19" s="380">
        <f>(D19-C19)/C19*100</f>
        <v>37.5</v>
      </c>
    </row>
    <row r="20" spans="1:5" s="307" customFormat="1" ht="15">
      <c r="A20" s="376">
        <v>26</v>
      </c>
      <c r="B20" s="134" t="s">
        <v>576</v>
      </c>
      <c r="C20" s="96">
        <v>25</v>
      </c>
      <c r="D20" s="96">
        <v>31</v>
      </c>
      <c r="E20" s="377">
        <f>(D20-C20)/C20*100</f>
        <v>24</v>
      </c>
    </row>
    <row r="21" spans="1:5" s="307" customFormat="1" ht="15">
      <c r="A21" s="382" t="s">
        <v>705</v>
      </c>
      <c r="B21" s="282" t="s">
        <v>603</v>
      </c>
      <c r="C21" s="283">
        <v>22</v>
      </c>
      <c r="D21" s="283">
        <v>29</v>
      </c>
      <c r="E21" s="380">
        <f>(D21-C21)/C21*100</f>
        <v>31.818181818181817</v>
      </c>
    </row>
    <row r="22" spans="1:5" s="307" customFormat="1" ht="15">
      <c r="A22" s="376">
        <v>32</v>
      </c>
      <c r="B22" s="134" t="s">
        <v>605</v>
      </c>
      <c r="C22" s="96">
        <v>20</v>
      </c>
      <c r="D22" s="96">
        <v>29</v>
      </c>
      <c r="E22" s="377">
        <f>(D22-C22)/C22*100</f>
        <v>45</v>
      </c>
    </row>
    <row r="23" spans="1:6" ht="15">
      <c r="A23" s="379">
        <v>14</v>
      </c>
      <c r="B23" s="282" t="s">
        <v>589</v>
      </c>
      <c r="C23" s="283">
        <v>26</v>
      </c>
      <c r="D23" s="283">
        <v>28</v>
      </c>
      <c r="E23" s="380">
        <f t="shared" si="0"/>
        <v>7.6923076923076925</v>
      </c>
      <c r="F23"/>
    </row>
    <row r="24" spans="1:6" ht="15">
      <c r="A24" s="376">
        <v>35</v>
      </c>
      <c r="B24" s="134" t="s">
        <v>607</v>
      </c>
      <c r="C24" s="96">
        <v>25</v>
      </c>
      <c r="D24" s="96">
        <v>26</v>
      </c>
      <c r="E24" s="377">
        <f t="shared" si="0"/>
        <v>4</v>
      </c>
      <c r="F24"/>
    </row>
    <row r="25" spans="1:6" ht="15">
      <c r="A25" s="382" t="s">
        <v>704</v>
      </c>
      <c r="B25" s="282" t="s">
        <v>586</v>
      </c>
      <c r="C25" s="283">
        <v>21</v>
      </c>
      <c r="D25" s="283">
        <v>21</v>
      </c>
      <c r="E25" s="380">
        <f t="shared" si="0"/>
        <v>0</v>
      </c>
      <c r="F25"/>
    </row>
    <row r="26" spans="1:5" s="307" customFormat="1" ht="15">
      <c r="A26" s="376">
        <v>18</v>
      </c>
      <c r="B26" s="134" t="s">
        <v>593</v>
      </c>
      <c r="C26" s="96">
        <v>13</v>
      </c>
      <c r="D26" s="96">
        <v>20</v>
      </c>
      <c r="E26" s="377">
        <f>(D26-C26)/C26*100</f>
        <v>53.84615384615385</v>
      </c>
    </row>
    <row r="27" spans="1:5" s="307" customFormat="1" ht="15">
      <c r="A27" s="379">
        <v>46</v>
      </c>
      <c r="B27" s="282" t="s">
        <v>610</v>
      </c>
      <c r="C27" s="283">
        <v>13</v>
      </c>
      <c r="D27" s="283">
        <v>17</v>
      </c>
      <c r="E27" s="380">
        <f>(D27-C27)/C27*100</f>
        <v>30.76923076923077</v>
      </c>
    </row>
    <row r="28" spans="1:5" s="307" customFormat="1" ht="15">
      <c r="A28" s="381" t="s">
        <v>706</v>
      </c>
      <c r="B28" s="134" t="s">
        <v>604</v>
      </c>
      <c r="C28" s="96">
        <v>13</v>
      </c>
      <c r="D28" s="96">
        <v>16</v>
      </c>
      <c r="E28" s="377">
        <f>(D28-C28)/C28*100</f>
        <v>23.076923076923077</v>
      </c>
    </row>
    <row r="29" spans="1:6" ht="15">
      <c r="A29" s="379">
        <v>19</v>
      </c>
      <c r="B29" s="282" t="s">
        <v>594</v>
      </c>
      <c r="C29" s="283">
        <v>15</v>
      </c>
      <c r="D29" s="283">
        <v>15</v>
      </c>
      <c r="E29" s="380">
        <f t="shared" si="0"/>
        <v>0</v>
      </c>
      <c r="F29"/>
    </row>
    <row r="30" spans="1:6" ht="15" customHeight="1">
      <c r="A30" s="376">
        <v>21</v>
      </c>
      <c r="B30" s="134" t="s">
        <v>575</v>
      </c>
      <c r="C30" s="96">
        <v>12</v>
      </c>
      <c r="D30" s="96">
        <v>15</v>
      </c>
      <c r="E30" s="377">
        <f t="shared" si="0"/>
        <v>25</v>
      </c>
      <c r="F30"/>
    </row>
    <row r="31" spans="1:5" s="307" customFormat="1" ht="15" customHeight="1">
      <c r="A31" s="382" t="s">
        <v>28</v>
      </c>
      <c r="B31" s="282" t="s">
        <v>578</v>
      </c>
      <c r="C31" s="283">
        <v>9</v>
      </c>
      <c r="D31" s="283">
        <v>14</v>
      </c>
      <c r="E31" s="380">
        <f>(D31-C31)/C31*100</f>
        <v>55.55555555555556</v>
      </c>
    </row>
    <row r="32" spans="1:6" ht="25.5" customHeight="1">
      <c r="A32" s="376">
        <v>38</v>
      </c>
      <c r="B32" s="134" t="s">
        <v>608</v>
      </c>
      <c r="C32" s="96">
        <v>11</v>
      </c>
      <c r="D32" s="96">
        <v>11</v>
      </c>
      <c r="E32" s="377">
        <f t="shared" si="0"/>
        <v>0</v>
      </c>
      <c r="F32"/>
    </row>
    <row r="33" spans="1:5" s="307" customFormat="1" ht="25.5" customHeight="1">
      <c r="A33" s="379">
        <v>45</v>
      </c>
      <c r="B33" s="282" t="s">
        <v>609</v>
      </c>
      <c r="C33" s="283">
        <v>9</v>
      </c>
      <c r="D33" s="283">
        <v>10</v>
      </c>
      <c r="E33" s="380">
        <f>(D33-C33)/C33*100</f>
        <v>11.11111111111111</v>
      </c>
    </row>
    <row r="34" spans="1:5" s="361" customFormat="1" ht="25.5" customHeight="1">
      <c r="A34" s="376">
        <v>15</v>
      </c>
      <c r="B34" s="134" t="s">
        <v>590</v>
      </c>
      <c r="C34" s="96">
        <v>8</v>
      </c>
      <c r="D34" s="96">
        <v>9</v>
      </c>
      <c r="E34" s="377">
        <f>(D34-C34)/C34*100</f>
        <v>12.5</v>
      </c>
    </row>
    <row r="35" spans="1:5" s="361" customFormat="1" ht="25.5" customHeight="1">
      <c r="A35" s="379">
        <v>16</v>
      </c>
      <c r="B35" s="282" t="s">
        <v>591</v>
      </c>
      <c r="C35" s="283">
        <v>5</v>
      </c>
      <c r="D35" s="283">
        <v>8</v>
      </c>
      <c r="E35" s="380">
        <f>(D35-C35)/C35*100</f>
        <v>60</v>
      </c>
    </row>
    <row r="36" spans="1:6" ht="15" customHeight="1">
      <c r="A36" s="381" t="s">
        <v>38</v>
      </c>
      <c r="B36" s="134" t="s">
        <v>583</v>
      </c>
      <c r="C36" s="96">
        <v>9</v>
      </c>
      <c r="D36" s="96">
        <v>7</v>
      </c>
      <c r="E36" s="377">
        <f t="shared" si="0"/>
        <v>-22.22222222222222</v>
      </c>
      <c r="F36"/>
    </row>
    <row r="37" spans="1:6" ht="15">
      <c r="A37" s="382" t="s">
        <v>708</v>
      </c>
      <c r="B37" s="282" t="s">
        <v>612</v>
      </c>
      <c r="C37" s="283">
        <v>5</v>
      </c>
      <c r="D37" s="283">
        <v>5</v>
      </c>
      <c r="E37" s="380">
        <f t="shared" si="0"/>
        <v>0</v>
      </c>
      <c r="F37"/>
    </row>
    <row r="38" spans="1:6" ht="15">
      <c r="A38" s="376">
        <v>12</v>
      </c>
      <c r="B38" s="134" t="s">
        <v>587</v>
      </c>
      <c r="C38" s="96">
        <v>4</v>
      </c>
      <c r="D38" s="96">
        <v>5</v>
      </c>
      <c r="E38" s="377">
        <f t="shared" si="0"/>
        <v>25</v>
      </c>
      <c r="F38"/>
    </row>
    <row r="39" spans="1:6" ht="15">
      <c r="A39" s="382" t="s">
        <v>709</v>
      </c>
      <c r="B39" s="282" t="s">
        <v>613</v>
      </c>
      <c r="C39" s="283">
        <v>4</v>
      </c>
      <c r="D39" s="283">
        <v>4</v>
      </c>
      <c r="E39" s="380">
        <f t="shared" si="0"/>
        <v>0</v>
      </c>
      <c r="F39"/>
    </row>
    <row r="40" spans="1:8" ht="15">
      <c r="A40" s="381" t="s">
        <v>707</v>
      </c>
      <c r="B40" s="134" t="s">
        <v>606</v>
      </c>
      <c r="C40" s="96">
        <v>3</v>
      </c>
      <c r="D40" s="96">
        <v>3</v>
      </c>
      <c r="E40" s="377">
        <f t="shared" si="0"/>
        <v>0</v>
      </c>
      <c r="F40"/>
      <c r="H40" s="128"/>
    </row>
    <row r="41" spans="1:6" ht="15">
      <c r="A41" s="379">
        <v>52</v>
      </c>
      <c r="B41" s="282" t="s">
        <v>611</v>
      </c>
      <c r="C41" s="283">
        <v>3</v>
      </c>
      <c r="D41" s="283">
        <v>3</v>
      </c>
      <c r="E41" s="380">
        <f t="shared" si="0"/>
        <v>0</v>
      </c>
      <c r="F41"/>
    </row>
    <row r="42" spans="1:6" ht="15">
      <c r="A42" s="381" t="s">
        <v>31</v>
      </c>
      <c r="B42" s="134" t="s">
        <v>580</v>
      </c>
      <c r="C42" s="96">
        <v>2</v>
      </c>
      <c r="D42" s="96">
        <v>3</v>
      </c>
      <c r="E42" s="377">
        <f t="shared" si="0"/>
        <v>50</v>
      </c>
      <c r="F42"/>
    </row>
    <row r="43" spans="1:6" ht="15.75" thickBot="1">
      <c r="A43" s="386" t="s">
        <v>34</v>
      </c>
      <c r="B43" s="387" t="s">
        <v>581</v>
      </c>
      <c r="C43" s="388">
        <v>2</v>
      </c>
      <c r="D43" s="388">
        <v>1</v>
      </c>
      <c r="E43" s="389">
        <f t="shared" si="0"/>
        <v>-50</v>
      </c>
      <c r="F43"/>
    </row>
    <row r="44" spans="1:6" ht="15.75" thickBot="1">
      <c r="A44" s="531" t="s">
        <v>7</v>
      </c>
      <c r="B44" s="532"/>
      <c r="C44" s="383">
        <v>1333</v>
      </c>
      <c r="D44" s="384">
        <f>SUM(D7:D43)</f>
        <v>1529</v>
      </c>
      <c r="E44" s="385">
        <f>(D44-C44)/C44*100</f>
        <v>14.703675918979744</v>
      </c>
      <c r="F44"/>
    </row>
    <row r="45" spans="1:6" ht="26.25" customHeight="1">
      <c r="A45" s="124"/>
      <c r="B45" s="245"/>
      <c r="C45" s="246"/>
      <c r="D45" s="246"/>
      <c r="E45" s="128"/>
      <c r="F45" s="247"/>
    </row>
    <row r="46" spans="1:6" ht="33" customHeight="1">
      <c r="A46" s="522" t="s">
        <v>929</v>
      </c>
      <c r="B46" s="523"/>
      <c r="C46" s="523"/>
      <c r="D46" s="523"/>
      <c r="E46" s="523"/>
      <c r="F46"/>
    </row>
    <row r="47" spans="1:6" s="361" customFormat="1" ht="15">
      <c r="A47" s="249" t="s">
        <v>616</v>
      </c>
      <c r="B47" s="350"/>
      <c r="C47" s="350"/>
      <c r="D47" s="350"/>
      <c r="E47" s="350"/>
      <c r="F47" s="128"/>
    </row>
    <row r="48" spans="1:7" ht="15">
      <c r="A48" s="350"/>
      <c r="B48" s="249"/>
      <c r="C48" s="249"/>
      <c r="D48" s="249"/>
      <c r="E48" s="249"/>
      <c r="F48" s="350"/>
      <c r="G48" s="248"/>
    </row>
    <row r="49" spans="1:5" ht="23.25" customHeight="1">
      <c r="A49" s="350"/>
      <c r="B49" s="350"/>
      <c r="C49" s="350"/>
      <c r="D49" s="350"/>
      <c r="E49" s="350"/>
    </row>
    <row r="50" spans="1:7" ht="15" customHeight="1">
      <c r="A50" s="351"/>
      <c r="B50" s="350"/>
      <c r="C50" s="350"/>
      <c r="D50" s="350"/>
      <c r="E50" s="350"/>
      <c r="F50" s="350"/>
      <c r="G50" s="350"/>
    </row>
    <row r="51" spans="2:7" ht="15">
      <c r="B51" s="351"/>
      <c r="C51" s="234"/>
      <c r="D51" s="161"/>
      <c r="E51" s="161"/>
      <c r="F51" s="350"/>
      <c r="G51" s="350"/>
    </row>
    <row r="52" spans="6:10" ht="45" customHeight="1">
      <c r="F52" s="161"/>
      <c r="G52" s="99"/>
      <c r="H52" s="98"/>
      <c r="I52" s="98"/>
      <c r="J52" s="9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&amp;L30.01.2015&amp;CTÜRKİYE ODALAR ve BORSALAR BİRLİĞİ
Bilgi Hizmetleri Dairesi&amp;R&amp;P</oddFooter>
  </headerFooter>
  <ignoredErrors>
    <ignoredError sqref="A25 A37 A39:A40 A18:A19 A36 A42:A43 A31 A28 A21" numberStoredAsText="1"/>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K77"/>
  <sheetViews>
    <sheetView showGridLines="0" zoomScalePageLayoutView="0" workbookViewId="0" topLeftCell="A1">
      <selection activeCell="A1" sqref="A1"/>
    </sheetView>
  </sheetViews>
  <sheetFormatPr defaultColWidth="9.140625" defaultRowHeight="15"/>
  <cols>
    <col min="3" max="3" width="11.28125" style="0" customWidth="1"/>
    <col min="4" max="4" width="21.421875" style="0" customWidth="1"/>
    <col min="5" max="5" width="13.7109375" style="126" customWidth="1"/>
    <col min="6" max="7" width="13.7109375" style="0" customWidth="1"/>
    <col min="13" max="13" width="9.28125" style="0" customWidth="1"/>
  </cols>
  <sheetData>
    <row r="1" spans="2:7" ht="15">
      <c r="B1" s="535" t="s">
        <v>925</v>
      </c>
      <c r="C1" s="536"/>
      <c r="D1" s="536"/>
      <c r="E1" s="536"/>
      <c r="F1" s="536"/>
      <c r="G1" s="536"/>
    </row>
    <row r="2" spans="1:7" ht="15">
      <c r="A2" s="128"/>
      <c r="B2" s="536"/>
      <c r="C2" s="536"/>
      <c r="D2" s="536"/>
      <c r="E2" s="536"/>
      <c r="F2" s="536"/>
      <c r="G2" s="536"/>
    </row>
    <row r="3" spans="2:7" ht="15">
      <c r="B3" s="455" t="s">
        <v>291</v>
      </c>
      <c r="C3" s="438"/>
      <c r="D3" s="438"/>
      <c r="E3" s="438"/>
      <c r="F3" s="438"/>
      <c r="G3" s="438"/>
    </row>
    <row r="4" ht="15.75" thickBot="1"/>
    <row r="5" spans="3:7" ht="15">
      <c r="C5" s="537" t="s">
        <v>289</v>
      </c>
      <c r="D5" s="540" t="s">
        <v>290</v>
      </c>
      <c r="E5" s="528" t="s">
        <v>14</v>
      </c>
      <c r="F5" s="529"/>
      <c r="G5" s="530"/>
    </row>
    <row r="6" spans="3:7" ht="15" customHeight="1">
      <c r="C6" s="538"/>
      <c r="D6" s="541"/>
      <c r="E6" s="543">
        <v>2013</v>
      </c>
      <c r="F6" s="547">
        <v>2014</v>
      </c>
      <c r="G6" s="545" t="s">
        <v>911</v>
      </c>
    </row>
    <row r="7" spans="3:7" ht="15.75" thickBot="1">
      <c r="C7" s="539"/>
      <c r="D7" s="542"/>
      <c r="E7" s="544"/>
      <c r="F7" s="527"/>
      <c r="G7" s="546"/>
    </row>
    <row r="8" spans="3:7" s="126" customFormat="1" ht="15">
      <c r="C8" s="406">
        <v>34</v>
      </c>
      <c r="D8" s="407" t="s">
        <v>68</v>
      </c>
      <c r="E8" s="408">
        <v>174</v>
      </c>
      <c r="F8" s="408">
        <v>219</v>
      </c>
      <c r="G8" s="409">
        <f>(F8-E8)/E8*100</f>
        <v>25.862068965517242</v>
      </c>
    </row>
    <row r="9" spans="3:7" ht="15">
      <c r="C9" s="398" t="s">
        <v>808</v>
      </c>
      <c r="D9" s="347" t="s">
        <v>75</v>
      </c>
      <c r="E9" s="348">
        <v>183</v>
      </c>
      <c r="F9" s="348">
        <v>202</v>
      </c>
      <c r="G9" s="399">
        <f>(F9-E9)/E9*100</f>
        <v>10.382513661202186</v>
      </c>
    </row>
    <row r="10" spans="3:7" ht="15">
      <c r="C10" s="396">
        <v>35</v>
      </c>
      <c r="D10" s="134" t="s">
        <v>69</v>
      </c>
      <c r="E10" s="96">
        <v>172</v>
      </c>
      <c r="F10" s="96">
        <v>183</v>
      </c>
      <c r="G10" s="397">
        <f aca="true" t="shared" si="0" ref="G10:G62">(F10-E10)/E10*100</f>
        <v>6.395348837209303</v>
      </c>
    </row>
    <row r="11" spans="3:7" ht="15">
      <c r="C11" s="400" t="s">
        <v>807</v>
      </c>
      <c r="D11" s="282" t="s">
        <v>50</v>
      </c>
      <c r="E11" s="283">
        <v>136</v>
      </c>
      <c r="F11" s="283">
        <v>139</v>
      </c>
      <c r="G11" s="401">
        <f t="shared" si="0"/>
        <v>2.2058823529411766</v>
      </c>
    </row>
    <row r="12" spans="3:7" ht="15">
      <c r="C12" s="396" t="s">
        <v>820</v>
      </c>
      <c r="D12" s="134" t="s">
        <v>93</v>
      </c>
      <c r="E12" s="96">
        <v>86</v>
      </c>
      <c r="F12" s="96">
        <v>90</v>
      </c>
      <c r="G12" s="397">
        <f t="shared" si="0"/>
        <v>4.651162790697675</v>
      </c>
    </row>
    <row r="13" spans="3:7" ht="15">
      <c r="C13" s="400" t="s">
        <v>36</v>
      </c>
      <c r="D13" s="282" t="s">
        <v>37</v>
      </c>
      <c r="E13" s="283">
        <v>60</v>
      </c>
      <c r="F13" s="283">
        <v>67</v>
      </c>
      <c r="G13" s="401">
        <f t="shared" si="0"/>
        <v>11.666666666666666</v>
      </c>
    </row>
    <row r="14" spans="3:7" ht="15">
      <c r="C14" s="396" t="s">
        <v>38</v>
      </c>
      <c r="D14" s="134" t="s">
        <v>39</v>
      </c>
      <c r="E14" s="96">
        <v>44</v>
      </c>
      <c r="F14" s="96">
        <v>44</v>
      </c>
      <c r="G14" s="397">
        <f t="shared" si="0"/>
        <v>0</v>
      </c>
    </row>
    <row r="15" spans="3:7" ht="15">
      <c r="C15" s="400" t="s">
        <v>794</v>
      </c>
      <c r="D15" s="282" t="s">
        <v>88</v>
      </c>
      <c r="E15" s="283">
        <v>31</v>
      </c>
      <c r="F15" s="283">
        <v>37</v>
      </c>
      <c r="G15" s="401">
        <f t="shared" si="0"/>
        <v>19.35483870967742</v>
      </c>
    </row>
    <row r="16" spans="3:7" ht="15">
      <c r="C16" s="396" t="s">
        <v>805</v>
      </c>
      <c r="D16" s="134" t="s">
        <v>79</v>
      </c>
      <c r="E16" s="96">
        <v>26</v>
      </c>
      <c r="F16" s="96">
        <v>34</v>
      </c>
      <c r="G16" s="397">
        <f t="shared" si="0"/>
        <v>30.76923076923077</v>
      </c>
    </row>
    <row r="17" spans="3:7" s="126" customFormat="1" ht="15">
      <c r="C17" s="400" t="s">
        <v>28</v>
      </c>
      <c r="D17" s="282" t="s">
        <v>29</v>
      </c>
      <c r="E17" s="283">
        <v>15</v>
      </c>
      <c r="F17" s="283">
        <v>24</v>
      </c>
      <c r="G17" s="401">
        <f>(F17-E17)/E17*100</f>
        <v>60</v>
      </c>
    </row>
    <row r="18" spans="3:7" s="126" customFormat="1" ht="15">
      <c r="C18" s="396">
        <v>26</v>
      </c>
      <c r="D18" s="134" t="s">
        <v>60</v>
      </c>
      <c r="E18" s="96">
        <v>17</v>
      </c>
      <c r="F18" s="96">
        <v>19</v>
      </c>
      <c r="G18" s="397">
        <f>(F18-E18)/E18*100</f>
        <v>11.76470588235294</v>
      </c>
    </row>
    <row r="19" spans="3:7" s="126" customFormat="1" ht="15">
      <c r="C19" s="398">
        <v>81</v>
      </c>
      <c r="D19" s="175" t="s">
        <v>115</v>
      </c>
      <c r="E19" s="176">
        <v>13</v>
      </c>
      <c r="F19" s="176">
        <v>17</v>
      </c>
      <c r="G19" s="399">
        <f>(F19-E19)/E19*100</f>
        <v>30.76923076923077</v>
      </c>
    </row>
    <row r="20" spans="3:7" s="126" customFormat="1" ht="15">
      <c r="C20" s="396" t="s">
        <v>809</v>
      </c>
      <c r="D20" s="134" t="s">
        <v>73</v>
      </c>
      <c r="E20" s="96">
        <v>14</v>
      </c>
      <c r="F20" s="96">
        <v>16</v>
      </c>
      <c r="G20" s="397">
        <f>(F20-E20)/E20*100</f>
        <v>14.285714285714285</v>
      </c>
    </row>
    <row r="21" spans="3:7" s="126" customFormat="1" ht="15">
      <c r="C21" s="398" t="s">
        <v>704</v>
      </c>
      <c r="D21" s="347" t="s">
        <v>45</v>
      </c>
      <c r="E21" s="348">
        <v>14</v>
      </c>
      <c r="F21" s="348">
        <v>15</v>
      </c>
      <c r="G21" s="399">
        <f>(F21-E21)/E21*100</f>
        <v>7.142857142857142</v>
      </c>
    </row>
    <row r="22" spans="3:7" ht="15">
      <c r="C22" s="396">
        <v>31</v>
      </c>
      <c r="D22" s="134" t="s">
        <v>65</v>
      </c>
      <c r="E22" s="96">
        <v>20</v>
      </c>
      <c r="F22" s="96">
        <v>12</v>
      </c>
      <c r="G22" s="397">
        <f t="shared" si="0"/>
        <v>-40</v>
      </c>
    </row>
    <row r="23" spans="3:7" ht="15">
      <c r="C23" s="400" t="s">
        <v>790</v>
      </c>
      <c r="D23" s="282" t="s">
        <v>44</v>
      </c>
      <c r="E23" s="283">
        <v>9</v>
      </c>
      <c r="F23" s="283">
        <v>10</v>
      </c>
      <c r="G23" s="401">
        <f t="shared" si="0"/>
        <v>11.11111111111111</v>
      </c>
    </row>
    <row r="24" spans="3:7" s="126" customFormat="1" ht="15">
      <c r="C24" s="396" t="s">
        <v>803</v>
      </c>
      <c r="D24" s="134" t="s">
        <v>54</v>
      </c>
      <c r="E24" s="96">
        <v>8</v>
      </c>
      <c r="F24" s="96">
        <v>10</v>
      </c>
      <c r="G24" s="397">
        <f>(F24-E24)/E24*100</f>
        <v>25</v>
      </c>
    </row>
    <row r="25" spans="3:7" s="126" customFormat="1" ht="15">
      <c r="C25" s="400" t="s">
        <v>814</v>
      </c>
      <c r="D25" s="282" t="s">
        <v>76</v>
      </c>
      <c r="E25" s="283">
        <v>8</v>
      </c>
      <c r="F25" s="283">
        <v>10</v>
      </c>
      <c r="G25" s="401">
        <f>(F25-E25)/E25*100</f>
        <v>25</v>
      </c>
    </row>
    <row r="26" spans="3:7" s="126" customFormat="1" ht="15">
      <c r="C26" s="396" t="s">
        <v>31</v>
      </c>
      <c r="D26" s="134" t="s">
        <v>32</v>
      </c>
      <c r="E26" s="96">
        <v>5</v>
      </c>
      <c r="F26" s="96">
        <v>9</v>
      </c>
      <c r="G26" s="397">
        <f>(F26-E26)/E26*100</f>
        <v>80</v>
      </c>
    </row>
    <row r="27" spans="3:7" s="126" customFormat="1" ht="15">
      <c r="C27" s="400" t="s">
        <v>791</v>
      </c>
      <c r="D27" s="282" t="s">
        <v>82</v>
      </c>
      <c r="E27" s="283">
        <v>9</v>
      </c>
      <c r="F27" s="283">
        <v>9</v>
      </c>
      <c r="G27" s="401">
        <f>(F27-E27)/E27*100</f>
        <v>0</v>
      </c>
    </row>
    <row r="28" spans="3:7" ht="15">
      <c r="C28" s="396" t="s">
        <v>804</v>
      </c>
      <c r="D28" s="134" t="s">
        <v>48</v>
      </c>
      <c r="E28" s="96">
        <v>9</v>
      </c>
      <c r="F28" s="96">
        <v>8</v>
      </c>
      <c r="G28" s="397">
        <f t="shared" si="0"/>
        <v>-11.11111111111111</v>
      </c>
    </row>
    <row r="29" spans="3:7" ht="15">
      <c r="C29" s="398" t="s">
        <v>42</v>
      </c>
      <c r="D29" s="347" t="s">
        <v>43</v>
      </c>
      <c r="E29" s="348">
        <v>8</v>
      </c>
      <c r="F29" s="348">
        <v>8</v>
      </c>
      <c r="G29" s="399">
        <f t="shared" si="0"/>
        <v>0</v>
      </c>
    </row>
    <row r="30" spans="3:7" ht="15">
      <c r="C30" s="396" t="s">
        <v>786</v>
      </c>
      <c r="D30" s="134" t="s">
        <v>51</v>
      </c>
      <c r="E30" s="96">
        <v>8</v>
      </c>
      <c r="F30" s="96">
        <v>8</v>
      </c>
      <c r="G30" s="397">
        <f t="shared" si="0"/>
        <v>0</v>
      </c>
    </row>
    <row r="31" spans="3:7" s="126" customFormat="1" ht="15">
      <c r="C31" s="400" t="s">
        <v>823</v>
      </c>
      <c r="D31" s="282" t="s">
        <v>102</v>
      </c>
      <c r="E31" s="283">
        <v>6</v>
      </c>
      <c r="F31" s="283">
        <v>7</v>
      </c>
      <c r="G31" s="401">
        <f>(F31-E31)/E31*100</f>
        <v>16.666666666666664</v>
      </c>
    </row>
    <row r="32" spans="3:7" ht="15">
      <c r="C32" s="396" t="s">
        <v>799</v>
      </c>
      <c r="D32" s="134" t="s">
        <v>92</v>
      </c>
      <c r="E32" s="96">
        <v>6</v>
      </c>
      <c r="F32" s="96">
        <v>6</v>
      </c>
      <c r="G32" s="397">
        <f t="shared" si="0"/>
        <v>0</v>
      </c>
    </row>
    <row r="33" spans="3:7" ht="15">
      <c r="C33" s="400" t="s">
        <v>813</v>
      </c>
      <c r="D33" s="282" t="s">
        <v>80</v>
      </c>
      <c r="E33" s="283">
        <v>5</v>
      </c>
      <c r="F33" s="283">
        <v>6</v>
      </c>
      <c r="G33" s="401">
        <f t="shared" si="0"/>
        <v>20</v>
      </c>
    </row>
    <row r="34" spans="3:7" s="126" customFormat="1" ht="15">
      <c r="C34" s="396" t="s">
        <v>797</v>
      </c>
      <c r="D34" s="134" t="s">
        <v>98</v>
      </c>
      <c r="E34" s="96">
        <v>5</v>
      </c>
      <c r="F34" s="96">
        <v>6</v>
      </c>
      <c r="G34" s="397">
        <f>(F34-E34)/E34*100</f>
        <v>20</v>
      </c>
    </row>
    <row r="35" spans="3:7" ht="15">
      <c r="C35" s="398">
        <v>55</v>
      </c>
      <c r="D35" s="175" t="s">
        <v>89</v>
      </c>
      <c r="E35" s="176">
        <v>5</v>
      </c>
      <c r="F35" s="176">
        <v>4</v>
      </c>
      <c r="G35" s="399">
        <f t="shared" si="0"/>
        <v>-20</v>
      </c>
    </row>
    <row r="36" spans="3:7" s="126" customFormat="1" ht="15">
      <c r="C36" s="396" t="s">
        <v>802</v>
      </c>
      <c r="D36" s="134" t="s">
        <v>113</v>
      </c>
      <c r="E36" s="96">
        <v>4</v>
      </c>
      <c r="F36" s="96">
        <v>4</v>
      </c>
      <c r="G36" s="397">
        <f>(F36-E36)/E36*100</f>
        <v>0</v>
      </c>
    </row>
    <row r="37" spans="3:7" s="126" customFormat="1" ht="15">
      <c r="C37" s="398" t="s">
        <v>812</v>
      </c>
      <c r="D37" s="175" t="s">
        <v>84</v>
      </c>
      <c r="E37" s="176">
        <v>3</v>
      </c>
      <c r="F37" s="176">
        <v>4</v>
      </c>
      <c r="G37" s="399">
        <f>(F37-E37)/E37*100</f>
        <v>33.33333333333333</v>
      </c>
    </row>
    <row r="38" spans="3:7" ht="15" customHeight="1">
      <c r="C38" s="400" t="s">
        <v>793</v>
      </c>
      <c r="D38" s="282" t="s">
        <v>77</v>
      </c>
      <c r="E38" s="283">
        <v>4</v>
      </c>
      <c r="F38" s="283">
        <v>3</v>
      </c>
      <c r="G38" s="401">
        <f t="shared" si="0"/>
        <v>-25</v>
      </c>
    </row>
    <row r="39" spans="3:7" ht="15" customHeight="1">
      <c r="C39" s="396" t="s">
        <v>819</v>
      </c>
      <c r="D39" s="134" t="s">
        <v>52</v>
      </c>
      <c r="E39" s="96">
        <v>3</v>
      </c>
      <c r="F39" s="96">
        <v>3</v>
      </c>
      <c r="G39" s="397">
        <f t="shared" si="0"/>
        <v>0</v>
      </c>
    </row>
    <row r="40" spans="3:7" ht="15">
      <c r="C40" s="400" t="s">
        <v>796</v>
      </c>
      <c r="D40" s="282" t="s">
        <v>56</v>
      </c>
      <c r="E40" s="283">
        <v>3</v>
      </c>
      <c r="F40" s="283">
        <v>3</v>
      </c>
      <c r="G40" s="401">
        <f t="shared" si="0"/>
        <v>0</v>
      </c>
    </row>
    <row r="41" spans="3:7" ht="15">
      <c r="C41" s="396" t="s">
        <v>818</v>
      </c>
      <c r="D41" s="134" t="s">
        <v>58</v>
      </c>
      <c r="E41" s="96">
        <v>3</v>
      </c>
      <c r="F41" s="96">
        <v>3</v>
      </c>
      <c r="G41" s="397">
        <f t="shared" si="0"/>
        <v>0</v>
      </c>
    </row>
    <row r="42" spans="3:7" ht="15">
      <c r="C42" s="400" t="s">
        <v>795</v>
      </c>
      <c r="D42" s="282" t="s">
        <v>62</v>
      </c>
      <c r="E42" s="283">
        <v>3</v>
      </c>
      <c r="F42" s="283">
        <v>3</v>
      </c>
      <c r="G42" s="401">
        <f t="shared" si="0"/>
        <v>0</v>
      </c>
    </row>
    <row r="43" spans="3:7" ht="15">
      <c r="C43" s="396" t="s">
        <v>810</v>
      </c>
      <c r="D43" s="134" t="s">
        <v>86</v>
      </c>
      <c r="E43" s="96">
        <v>3</v>
      </c>
      <c r="F43" s="96">
        <v>3</v>
      </c>
      <c r="G43" s="397">
        <f t="shared" si="0"/>
        <v>0</v>
      </c>
    </row>
    <row r="44" spans="3:7" ht="15">
      <c r="C44" s="398" t="s">
        <v>787</v>
      </c>
      <c r="D44" s="347" t="s">
        <v>94</v>
      </c>
      <c r="E44" s="348">
        <v>3</v>
      </c>
      <c r="F44" s="348">
        <v>3</v>
      </c>
      <c r="G44" s="399">
        <f t="shared" si="0"/>
        <v>0</v>
      </c>
    </row>
    <row r="45" spans="3:7" ht="15">
      <c r="C45" s="396" t="s">
        <v>788</v>
      </c>
      <c r="D45" s="134" t="s">
        <v>97</v>
      </c>
      <c r="E45" s="96">
        <v>3</v>
      </c>
      <c r="F45" s="96">
        <v>3</v>
      </c>
      <c r="G45" s="397">
        <f t="shared" si="0"/>
        <v>0</v>
      </c>
    </row>
    <row r="46" spans="3:7" ht="15">
      <c r="C46" s="400" t="s">
        <v>800</v>
      </c>
      <c r="D46" s="282" t="s">
        <v>111</v>
      </c>
      <c r="E46" s="283">
        <v>3</v>
      </c>
      <c r="F46" s="283">
        <v>3</v>
      </c>
      <c r="G46" s="401">
        <f t="shared" si="0"/>
        <v>0</v>
      </c>
    </row>
    <row r="47" spans="3:7" ht="15" customHeight="1">
      <c r="C47" s="396" t="s">
        <v>824</v>
      </c>
      <c r="D47" s="134" t="s">
        <v>104</v>
      </c>
      <c r="E47" s="96">
        <v>1</v>
      </c>
      <c r="F47" s="96">
        <v>3</v>
      </c>
      <c r="G47" s="397">
        <f>(F47-E47)/E47*100</f>
        <v>200</v>
      </c>
    </row>
    <row r="48" spans="3:7" s="126" customFormat="1" ht="15" customHeight="1">
      <c r="C48" s="400">
        <v>61</v>
      </c>
      <c r="D48" s="282" t="s">
        <v>95</v>
      </c>
      <c r="E48" s="283">
        <v>3</v>
      </c>
      <c r="F48" s="283">
        <v>2</v>
      </c>
      <c r="G48" s="401">
        <f>(F48-E48)/E48*100</f>
        <v>-33.33333333333333</v>
      </c>
    </row>
    <row r="49" spans="3:7" s="126" customFormat="1" ht="15" customHeight="1">
      <c r="C49" s="396" t="s">
        <v>40</v>
      </c>
      <c r="D49" s="134" t="s">
        <v>41</v>
      </c>
      <c r="E49" s="96">
        <v>2</v>
      </c>
      <c r="F49" s="96">
        <v>2</v>
      </c>
      <c r="G49" s="397">
        <f t="shared" si="0"/>
        <v>0</v>
      </c>
    </row>
    <row r="50" spans="3:7" ht="15">
      <c r="C50" s="400" t="s">
        <v>806</v>
      </c>
      <c r="D50" s="282" t="s">
        <v>49</v>
      </c>
      <c r="E50" s="283">
        <v>3</v>
      </c>
      <c r="F50" s="283">
        <v>2</v>
      </c>
      <c r="G50" s="401">
        <f aca="true" t="shared" si="1" ref="G50:G57">(F50-E50)/E50*100</f>
        <v>-33.33333333333333</v>
      </c>
    </row>
    <row r="51" spans="3:7" s="126" customFormat="1" ht="15">
      <c r="C51" s="396" t="s">
        <v>801</v>
      </c>
      <c r="D51" s="134" t="s">
        <v>72</v>
      </c>
      <c r="E51" s="96">
        <v>2</v>
      </c>
      <c r="F51" s="96">
        <v>2</v>
      </c>
      <c r="G51" s="397">
        <f t="shared" si="1"/>
        <v>0</v>
      </c>
    </row>
    <row r="52" spans="3:7" s="126" customFormat="1" ht="15">
      <c r="C52" s="398" t="s">
        <v>811</v>
      </c>
      <c r="D52" s="175" t="s">
        <v>87</v>
      </c>
      <c r="E52" s="176">
        <v>2</v>
      </c>
      <c r="F52" s="176">
        <v>2</v>
      </c>
      <c r="G52" s="399">
        <f t="shared" si="1"/>
        <v>0</v>
      </c>
    </row>
    <row r="53" spans="3:7" s="126" customFormat="1" ht="15">
      <c r="C53" s="396" t="s">
        <v>815</v>
      </c>
      <c r="D53" s="134" t="s">
        <v>66</v>
      </c>
      <c r="E53" s="96">
        <v>2</v>
      </c>
      <c r="F53" s="96">
        <v>2</v>
      </c>
      <c r="G53" s="397">
        <f>(F53-E53)/E53*100</f>
        <v>0</v>
      </c>
    </row>
    <row r="54" spans="3:7" s="307" customFormat="1" ht="15">
      <c r="C54" s="400" t="s">
        <v>821</v>
      </c>
      <c r="D54" s="282" t="s">
        <v>112</v>
      </c>
      <c r="E54" s="284">
        <v>2</v>
      </c>
      <c r="F54" s="283">
        <v>2</v>
      </c>
      <c r="G54" s="401">
        <f t="shared" si="1"/>
        <v>0</v>
      </c>
    </row>
    <row r="55" spans="3:7" s="126" customFormat="1" ht="15">
      <c r="C55" s="396" t="s">
        <v>817</v>
      </c>
      <c r="D55" s="134" t="s">
        <v>61</v>
      </c>
      <c r="E55" s="96">
        <v>1</v>
      </c>
      <c r="F55" s="96">
        <v>2</v>
      </c>
      <c r="G55" s="397">
        <f t="shared" si="1"/>
        <v>100</v>
      </c>
    </row>
    <row r="56" spans="3:7" s="126" customFormat="1" ht="15">
      <c r="C56" s="400" t="s">
        <v>785</v>
      </c>
      <c r="D56" s="282" t="s">
        <v>100</v>
      </c>
      <c r="E56" s="283">
        <v>1</v>
      </c>
      <c r="F56" s="283">
        <v>2</v>
      </c>
      <c r="G56" s="401">
        <f t="shared" si="1"/>
        <v>100</v>
      </c>
    </row>
    <row r="57" spans="3:7" s="126" customFormat="1" ht="15">
      <c r="C57" s="396" t="s">
        <v>789</v>
      </c>
      <c r="D57" s="134" t="s">
        <v>59</v>
      </c>
      <c r="E57" s="96">
        <v>4</v>
      </c>
      <c r="F57" s="96">
        <v>1</v>
      </c>
      <c r="G57" s="397">
        <f t="shared" si="1"/>
        <v>-75</v>
      </c>
    </row>
    <row r="58" spans="3:7" s="307" customFormat="1" ht="15">
      <c r="C58" s="398" t="s">
        <v>707</v>
      </c>
      <c r="D58" s="347" t="s">
        <v>67</v>
      </c>
      <c r="E58" s="348">
        <v>2</v>
      </c>
      <c r="F58" s="348">
        <v>1</v>
      </c>
      <c r="G58" s="399">
        <f t="shared" si="0"/>
        <v>-50</v>
      </c>
    </row>
    <row r="59" spans="3:7" ht="15">
      <c r="C59" s="396" t="s">
        <v>34</v>
      </c>
      <c r="D59" s="134" t="s">
        <v>35</v>
      </c>
      <c r="E59" s="96">
        <v>1</v>
      </c>
      <c r="F59" s="96">
        <v>1</v>
      </c>
      <c r="G59" s="397">
        <f t="shared" si="0"/>
        <v>0</v>
      </c>
    </row>
    <row r="60" spans="3:7" ht="15">
      <c r="C60" s="400" t="s">
        <v>798</v>
      </c>
      <c r="D60" s="282" t="s">
        <v>57</v>
      </c>
      <c r="E60" s="284">
        <v>1</v>
      </c>
      <c r="F60" s="283">
        <v>1</v>
      </c>
      <c r="G60" s="401">
        <f>(F60-E60)/E60*100</f>
        <v>0</v>
      </c>
    </row>
    <row r="61" spans="3:7" ht="15">
      <c r="C61" s="396" t="s">
        <v>792</v>
      </c>
      <c r="D61" s="134" t="s">
        <v>70</v>
      </c>
      <c r="E61" s="96">
        <v>1</v>
      </c>
      <c r="F61" s="96">
        <v>1</v>
      </c>
      <c r="G61" s="397">
        <f>(F61-E61)/E61*100</f>
        <v>0</v>
      </c>
    </row>
    <row r="62" spans="3:7" ht="15">
      <c r="C62" s="398" t="s">
        <v>816</v>
      </c>
      <c r="D62" s="175" t="s">
        <v>78</v>
      </c>
      <c r="E62" s="176">
        <v>1</v>
      </c>
      <c r="F62" s="176">
        <v>1</v>
      </c>
      <c r="G62" s="399">
        <f t="shared" si="0"/>
        <v>0</v>
      </c>
    </row>
    <row r="63" spans="3:7" ht="15">
      <c r="C63" s="396" t="s">
        <v>822</v>
      </c>
      <c r="D63" s="134" t="s">
        <v>101</v>
      </c>
      <c r="E63" s="96">
        <v>1</v>
      </c>
      <c r="F63" s="96">
        <v>1</v>
      </c>
      <c r="G63" s="397">
        <f>(F63-E63)/E63*100</f>
        <v>0</v>
      </c>
    </row>
    <row r="64" spans="3:11" s="361" customFormat="1" ht="15">
      <c r="C64" s="400" t="s">
        <v>983</v>
      </c>
      <c r="D64" s="370" t="s">
        <v>53</v>
      </c>
      <c r="E64" s="371">
        <v>0</v>
      </c>
      <c r="F64" s="371">
        <v>1</v>
      </c>
      <c r="G64" s="401"/>
      <c r="J64" s="128"/>
      <c r="K64" s="128"/>
    </row>
    <row r="65" spans="3:7" ht="15.75" thickBot="1">
      <c r="C65" s="402">
        <v>76</v>
      </c>
      <c r="D65" s="403" t="s">
        <v>110</v>
      </c>
      <c r="E65" s="404">
        <v>1</v>
      </c>
      <c r="F65" s="404">
        <v>1</v>
      </c>
      <c r="G65" s="405">
        <f>(F65-E65)/E65*100</f>
        <v>0</v>
      </c>
    </row>
    <row r="66" spans="3:7" s="126" customFormat="1" ht="15.75" thickBot="1">
      <c r="C66" s="533" t="s">
        <v>7</v>
      </c>
      <c r="D66" s="534"/>
      <c r="E66" s="427">
        <v>1162</v>
      </c>
      <c r="F66" s="410">
        <f>SUM(F8:F65)</f>
        <v>1284</v>
      </c>
      <c r="G66" s="411">
        <f>(F66-E66)/E66*100</f>
        <v>10.499139414802066</v>
      </c>
    </row>
    <row r="67" spans="3:7" ht="15">
      <c r="C67" s="273"/>
      <c r="D67" s="273"/>
      <c r="E67" s="273"/>
      <c r="F67" s="273"/>
      <c r="G67" s="273"/>
    </row>
    <row r="69" spans="3:7" ht="15" customHeight="1">
      <c r="C69" s="272" t="s">
        <v>927</v>
      </c>
      <c r="D69" s="272"/>
      <c r="E69" s="272"/>
      <c r="F69" s="272"/>
      <c r="G69" s="272"/>
    </row>
    <row r="71" spans="3:7" ht="15">
      <c r="C71" s="250"/>
      <c r="D71" s="245"/>
      <c r="E71" s="246"/>
      <c r="F71" s="246"/>
      <c r="G71" s="251"/>
    </row>
    <row r="72" spans="3:7" ht="15">
      <c r="C72" s="250"/>
      <c r="D72" s="245"/>
      <c r="E72" s="246"/>
      <c r="F72" s="246"/>
      <c r="G72" s="251"/>
    </row>
    <row r="75" ht="15" customHeight="1">
      <c r="H75" s="273"/>
    </row>
    <row r="77" ht="15" customHeight="1">
      <c r="H77" s="272"/>
    </row>
  </sheetData>
  <sheetProtection/>
  <mergeCells count="9">
    <mergeCell ref="C66:D66"/>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5" r:id="rId1"/>
  <headerFooter>
    <oddFooter>&amp;L30.01.2015&amp;CTÜRKİYE ODALAR ve BORSALAR BİRLİĞİ
Bilgi Hizmetleri Dairesi&amp;R&amp;P</oddFooter>
  </headerFooter>
  <ignoredErrors>
    <ignoredError sqref="C9:C17 C20:C37 C57:C64 C49:C56 C38:C47" numberStoredAsText="1"/>
    <ignoredError sqref="F66"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B2:G81"/>
  <sheetViews>
    <sheetView showGridLines="0" zoomScalePageLayoutView="0" workbookViewId="0" topLeftCell="A1">
      <selection activeCell="A2" sqref="A2"/>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535" t="s">
        <v>928</v>
      </c>
      <c r="C2" s="535"/>
      <c r="D2" s="535"/>
      <c r="E2" s="535"/>
      <c r="F2" s="535"/>
      <c r="G2" s="535"/>
    </row>
    <row r="3" spans="2:7" ht="15">
      <c r="B3" s="535"/>
      <c r="C3" s="535"/>
      <c r="D3" s="535"/>
      <c r="E3" s="535"/>
      <c r="F3" s="535"/>
      <c r="G3" s="535"/>
    </row>
    <row r="4" spans="3:6" ht="15" customHeight="1">
      <c r="C4" s="552" t="s">
        <v>293</v>
      </c>
      <c r="D4" s="552"/>
      <c r="E4" s="552"/>
      <c r="F4" s="552"/>
    </row>
    <row r="5" spans="3:6" ht="15.75" thickBot="1">
      <c r="C5" s="553"/>
      <c r="D5" s="553"/>
      <c r="E5" s="553"/>
      <c r="F5" s="553"/>
    </row>
    <row r="6" spans="3:6" ht="15">
      <c r="C6" s="548" t="s">
        <v>292</v>
      </c>
      <c r="D6" s="550" t="s">
        <v>14</v>
      </c>
      <c r="E6" s="550"/>
      <c r="F6" s="551"/>
    </row>
    <row r="7" spans="3:6" ht="24.75" customHeight="1" thickBot="1">
      <c r="C7" s="549"/>
      <c r="D7" s="424">
        <v>2013</v>
      </c>
      <c r="E7" s="425">
        <v>2014</v>
      </c>
      <c r="F7" s="426" t="s">
        <v>911</v>
      </c>
    </row>
    <row r="8" spans="3:6" ht="15">
      <c r="C8" s="421" t="s">
        <v>618</v>
      </c>
      <c r="D8" s="422">
        <v>230</v>
      </c>
      <c r="E8" s="422">
        <v>272</v>
      </c>
      <c r="F8" s="423">
        <f>(E8-D8)/D8*100</f>
        <v>18.26086956521739</v>
      </c>
    </row>
    <row r="9" spans="3:6" ht="15">
      <c r="C9" s="413" t="s">
        <v>641</v>
      </c>
      <c r="D9" s="96">
        <v>149</v>
      </c>
      <c r="E9" s="96">
        <v>163</v>
      </c>
      <c r="F9" s="397">
        <f aca="true" t="shared" si="0" ref="F9:F74">(E9-D9)/D9*100</f>
        <v>9.395973154362416</v>
      </c>
    </row>
    <row r="10" spans="3:6" ht="15">
      <c r="C10" s="412" t="s">
        <v>637</v>
      </c>
      <c r="D10" s="176">
        <v>98</v>
      </c>
      <c r="E10" s="176">
        <v>111</v>
      </c>
      <c r="F10" s="399">
        <f t="shared" si="0"/>
        <v>13.26530612244898</v>
      </c>
    </row>
    <row r="11" spans="3:6" ht="15">
      <c r="C11" s="413" t="s">
        <v>686</v>
      </c>
      <c r="D11" s="96">
        <v>95</v>
      </c>
      <c r="E11" s="96">
        <v>107</v>
      </c>
      <c r="F11" s="397">
        <f t="shared" si="0"/>
        <v>12.631578947368421</v>
      </c>
    </row>
    <row r="12" spans="3:6" ht="15">
      <c r="C12" s="414" t="s">
        <v>619</v>
      </c>
      <c r="D12" s="348">
        <v>74</v>
      </c>
      <c r="E12" s="348">
        <v>75</v>
      </c>
      <c r="F12" s="399">
        <f t="shared" si="0"/>
        <v>1.3513513513513513</v>
      </c>
    </row>
    <row r="13" spans="3:6" ht="15">
      <c r="C13" s="413" t="s">
        <v>679</v>
      </c>
      <c r="D13" s="96">
        <v>69</v>
      </c>
      <c r="E13" s="96">
        <v>71</v>
      </c>
      <c r="F13" s="397">
        <f t="shared" si="0"/>
        <v>2.898550724637681</v>
      </c>
    </row>
    <row r="14" spans="3:6" ht="15">
      <c r="C14" s="412" t="s">
        <v>685</v>
      </c>
      <c r="D14" s="176">
        <v>64</v>
      </c>
      <c r="E14" s="176">
        <v>69</v>
      </c>
      <c r="F14" s="399">
        <f t="shared" si="0"/>
        <v>7.8125</v>
      </c>
    </row>
    <row r="15" spans="3:6" ht="15">
      <c r="C15" s="413" t="s">
        <v>682</v>
      </c>
      <c r="D15" s="96">
        <v>59</v>
      </c>
      <c r="E15" s="96">
        <v>63</v>
      </c>
      <c r="F15" s="397">
        <f t="shared" si="0"/>
        <v>6.779661016949152</v>
      </c>
    </row>
    <row r="16" spans="3:6" ht="15">
      <c r="C16" s="412" t="s">
        <v>622</v>
      </c>
      <c r="D16" s="176">
        <v>42</v>
      </c>
      <c r="E16" s="176">
        <v>43</v>
      </c>
      <c r="F16" s="399">
        <f t="shared" si="0"/>
        <v>2.380952380952381</v>
      </c>
    </row>
    <row r="17" spans="3:6" ht="15">
      <c r="C17" s="413" t="s">
        <v>627</v>
      </c>
      <c r="D17" s="96">
        <v>35</v>
      </c>
      <c r="E17" s="96">
        <v>40</v>
      </c>
      <c r="F17" s="397">
        <f t="shared" si="0"/>
        <v>14.285714285714285</v>
      </c>
    </row>
    <row r="18" spans="3:6" ht="15">
      <c r="C18" s="412" t="s">
        <v>653</v>
      </c>
      <c r="D18" s="176">
        <v>27</v>
      </c>
      <c r="E18" s="176">
        <v>33</v>
      </c>
      <c r="F18" s="399">
        <f t="shared" si="0"/>
        <v>22.22222222222222</v>
      </c>
    </row>
    <row r="19" spans="3:6" ht="15">
      <c r="C19" s="413" t="s">
        <v>639</v>
      </c>
      <c r="D19" s="96">
        <v>22</v>
      </c>
      <c r="E19" s="96">
        <v>25</v>
      </c>
      <c r="F19" s="397">
        <f t="shared" si="0"/>
        <v>13.636363636363635</v>
      </c>
    </row>
    <row r="20" spans="3:6" ht="15">
      <c r="C20" s="414" t="s">
        <v>646</v>
      </c>
      <c r="D20" s="348">
        <v>17</v>
      </c>
      <c r="E20" s="348">
        <v>21</v>
      </c>
      <c r="F20" s="399">
        <f t="shared" si="0"/>
        <v>23.52941176470588</v>
      </c>
    </row>
    <row r="21" spans="3:6" s="307" customFormat="1" ht="15">
      <c r="C21" s="413" t="s">
        <v>684</v>
      </c>
      <c r="D21" s="96">
        <v>10</v>
      </c>
      <c r="E21" s="96">
        <v>14</v>
      </c>
      <c r="F21" s="397">
        <f>(E21-D21)/D21*100</f>
        <v>40</v>
      </c>
    </row>
    <row r="22" spans="3:6" s="307" customFormat="1" ht="15">
      <c r="C22" s="415" t="s">
        <v>669</v>
      </c>
      <c r="D22" s="283">
        <v>12</v>
      </c>
      <c r="E22" s="283">
        <v>13</v>
      </c>
      <c r="F22" s="401">
        <f t="shared" si="0"/>
        <v>8.333333333333332</v>
      </c>
    </row>
    <row r="23" spans="3:6" s="307" customFormat="1" ht="15">
      <c r="C23" s="413" t="s">
        <v>674</v>
      </c>
      <c r="D23" s="96">
        <v>14</v>
      </c>
      <c r="E23" s="96">
        <v>13</v>
      </c>
      <c r="F23" s="397">
        <f>(E23-D23)/D23*100</f>
        <v>-7.142857142857142</v>
      </c>
    </row>
    <row r="24" spans="3:6" s="307" customFormat="1" ht="15">
      <c r="C24" s="415" t="s">
        <v>670</v>
      </c>
      <c r="D24" s="283">
        <v>11</v>
      </c>
      <c r="E24" s="283">
        <v>12</v>
      </c>
      <c r="F24" s="401">
        <f>(E24-D24)/D24*100</f>
        <v>9.090909090909092</v>
      </c>
    </row>
    <row r="25" spans="3:6" ht="15">
      <c r="C25" s="413" t="s">
        <v>633</v>
      </c>
      <c r="D25" s="96">
        <v>11</v>
      </c>
      <c r="E25" s="96">
        <v>11</v>
      </c>
      <c r="F25" s="397">
        <f t="shared" si="0"/>
        <v>0</v>
      </c>
    </row>
    <row r="26" spans="3:6" ht="15">
      <c r="C26" s="415" t="s">
        <v>647</v>
      </c>
      <c r="D26" s="283">
        <v>15</v>
      </c>
      <c r="E26" s="283">
        <v>10</v>
      </c>
      <c r="F26" s="401">
        <f>(E26-D26)/D26*100</f>
        <v>-33.33333333333333</v>
      </c>
    </row>
    <row r="27" spans="3:6" ht="15">
      <c r="C27" s="413" t="s">
        <v>664</v>
      </c>
      <c r="D27" s="96">
        <v>11</v>
      </c>
      <c r="E27" s="96">
        <v>10</v>
      </c>
      <c r="F27" s="397">
        <f t="shared" si="0"/>
        <v>-9.090909090909092</v>
      </c>
    </row>
    <row r="28" spans="3:6" ht="15">
      <c r="C28" s="412" t="s">
        <v>676</v>
      </c>
      <c r="D28" s="176">
        <v>7</v>
      </c>
      <c r="E28" s="176">
        <v>10</v>
      </c>
      <c r="F28" s="399">
        <f>(E28-D28)/D28*100</f>
        <v>42.857142857142854</v>
      </c>
    </row>
    <row r="29" spans="3:6" ht="15">
      <c r="C29" s="413" t="s">
        <v>624</v>
      </c>
      <c r="D29" s="96">
        <v>8</v>
      </c>
      <c r="E29" s="96">
        <v>8</v>
      </c>
      <c r="F29" s="397">
        <f t="shared" si="0"/>
        <v>0</v>
      </c>
    </row>
    <row r="30" spans="3:6" s="307" customFormat="1" ht="15">
      <c r="C30" s="415" t="s">
        <v>665</v>
      </c>
      <c r="D30" s="283">
        <v>8</v>
      </c>
      <c r="E30" s="283">
        <v>8</v>
      </c>
      <c r="F30" s="401">
        <f>(E30-D30)/D30*100</f>
        <v>0</v>
      </c>
    </row>
    <row r="31" spans="3:6" s="307" customFormat="1" ht="15">
      <c r="C31" s="413" t="s">
        <v>668</v>
      </c>
      <c r="D31" s="96">
        <v>3</v>
      </c>
      <c r="E31" s="96">
        <v>8</v>
      </c>
      <c r="F31" s="397">
        <f>(E31-D31)/D31*100</f>
        <v>166.66666666666669</v>
      </c>
    </row>
    <row r="32" spans="3:6" ht="15">
      <c r="C32" s="415" t="s">
        <v>636</v>
      </c>
      <c r="D32" s="283">
        <v>8</v>
      </c>
      <c r="E32" s="283">
        <v>7</v>
      </c>
      <c r="F32" s="401">
        <f t="shared" si="0"/>
        <v>-12.5</v>
      </c>
    </row>
    <row r="33" spans="3:6" ht="15">
      <c r="C33" s="413" t="s">
        <v>662</v>
      </c>
      <c r="D33" s="96">
        <v>8</v>
      </c>
      <c r="E33" s="96">
        <v>7</v>
      </c>
      <c r="F33" s="397">
        <f t="shared" si="0"/>
        <v>-12.5</v>
      </c>
    </row>
    <row r="34" spans="3:6" s="307" customFormat="1" ht="15">
      <c r="C34" s="412" t="s">
        <v>681</v>
      </c>
      <c r="D34" s="176">
        <v>5</v>
      </c>
      <c r="E34" s="176">
        <v>7</v>
      </c>
      <c r="F34" s="399">
        <f>(E34-D34)/D34*100</f>
        <v>40</v>
      </c>
    </row>
    <row r="35" spans="3:6" s="307" customFormat="1" ht="15">
      <c r="C35" s="413" t="s">
        <v>683</v>
      </c>
      <c r="D35" s="96">
        <v>3</v>
      </c>
      <c r="E35" s="96">
        <v>6</v>
      </c>
      <c r="F35" s="397">
        <f>(E35-D35)/D35*100</f>
        <v>100</v>
      </c>
    </row>
    <row r="36" spans="3:6" ht="15">
      <c r="C36" s="415" t="s">
        <v>621</v>
      </c>
      <c r="D36" s="283">
        <v>5</v>
      </c>
      <c r="E36" s="283">
        <v>5</v>
      </c>
      <c r="F36" s="401">
        <f t="shared" si="0"/>
        <v>0</v>
      </c>
    </row>
    <row r="37" spans="3:6" ht="15">
      <c r="C37" s="413" t="s">
        <v>623</v>
      </c>
      <c r="D37" s="96">
        <v>5</v>
      </c>
      <c r="E37" s="96">
        <v>5</v>
      </c>
      <c r="F37" s="397">
        <f t="shared" si="0"/>
        <v>0</v>
      </c>
    </row>
    <row r="38" spans="3:6" ht="15">
      <c r="C38" s="415" t="s">
        <v>629</v>
      </c>
      <c r="D38" s="283">
        <v>5</v>
      </c>
      <c r="E38" s="283">
        <v>5</v>
      </c>
      <c r="F38" s="401">
        <f t="shared" si="0"/>
        <v>0</v>
      </c>
    </row>
    <row r="39" spans="3:6" ht="15">
      <c r="C39" s="413" t="s">
        <v>643</v>
      </c>
      <c r="D39" s="96">
        <v>5</v>
      </c>
      <c r="E39" s="96">
        <v>5</v>
      </c>
      <c r="F39" s="397">
        <f t="shared" si="0"/>
        <v>0</v>
      </c>
    </row>
    <row r="40" spans="3:6" ht="15">
      <c r="C40" s="415" t="s">
        <v>645</v>
      </c>
      <c r="D40" s="283">
        <v>5</v>
      </c>
      <c r="E40" s="283">
        <v>5</v>
      </c>
      <c r="F40" s="401">
        <f t="shared" si="0"/>
        <v>0</v>
      </c>
    </row>
    <row r="41" spans="3:6" ht="15">
      <c r="C41" s="413" t="s">
        <v>654</v>
      </c>
      <c r="D41" s="96">
        <v>4</v>
      </c>
      <c r="E41" s="96">
        <v>5</v>
      </c>
      <c r="F41" s="397">
        <f t="shared" si="0"/>
        <v>25</v>
      </c>
    </row>
    <row r="42" spans="3:6" s="307" customFormat="1" ht="15">
      <c r="C42" s="414" t="s">
        <v>678</v>
      </c>
      <c r="D42" s="348">
        <v>3</v>
      </c>
      <c r="E42" s="348">
        <v>5</v>
      </c>
      <c r="F42" s="399">
        <f>(E42-D42)/D42*100</f>
        <v>66.66666666666666</v>
      </c>
    </row>
    <row r="43" spans="3:6" ht="15">
      <c r="C43" s="413" t="s">
        <v>617</v>
      </c>
      <c r="D43" s="96">
        <v>4</v>
      </c>
      <c r="E43" s="96">
        <v>4</v>
      </c>
      <c r="F43" s="397">
        <f t="shared" si="0"/>
        <v>0</v>
      </c>
    </row>
    <row r="44" spans="3:6" ht="15">
      <c r="C44" s="414" t="s">
        <v>626</v>
      </c>
      <c r="D44" s="348">
        <v>3</v>
      </c>
      <c r="E44" s="348">
        <v>4</v>
      </c>
      <c r="F44" s="399">
        <f t="shared" si="0"/>
        <v>33.33333333333333</v>
      </c>
    </row>
    <row r="45" spans="3:6" ht="15">
      <c r="C45" s="413" t="s">
        <v>638</v>
      </c>
      <c r="D45" s="96">
        <v>3</v>
      </c>
      <c r="E45" s="96">
        <v>4</v>
      </c>
      <c r="F45" s="397">
        <f t="shared" si="0"/>
        <v>33.33333333333333</v>
      </c>
    </row>
    <row r="46" spans="3:6" s="307" customFormat="1" ht="15">
      <c r="C46" s="414" t="s">
        <v>649</v>
      </c>
      <c r="D46" s="348">
        <v>2</v>
      </c>
      <c r="E46" s="348">
        <v>4</v>
      </c>
      <c r="F46" s="399">
        <f aca="true" t="shared" si="1" ref="F46:F51">(E46-D46)/D46*100</f>
        <v>100</v>
      </c>
    </row>
    <row r="47" spans="3:6" s="307" customFormat="1" ht="15">
      <c r="C47" s="413" t="s">
        <v>660</v>
      </c>
      <c r="D47" s="96">
        <v>2</v>
      </c>
      <c r="E47" s="96">
        <v>4</v>
      </c>
      <c r="F47" s="397">
        <f t="shared" si="1"/>
        <v>100</v>
      </c>
    </row>
    <row r="48" spans="3:6" ht="15">
      <c r="C48" s="414" t="s">
        <v>666</v>
      </c>
      <c r="D48" s="348">
        <v>2</v>
      </c>
      <c r="E48" s="348">
        <v>3</v>
      </c>
      <c r="F48" s="399">
        <f t="shared" si="1"/>
        <v>50</v>
      </c>
    </row>
    <row r="49" spans="3:6" ht="15">
      <c r="C49" s="413" t="s">
        <v>671</v>
      </c>
      <c r="D49" s="96">
        <v>2</v>
      </c>
      <c r="E49" s="96">
        <v>3</v>
      </c>
      <c r="F49" s="397">
        <f t="shared" si="1"/>
        <v>50</v>
      </c>
    </row>
    <row r="50" spans="3:6" s="307" customFormat="1" ht="15">
      <c r="C50" s="414" t="s">
        <v>680</v>
      </c>
      <c r="D50" s="348">
        <v>2</v>
      </c>
      <c r="E50" s="348">
        <v>3</v>
      </c>
      <c r="F50" s="399">
        <f t="shared" si="1"/>
        <v>50</v>
      </c>
    </row>
    <row r="51" spans="3:6" s="307" customFormat="1" ht="15">
      <c r="C51" s="413" t="s">
        <v>620</v>
      </c>
      <c r="D51" s="96">
        <v>1</v>
      </c>
      <c r="E51" s="96">
        <v>2</v>
      </c>
      <c r="F51" s="397">
        <f t="shared" si="1"/>
        <v>100</v>
      </c>
    </row>
    <row r="52" spans="3:6" ht="15">
      <c r="C52" s="415" t="s">
        <v>634</v>
      </c>
      <c r="D52" s="283">
        <v>2</v>
      </c>
      <c r="E52" s="283">
        <v>2</v>
      </c>
      <c r="F52" s="401">
        <f t="shared" si="0"/>
        <v>0</v>
      </c>
    </row>
    <row r="53" spans="3:6" ht="15">
      <c r="C53" s="413" t="s">
        <v>981</v>
      </c>
      <c r="D53" s="96">
        <v>2</v>
      </c>
      <c r="E53" s="96">
        <v>2</v>
      </c>
      <c r="F53" s="397">
        <f t="shared" si="0"/>
        <v>0</v>
      </c>
    </row>
    <row r="54" spans="3:6" ht="15">
      <c r="C54" s="412" t="s">
        <v>648</v>
      </c>
      <c r="D54" s="176">
        <v>2</v>
      </c>
      <c r="E54" s="176">
        <v>2</v>
      </c>
      <c r="F54" s="399">
        <f t="shared" si="0"/>
        <v>0</v>
      </c>
    </row>
    <row r="55" spans="3:6" ht="15">
      <c r="C55" s="413" t="s">
        <v>650</v>
      </c>
      <c r="D55" s="96">
        <v>2</v>
      </c>
      <c r="E55" s="96">
        <v>2</v>
      </c>
      <c r="F55" s="397">
        <f t="shared" si="0"/>
        <v>0</v>
      </c>
    </row>
    <row r="56" spans="3:6" ht="15">
      <c r="C56" s="414" t="s">
        <v>657</v>
      </c>
      <c r="D56" s="348">
        <v>2</v>
      </c>
      <c r="E56" s="348">
        <v>2</v>
      </c>
      <c r="F56" s="399">
        <f>(E56-D56)/D56*100</f>
        <v>0</v>
      </c>
    </row>
    <row r="57" spans="3:6" ht="15">
      <c r="C57" s="413" t="s">
        <v>658</v>
      </c>
      <c r="D57" s="96">
        <v>2</v>
      </c>
      <c r="E57" s="96">
        <v>2</v>
      </c>
      <c r="F57" s="397">
        <f t="shared" si="0"/>
        <v>0</v>
      </c>
    </row>
    <row r="58" spans="3:6" ht="15">
      <c r="C58" s="415" t="s">
        <v>667</v>
      </c>
      <c r="D58" s="283">
        <v>1</v>
      </c>
      <c r="E58" s="283">
        <v>2</v>
      </c>
      <c r="F58" s="401">
        <f t="shared" si="0"/>
        <v>100</v>
      </c>
    </row>
    <row r="59" spans="3:6" ht="15">
      <c r="C59" s="413" t="s">
        <v>672</v>
      </c>
      <c r="D59" s="96">
        <v>1</v>
      </c>
      <c r="E59" s="96">
        <v>2</v>
      </c>
      <c r="F59" s="397">
        <f>(E59-D59)/D59*100</f>
        <v>100</v>
      </c>
    </row>
    <row r="60" spans="3:6" s="307" customFormat="1" ht="15">
      <c r="C60" s="412" t="s">
        <v>675</v>
      </c>
      <c r="D60" s="176">
        <v>1</v>
      </c>
      <c r="E60" s="176">
        <v>2</v>
      </c>
      <c r="F60" s="399">
        <f>(E60-D60)/D60*100</f>
        <v>100</v>
      </c>
    </row>
    <row r="61" spans="3:6" s="307" customFormat="1" ht="15">
      <c r="C61" s="413" t="s">
        <v>677</v>
      </c>
      <c r="D61" s="96">
        <v>1</v>
      </c>
      <c r="E61" s="96">
        <v>2</v>
      </c>
      <c r="F61" s="397">
        <f t="shared" si="0"/>
        <v>100</v>
      </c>
    </row>
    <row r="62" spans="3:6" s="307" customFormat="1" ht="15">
      <c r="C62" s="415" t="s">
        <v>625</v>
      </c>
      <c r="D62" s="283">
        <v>4</v>
      </c>
      <c r="E62" s="283">
        <v>1</v>
      </c>
      <c r="F62" s="401">
        <f>(E62-D62)/D62*100</f>
        <v>-75</v>
      </c>
    </row>
    <row r="63" spans="3:6" ht="15">
      <c r="C63" s="413" t="s">
        <v>912</v>
      </c>
      <c r="D63" s="96">
        <v>2</v>
      </c>
      <c r="E63" s="96">
        <v>1</v>
      </c>
      <c r="F63" s="397">
        <f>(E63-D63)/D63*100</f>
        <v>-50</v>
      </c>
    </row>
    <row r="64" spans="3:6" ht="15">
      <c r="C64" s="415" t="s">
        <v>628</v>
      </c>
      <c r="D64" s="283">
        <v>2</v>
      </c>
      <c r="E64" s="283">
        <v>1</v>
      </c>
      <c r="F64" s="401">
        <f>(E64-D64)/D64*100</f>
        <v>-50</v>
      </c>
    </row>
    <row r="65" spans="3:6" s="307" customFormat="1" ht="15">
      <c r="C65" s="413" t="s">
        <v>630</v>
      </c>
      <c r="D65" s="96">
        <v>1</v>
      </c>
      <c r="E65" s="96">
        <v>1</v>
      </c>
      <c r="F65" s="397">
        <f t="shared" si="0"/>
        <v>0</v>
      </c>
    </row>
    <row r="66" spans="3:6" ht="15">
      <c r="C66" s="414" t="s">
        <v>631</v>
      </c>
      <c r="D66" s="348">
        <v>1</v>
      </c>
      <c r="E66" s="348">
        <v>1</v>
      </c>
      <c r="F66" s="399">
        <f t="shared" si="0"/>
        <v>0</v>
      </c>
    </row>
    <row r="67" spans="3:6" ht="15">
      <c r="C67" s="413" t="s">
        <v>632</v>
      </c>
      <c r="D67" s="96">
        <v>3</v>
      </c>
      <c r="E67" s="96">
        <v>1</v>
      </c>
      <c r="F67" s="397">
        <f t="shared" si="0"/>
        <v>-66.66666666666666</v>
      </c>
    </row>
    <row r="68" spans="3:6" s="307" customFormat="1" ht="15">
      <c r="C68" s="415" t="s">
        <v>635</v>
      </c>
      <c r="D68" s="283">
        <v>1</v>
      </c>
      <c r="E68" s="283">
        <v>1</v>
      </c>
      <c r="F68" s="401">
        <f t="shared" si="0"/>
        <v>0</v>
      </c>
    </row>
    <row r="69" spans="3:6" s="307" customFormat="1" ht="15">
      <c r="C69" s="413" t="s">
        <v>640</v>
      </c>
      <c r="D69" s="96">
        <v>1</v>
      </c>
      <c r="E69" s="96">
        <v>1</v>
      </c>
      <c r="F69" s="397">
        <f t="shared" si="0"/>
        <v>0</v>
      </c>
    </row>
    <row r="70" spans="3:6" ht="15">
      <c r="C70" s="415" t="s">
        <v>642</v>
      </c>
      <c r="D70" s="283">
        <v>1</v>
      </c>
      <c r="E70" s="283">
        <v>1</v>
      </c>
      <c r="F70" s="401">
        <f t="shared" si="0"/>
        <v>0</v>
      </c>
    </row>
    <row r="71" spans="3:6" s="307" customFormat="1" ht="15">
      <c r="C71" s="413" t="s">
        <v>644</v>
      </c>
      <c r="D71" s="96">
        <v>1</v>
      </c>
      <c r="E71" s="96">
        <v>1</v>
      </c>
      <c r="F71" s="397">
        <f t="shared" si="0"/>
        <v>0</v>
      </c>
    </row>
    <row r="72" spans="3:6" ht="15">
      <c r="C72" s="415" t="s">
        <v>651</v>
      </c>
      <c r="D72" s="283">
        <v>1</v>
      </c>
      <c r="E72" s="283">
        <v>1</v>
      </c>
      <c r="F72" s="401">
        <f t="shared" si="0"/>
        <v>0</v>
      </c>
    </row>
    <row r="73" spans="3:6" ht="15">
      <c r="C73" s="413" t="s">
        <v>652</v>
      </c>
      <c r="D73" s="96">
        <v>1</v>
      </c>
      <c r="E73" s="96">
        <v>1</v>
      </c>
      <c r="F73" s="397">
        <f t="shared" si="0"/>
        <v>0</v>
      </c>
    </row>
    <row r="74" spans="3:6" ht="15">
      <c r="C74" s="414" t="s">
        <v>655</v>
      </c>
      <c r="D74" s="348">
        <v>1</v>
      </c>
      <c r="E74" s="348">
        <v>1</v>
      </c>
      <c r="F74" s="399">
        <f t="shared" si="0"/>
        <v>0</v>
      </c>
    </row>
    <row r="75" spans="3:6" ht="15">
      <c r="C75" s="413" t="s">
        <v>656</v>
      </c>
      <c r="D75" s="96">
        <v>1</v>
      </c>
      <c r="E75" s="96">
        <v>1</v>
      </c>
      <c r="F75" s="397">
        <f>(E75-D75)/D75*100</f>
        <v>0</v>
      </c>
    </row>
    <row r="76" spans="3:6" ht="15">
      <c r="C76" s="412" t="s">
        <v>659</v>
      </c>
      <c r="D76" s="176">
        <v>1</v>
      </c>
      <c r="E76" s="176">
        <v>1</v>
      </c>
      <c r="F76" s="399">
        <f>(E76-D76)/D76*100</f>
        <v>0</v>
      </c>
    </row>
    <row r="77" spans="3:6" ht="15">
      <c r="C77" s="413" t="s">
        <v>661</v>
      </c>
      <c r="D77" s="96">
        <v>1</v>
      </c>
      <c r="E77" s="96">
        <v>1</v>
      </c>
      <c r="F77" s="397">
        <f>(E77-D77)/D77*100</f>
        <v>0</v>
      </c>
    </row>
    <row r="78" spans="3:6" ht="15">
      <c r="C78" s="415" t="s">
        <v>663</v>
      </c>
      <c r="D78" s="283">
        <v>1</v>
      </c>
      <c r="E78" s="283">
        <v>1</v>
      </c>
      <c r="F78" s="401">
        <f>(E78-D78)/D78*100</f>
        <v>0</v>
      </c>
    </row>
    <row r="79" spans="3:6" s="361" customFormat="1" ht="15">
      <c r="C79" s="413" t="s">
        <v>982</v>
      </c>
      <c r="D79" s="96">
        <v>0</v>
      </c>
      <c r="E79" s="96">
        <v>1</v>
      </c>
      <c r="F79" s="397"/>
    </row>
    <row r="80" spans="3:6" ht="15.75" thickBot="1">
      <c r="C80" s="419" t="s">
        <v>673</v>
      </c>
      <c r="D80" s="388">
        <v>0</v>
      </c>
      <c r="E80" s="388">
        <v>1</v>
      </c>
      <c r="F80" s="420"/>
    </row>
    <row r="81" spans="3:6" ht="15.75" thickBot="1">
      <c r="C81" s="416" t="s">
        <v>7</v>
      </c>
      <c r="D81" s="417">
        <v>1208</v>
      </c>
      <c r="E81" s="417">
        <f>SUM(E8:E80)</f>
        <v>1342</v>
      </c>
      <c r="F81" s="418">
        <f>(E81-D81)/D81*100</f>
        <v>11.092715231788079</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&amp;L30.01.2015&amp;CTÜRKİYE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A1" sqref="A1"/>
    </sheetView>
  </sheetViews>
  <sheetFormatPr defaultColWidth="9.140625" defaultRowHeight="15"/>
  <cols>
    <col min="2" max="2" width="65.140625" style="0" customWidth="1"/>
    <col min="3" max="3" width="9.140625" style="0" customWidth="1"/>
    <col min="5" max="7" width="17.140625" style="126" customWidth="1"/>
  </cols>
  <sheetData>
    <row r="2" spans="1:4" ht="15">
      <c r="A2" s="437" t="s">
        <v>925</v>
      </c>
      <c r="B2" s="438"/>
      <c r="C2" s="438"/>
      <c r="D2" s="438"/>
    </row>
    <row r="4" spans="1:3" ht="15">
      <c r="A4" s="455" t="s">
        <v>294</v>
      </c>
      <c r="B4" s="438"/>
      <c r="C4" s="438"/>
    </row>
    <row r="5" spans="1:7" ht="15">
      <c r="A5" s="541" t="s">
        <v>295</v>
      </c>
      <c r="B5" s="541" t="s">
        <v>296</v>
      </c>
      <c r="C5" s="559">
        <v>2013</v>
      </c>
      <c r="D5" s="559"/>
      <c r="E5" s="268"/>
      <c r="F5" s="270">
        <v>2014</v>
      </c>
      <c r="G5" s="269"/>
    </row>
    <row r="6" spans="1:7" ht="43.5" customHeight="1">
      <c r="A6" s="541"/>
      <c r="B6" s="541"/>
      <c r="C6" s="235" t="s">
        <v>14</v>
      </c>
      <c r="D6" s="257" t="s">
        <v>922</v>
      </c>
      <c r="E6" s="252" t="s">
        <v>14</v>
      </c>
      <c r="F6" s="252" t="s">
        <v>922</v>
      </c>
      <c r="G6" s="252" t="s">
        <v>923</v>
      </c>
    </row>
    <row r="7" spans="1:7" ht="17.25" customHeight="1">
      <c r="A7" s="558" t="s">
        <v>297</v>
      </c>
      <c r="B7" s="558"/>
      <c r="C7" s="558"/>
      <c r="D7" s="558"/>
      <c r="E7" s="262"/>
      <c r="F7" s="262"/>
      <c r="G7" s="262"/>
    </row>
    <row r="8" spans="1:7" ht="15" customHeight="1">
      <c r="A8" s="135">
        <v>21</v>
      </c>
      <c r="B8" s="136" t="s">
        <v>575</v>
      </c>
      <c r="C8" s="225">
        <v>182</v>
      </c>
      <c r="D8" s="224">
        <v>0.2508891400843649</v>
      </c>
      <c r="E8" s="223">
        <v>189</v>
      </c>
      <c r="F8" s="224">
        <f>100*E8/E44</f>
        <v>0.246032882490009</v>
      </c>
      <c r="G8" s="224">
        <f>(E8-C8)/C8*100</f>
        <v>3.8461538461538463</v>
      </c>
    </row>
    <row r="9" spans="1:7" ht="15">
      <c r="A9" s="133">
        <v>26</v>
      </c>
      <c r="B9" s="139" t="s">
        <v>576</v>
      </c>
      <c r="C9" s="227">
        <v>937</v>
      </c>
      <c r="D9" s="226">
        <v>1.2916655179068677</v>
      </c>
      <c r="E9" s="230">
        <v>1022</v>
      </c>
      <c r="F9" s="226">
        <f>100*E9/E44</f>
        <v>1.3304000312422708</v>
      </c>
      <c r="G9" s="226">
        <f>(E9-C9)/C9*100</f>
        <v>9.071504802561366</v>
      </c>
    </row>
    <row r="10" spans="1:7" ht="15" customHeight="1">
      <c r="A10" s="137" t="s">
        <v>688</v>
      </c>
      <c r="B10" s="136" t="s">
        <v>577</v>
      </c>
      <c r="C10" s="225">
        <v>43</v>
      </c>
      <c r="D10" s="224">
        <v>0.05927600562432798</v>
      </c>
      <c r="E10" s="223">
        <v>50</v>
      </c>
      <c r="F10" s="224">
        <f>100*E10/E44</f>
        <v>0.06508806415079603</v>
      </c>
      <c r="G10" s="224">
        <f aca="true" t="shared" si="0" ref="G10:G42">(E10-C10)/C10*100</f>
        <v>16.27906976744186</v>
      </c>
    </row>
    <row r="11" spans="1:7" ht="15" customHeight="1">
      <c r="A11" s="556" t="s">
        <v>298</v>
      </c>
      <c r="B11" s="556"/>
      <c r="C11" s="228">
        <v>1162</v>
      </c>
      <c r="D11" s="229">
        <v>1.6018306636155606</v>
      </c>
      <c r="E11" s="279">
        <f>SUM(E8:E10)</f>
        <v>1261</v>
      </c>
      <c r="F11" s="229">
        <f>100*E11/E44</f>
        <v>1.6415209778830757</v>
      </c>
      <c r="G11" s="229">
        <f>(E11-C11)/C11*100</f>
        <v>8.519793459552496</v>
      </c>
    </row>
    <row r="12" spans="1:7" ht="17.25" customHeight="1">
      <c r="A12" s="558" t="s">
        <v>299</v>
      </c>
      <c r="B12" s="558"/>
      <c r="C12" s="558"/>
      <c r="D12" s="558"/>
      <c r="E12" s="280"/>
      <c r="F12" s="262"/>
      <c r="G12" s="262"/>
    </row>
    <row r="13" spans="1:7" ht="15">
      <c r="A13" s="135">
        <v>20</v>
      </c>
      <c r="B13" s="136" t="s">
        <v>595</v>
      </c>
      <c r="C13" s="223">
        <v>3297</v>
      </c>
      <c r="D13" s="224">
        <v>4.54495326845138</v>
      </c>
      <c r="E13" s="223">
        <v>3404</v>
      </c>
      <c r="F13" s="224">
        <f>100*E13/E44</f>
        <v>4.431195407386194</v>
      </c>
      <c r="G13" s="224">
        <f>(E13-C13)/C13*100</f>
        <v>3.245374582954201</v>
      </c>
    </row>
    <row r="14" spans="1:7" ht="15" customHeight="1">
      <c r="A14" s="138" t="s">
        <v>698</v>
      </c>
      <c r="B14" s="139" t="s">
        <v>695</v>
      </c>
      <c r="C14" s="230">
        <v>204</v>
      </c>
      <c r="D14" s="226">
        <v>0.28121639877588156</v>
      </c>
      <c r="E14" s="230">
        <v>235</v>
      </c>
      <c r="F14" s="226">
        <f>100*E14/E44</f>
        <v>0.3059139015087413</v>
      </c>
      <c r="G14" s="226">
        <f t="shared" si="0"/>
        <v>15.196078431372548</v>
      </c>
    </row>
    <row r="15" spans="1:7" ht="15" customHeight="1">
      <c r="A15" s="135">
        <v>27</v>
      </c>
      <c r="B15" s="136" t="s">
        <v>600</v>
      </c>
      <c r="C15" s="223">
        <v>2530</v>
      </c>
      <c r="D15" s="224">
        <v>3.487634749524413</v>
      </c>
      <c r="E15" s="223">
        <v>2763</v>
      </c>
      <c r="F15" s="224">
        <f>100*E15/E44</f>
        <v>3.5967664249729885</v>
      </c>
      <c r="G15" s="224">
        <f t="shared" si="0"/>
        <v>9.209486166007904</v>
      </c>
    </row>
    <row r="16" spans="1:7" ht="15">
      <c r="A16" s="133">
        <v>28</v>
      </c>
      <c r="B16" s="139" t="s">
        <v>601</v>
      </c>
      <c r="C16" s="230">
        <v>6362</v>
      </c>
      <c r="D16" s="226">
        <v>8.77009180888313</v>
      </c>
      <c r="E16" s="230">
        <v>6864</v>
      </c>
      <c r="F16" s="226">
        <f>100*E16/E44</f>
        <v>8.935289446621278</v>
      </c>
      <c r="G16" s="226">
        <f t="shared" si="0"/>
        <v>7.890600440113172</v>
      </c>
    </row>
    <row r="17" spans="1:7" ht="15" customHeight="1">
      <c r="A17" s="135">
        <v>29</v>
      </c>
      <c r="B17" s="136" t="s">
        <v>602</v>
      </c>
      <c r="C17" s="225">
        <v>1856</v>
      </c>
      <c r="D17" s="224">
        <v>2.55851782415704</v>
      </c>
      <c r="E17" s="223">
        <v>1936</v>
      </c>
      <c r="F17" s="224">
        <f>100*E17/E44</f>
        <v>2.5202098439188223</v>
      </c>
      <c r="G17" s="224">
        <f t="shared" si="0"/>
        <v>4.310344827586207</v>
      </c>
    </row>
    <row r="18" spans="1:7" ht="15">
      <c r="A18" s="133">
        <v>30</v>
      </c>
      <c r="B18" s="139" t="s">
        <v>603</v>
      </c>
      <c r="C18" s="231">
        <v>304</v>
      </c>
      <c r="D18" s="226">
        <v>0.41906757464641176</v>
      </c>
      <c r="E18" s="230">
        <v>338</v>
      </c>
      <c r="F18" s="226">
        <f>100*E18/E44</f>
        <v>0.43999531365938116</v>
      </c>
      <c r="G18" s="226">
        <f t="shared" si="0"/>
        <v>11.18421052631579</v>
      </c>
    </row>
    <row r="19" spans="1:7" ht="15" customHeight="1">
      <c r="A19" s="137" t="s">
        <v>909</v>
      </c>
      <c r="B19" s="136" t="s">
        <v>696</v>
      </c>
      <c r="C19" s="225">
        <v>514</v>
      </c>
      <c r="D19" s="224">
        <v>0.7085550439745251</v>
      </c>
      <c r="E19" s="223">
        <v>552</v>
      </c>
      <c r="F19" s="224">
        <f>100*E19/E44</f>
        <v>0.7185722282247882</v>
      </c>
      <c r="G19" s="224">
        <f t="shared" si="0"/>
        <v>7.392996108949417</v>
      </c>
    </row>
    <row r="20" spans="1:7" ht="15">
      <c r="A20" s="556" t="s">
        <v>298</v>
      </c>
      <c r="B20" s="556"/>
      <c r="C20" s="228">
        <v>15067</v>
      </c>
      <c r="D20" s="229">
        <v>20.770036668412782</v>
      </c>
      <c r="E20" s="279">
        <f>SUM(E13:E19)</f>
        <v>16092</v>
      </c>
      <c r="F20" s="229">
        <f>100*E20/E44</f>
        <v>20.947942566292195</v>
      </c>
      <c r="G20" s="229">
        <f>(E20-C20)/C20*100</f>
        <v>6.802946837459348</v>
      </c>
    </row>
    <row r="21" spans="1:7" ht="17.25" customHeight="1">
      <c r="A21" s="558" t="s">
        <v>300</v>
      </c>
      <c r="B21" s="558"/>
      <c r="C21" s="558"/>
      <c r="D21" s="558"/>
      <c r="E21" s="280"/>
      <c r="F21" s="262"/>
      <c r="G21" s="262"/>
    </row>
    <row r="22" spans="1:7" ht="15">
      <c r="A22" s="137" t="s">
        <v>699</v>
      </c>
      <c r="B22" s="136" t="s">
        <v>697</v>
      </c>
      <c r="C22" s="232">
        <v>13</v>
      </c>
      <c r="D22" s="224">
        <v>0.017920652863168924</v>
      </c>
      <c r="E22" s="223">
        <v>16</v>
      </c>
      <c r="F22" s="224">
        <f>100*E22/E44</f>
        <v>0.02082818052825473</v>
      </c>
      <c r="G22" s="224">
        <f t="shared" si="0"/>
        <v>23.076923076923077</v>
      </c>
    </row>
    <row r="23" spans="1:7" ht="15" customHeight="1">
      <c r="A23" s="133">
        <v>19</v>
      </c>
      <c r="B23" s="139" t="s">
        <v>594</v>
      </c>
      <c r="C23" s="227">
        <v>433</v>
      </c>
      <c r="D23" s="226">
        <v>0.5968955915193956</v>
      </c>
      <c r="E23" s="230">
        <v>413</v>
      </c>
      <c r="F23" s="226">
        <f>100*E23/E44</f>
        <v>0.5376274098855752</v>
      </c>
      <c r="G23" s="226">
        <f t="shared" si="0"/>
        <v>-4.618937644341801</v>
      </c>
    </row>
    <row r="24" spans="1:7" ht="15">
      <c r="A24" s="135">
        <v>22</v>
      </c>
      <c r="B24" s="136" t="s">
        <v>596</v>
      </c>
      <c r="C24" s="223">
        <v>5787</v>
      </c>
      <c r="D24" s="224">
        <v>7.97744754762758</v>
      </c>
      <c r="E24" s="223">
        <v>6252</v>
      </c>
      <c r="F24" s="224">
        <f>100*E24/E44</f>
        <v>8.138611541415536</v>
      </c>
      <c r="G24" s="224">
        <f t="shared" si="0"/>
        <v>8.035251425609125</v>
      </c>
    </row>
    <row r="25" spans="1:7" ht="15">
      <c r="A25" s="133">
        <v>23</v>
      </c>
      <c r="B25" s="139" t="s">
        <v>597</v>
      </c>
      <c r="C25" s="230">
        <v>5081</v>
      </c>
      <c r="D25" s="226">
        <v>7.0042182459816384</v>
      </c>
      <c r="E25" s="230">
        <v>5460</v>
      </c>
      <c r="F25" s="226">
        <f>100*E25/E44</f>
        <v>7.1076166052669265</v>
      </c>
      <c r="G25" s="226">
        <f t="shared" si="0"/>
        <v>7.459161582365676</v>
      </c>
    </row>
    <row r="26" spans="1:7" ht="15">
      <c r="A26" s="135">
        <v>24</v>
      </c>
      <c r="B26" s="136" t="s">
        <v>598</v>
      </c>
      <c r="C26" s="225">
        <v>2488</v>
      </c>
      <c r="D26" s="224">
        <v>3.429737255658791</v>
      </c>
      <c r="E26" s="223">
        <v>2609</v>
      </c>
      <c r="F26" s="224">
        <f>100*E26/E44</f>
        <v>3.3962951873885365</v>
      </c>
      <c r="G26" s="224">
        <f t="shared" si="0"/>
        <v>4.863344051446945</v>
      </c>
    </row>
    <row r="27" spans="1:7" ht="15" customHeight="1">
      <c r="A27" s="138">
        <v>25</v>
      </c>
      <c r="B27" s="139" t="s">
        <v>599</v>
      </c>
      <c r="C27" s="231">
        <v>8302</v>
      </c>
      <c r="D27" s="226">
        <v>11.444404620771415</v>
      </c>
      <c r="E27" s="230">
        <v>9031</v>
      </c>
      <c r="F27" s="226">
        <f>100*E27/E44</f>
        <v>11.756206146916778</v>
      </c>
      <c r="G27" s="226">
        <f t="shared" si="0"/>
        <v>8.781016622500601</v>
      </c>
    </row>
    <row r="28" spans="1:7" ht="15">
      <c r="A28" s="137" t="s">
        <v>700</v>
      </c>
      <c r="B28" s="136" t="s">
        <v>372</v>
      </c>
      <c r="C28" s="232">
        <v>145</v>
      </c>
      <c r="D28" s="224">
        <v>0.19988420501226875</v>
      </c>
      <c r="E28" s="223">
        <v>169</v>
      </c>
      <c r="F28" s="224">
        <f>100*E28/E44</f>
        <v>0.21999765682969058</v>
      </c>
      <c r="G28" s="224">
        <f t="shared" si="0"/>
        <v>16.551724137931036</v>
      </c>
    </row>
    <row r="29" spans="1:7" ht="17.25" customHeight="1">
      <c r="A29" s="138">
        <v>33</v>
      </c>
      <c r="B29" s="139" t="s">
        <v>606</v>
      </c>
      <c r="C29" s="227">
        <v>142</v>
      </c>
      <c r="D29" s="226">
        <v>0.19574866973615285</v>
      </c>
      <c r="E29" s="230">
        <v>153</v>
      </c>
      <c r="F29" s="226">
        <f>100*E29/E44</f>
        <v>0.19916947630143583</v>
      </c>
      <c r="G29" s="226">
        <f t="shared" si="0"/>
        <v>7.746478873239436</v>
      </c>
    </row>
    <row r="30" spans="1:7" ht="15" customHeight="1">
      <c r="A30" s="556" t="s">
        <v>298</v>
      </c>
      <c r="B30" s="556"/>
      <c r="C30" s="228">
        <v>22391</v>
      </c>
      <c r="D30" s="229">
        <v>30.866256789170407</v>
      </c>
      <c r="E30" s="279">
        <f>SUM(E22:E29)</f>
        <v>24103</v>
      </c>
      <c r="F30" s="229">
        <f>100*E30/E44</f>
        <v>31.376352204532733</v>
      </c>
      <c r="G30" s="229">
        <f>(E30-C30)/C30*100</f>
        <v>7.645929167969273</v>
      </c>
    </row>
    <row r="31" spans="1:7" ht="17.25" customHeight="1">
      <c r="A31" s="558" t="s">
        <v>301</v>
      </c>
      <c r="B31" s="558"/>
      <c r="C31" s="558"/>
      <c r="D31" s="558"/>
      <c r="E31" s="280"/>
      <c r="F31" s="262"/>
      <c r="G31" s="262"/>
    </row>
    <row r="32" spans="1:7" ht="15" customHeight="1">
      <c r="A32" s="135">
        <v>10</v>
      </c>
      <c r="B32" s="136" t="s">
        <v>585</v>
      </c>
      <c r="C32" s="223">
        <v>11581</v>
      </c>
      <c r="D32" s="224">
        <v>15.964544677566101</v>
      </c>
      <c r="E32" s="223">
        <v>11425</v>
      </c>
      <c r="F32" s="224">
        <f>100*E32/E44</f>
        <v>14.872622658456892</v>
      </c>
      <c r="G32" s="224">
        <f t="shared" si="0"/>
        <v>-1.3470339348933598</v>
      </c>
    </row>
    <row r="33" spans="1:7" ht="15">
      <c r="A33" s="133">
        <v>11</v>
      </c>
      <c r="B33" s="139" t="s">
        <v>586</v>
      </c>
      <c r="C33" s="230">
        <v>559</v>
      </c>
      <c r="D33" s="226">
        <v>0.7705880731162636</v>
      </c>
      <c r="E33" s="230">
        <v>588</v>
      </c>
      <c r="F33" s="226">
        <f>100*E33/E44</f>
        <v>0.7654356344133613</v>
      </c>
      <c r="G33" s="226">
        <f t="shared" si="0"/>
        <v>5.18783542039356</v>
      </c>
    </row>
    <row r="34" spans="1:7" ht="15" customHeight="1">
      <c r="A34" s="135">
        <v>12</v>
      </c>
      <c r="B34" s="136" t="s">
        <v>587</v>
      </c>
      <c r="C34" s="232">
        <v>26</v>
      </c>
      <c r="D34" s="224">
        <v>0.03584130572633785</v>
      </c>
      <c r="E34" s="223">
        <v>29</v>
      </c>
      <c r="F34" s="224">
        <f>100*E34/E44</f>
        <v>0.037751077207461695</v>
      </c>
      <c r="G34" s="224">
        <f t="shared" si="0"/>
        <v>11.538461538461538</v>
      </c>
    </row>
    <row r="35" spans="1:7" ht="15">
      <c r="A35" s="133">
        <v>13</v>
      </c>
      <c r="B35" s="139" t="s">
        <v>588</v>
      </c>
      <c r="C35" s="230">
        <v>6914</v>
      </c>
      <c r="D35" s="226">
        <v>9.531030299688457</v>
      </c>
      <c r="E35" s="230">
        <v>7100</v>
      </c>
      <c r="F35" s="226">
        <f>100*E35/E44</f>
        <v>9.242505109413036</v>
      </c>
      <c r="G35" s="226">
        <f t="shared" si="0"/>
        <v>2.6901938096615563</v>
      </c>
    </row>
    <row r="36" spans="1:7" ht="15" customHeight="1">
      <c r="A36" s="135">
        <v>14</v>
      </c>
      <c r="B36" s="143" t="s">
        <v>589</v>
      </c>
      <c r="C36" s="223">
        <v>4846</v>
      </c>
      <c r="D36" s="224">
        <v>6.6802679826858915</v>
      </c>
      <c r="E36" s="223">
        <v>5183</v>
      </c>
      <c r="F36" s="224">
        <f>100*E36/E44</f>
        <v>6.747028729871516</v>
      </c>
      <c r="G36" s="224">
        <f t="shared" si="0"/>
        <v>6.95418902187371</v>
      </c>
    </row>
    <row r="37" spans="1:7" ht="15">
      <c r="A37" s="133">
        <v>15</v>
      </c>
      <c r="B37" s="139" t="s">
        <v>590</v>
      </c>
      <c r="C37" s="230">
        <v>1196</v>
      </c>
      <c r="D37" s="226">
        <v>1.6487000634115407</v>
      </c>
      <c r="E37" s="230">
        <v>1335</v>
      </c>
      <c r="F37" s="226">
        <f>100*E37/E44</f>
        <v>1.7378513128262538</v>
      </c>
      <c r="G37" s="226">
        <f t="shared" si="0"/>
        <v>11.622073578595318</v>
      </c>
    </row>
    <row r="38" spans="1:7" ht="26.25" customHeight="1">
      <c r="A38" s="135">
        <v>16</v>
      </c>
      <c r="B38" s="143" t="s">
        <v>591</v>
      </c>
      <c r="C38" s="223">
        <v>2037</v>
      </c>
      <c r="D38" s="224">
        <v>2.8080284524827</v>
      </c>
      <c r="E38" s="223">
        <v>2202</v>
      </c>
      <c r="F38" s="224">
        <f>100*E38/E44</f>
        <v>2.866478345201057</v>
      </c>
      <c r="G38" s="224">
        <f t="shared" si="0"/>
        <v>8.100147275405007</v>
      </c>
    </row>
    <row r="39" spans="1:7" ht="15">
      <c r="A39" s="133">
        <v>17</v>
      </c>
      <c r="B39" s="139" t="s">
        <v>592</v>
      </c>
      <c r="C39" s="230">
        <v>1345</v>
      </c>
      <c r="D39" s="226">
        <v>1.854098315458631</v>
      </c>
      <c r="E39" s="230">
        <v>1494</v>
      </c>
      <c r="F39" s="226">
        <f>100*E39/E44</f>
        <v>1.9448313568257853</v>
      </c>
      <c r="G39" s="226">
        <f t="shared" si="0"/>
        <v>11.078066914498141</v>
      </c>
    </row>
    <row r="40" spans="1:7" ht="15" customHeight="1">
      <c r="A40" s="135">
        <v>18</v>
      </c>
      <c r="B40" s="136" t="s">
        <v>593</v>
      </c>
      <c r="C40" s="225">
        <v>1366</v>
      </c>
      <c r="D40" s="224">
        <v>1.8830470623914422</v>
      </c>
      <c r="E40" s="223">
        <v>1488</v>
      </c>
      <c r="F40" s="224">
        <f>100*E40/E44</f>
        <v>1.9370207891276898</v>
      </c>
      <c r="G40" s="224">
        <f t="shared" si="0"/>
        <v>8.931185944363104</v>
      </c>
    </row>
    <row r="41" spans="1:7" ht="15">
      <c r="A41" s="133">
        <v>31</v>
      </c>
      <c r="B41" s="139" t="s">
        <v>604</v>
      </c>
      <c r="C41" s="231">
        <v>3109</v>
      </c>
      <c r="D41" s="226">
        <v>4.285793057814783</v>
      </c>
      <c r="E41" s="230">
        <v>3440</v>
      </c>
      <c r="F41" s="226">
        <f>100*E41/E44</f>
        <v>4.4780588135747665</v>
      </c>
      <c r="G41" s="226">
        <f t="shared" si="0"/>
        <v>10.6465101318752</v>
      </c>
    </row>
    <row r="42" spans="1:7" ht="15" customHeight="1">
      <c r="A42" s="135">
        <v>32</v>
      </c>
      <c r="B42" s="136" t="s">
        <v>605</v>
      </c>
      <c r="C42" s="225">
        <v>943</v>
      </c>
      <c r="D42" s="224">
        <v>1.2999365884590994</v>
      </c>
      <c r="E42" s="223">
        <v>1079</v>
      </c>
      <c r="F42" s="224">
        <f>100*E42/E44</f>
        <v>1.4046004243741783</v>
      </c>
      <c r="G42" s="224">
        <f t="shared" si="0"/>
        <v>14.422057264050903</v>
      </c>
    </row>
    <row r="43" spans="1:7" ht="15">
      <c r="A43" s="556" t="s">
        <v>298</v>
      </c>
      <c r="B43" s="556"/>
      <c r="C43" s="228">
        <v>33922</v>
      </c>
      <c r="D43" s="229">
        <v>46.76187587880125</v>
      </c>
      <c r="E43" s="279">
        <f>SUM(E32:E42)</f>
        <v>35363</v>
      </c>
      <c r="F43" s="229">
        <f>SUM(F32:F42)</f>
        <v>46.03418425129201</v>
      </c>
      <c r="G43" s="229">
        <f>(E43-C43)/C43*100</f>
        <v>4.2479806615176</v>
      </c>
    </row>
    <row r="44" spans="1:9" ht="15" customHeight="1">
      <c r="A44" s="557" t="s">
        <v>302</v>
      </c>
      <c r="B44" s="557"/>
      <c r="C44" s="233">
        <v>72542</v>
      </c>
      <c r="D44" s="253">
        <v>100</v>
      </c>
      <c r="E44" s="281">
        <f>SUM(E11,E20,E30,E43)</f>
        <v>76819</v>
      </c>
      <c r="F44" s="271">
        <f>100*E44/E44</f>
        <v>100</v>
      </c>
      <c r="G44" s="271"/>
      <c r="H44" s="247"/>
      <c r="I44" s="128"/>
    </row>
    <row r="45" ht="15">
      <c r="H45" s="128"/>
    </row>
    <row r="46" ht="17.25" customHeight="1"/>
    <row r="47" ht="15" customHeight="1"/>
    <row r="48" ht="30" customHeight="1"/>
    <row r="49" ht="15" customHeight="1"/>
    <row r="51" ht="23.25" customHeight="1"/>
    <row r="53" ht="23.25" customHeight="1"/>
    <row r="55" spans="3:4" ht="23.25" customHeight="1">
      <c r="C55" s="178"/>
      <c r="D55" s="178"/>
    </row>
    <row r="56" spans="3:4" ht="15">
      <c r="C56" s="177"/>
      <c r="D56" s="177"/>
    </row>
    <row r="57" spans="3:4" ht="36" customHeight="1">
      <c r="C57" s="179"/>
      <c r="D57" s="179"/>
    </row>
    <row r="58" spans="5:7" ht="15" customHeight="1">
      <c r="E58" s="261"/>
      <c r="F58" s="261"/>
      <c r="G58" s="261"/>
    </row>
    <row r="59" spans="1:7" ht="17.25" customHeight="1">
      <c r="A59" s="555" t="s">
        <v>929</v>
      </c>
      <c r="B59" s="555"/>
      <c r="C59" s="555"/>
      <c r="D59" s="555"/>
      <c r="E59" s="259"/>
      <c r="F59" s="259"/>
      <c r="G59" s="259"/>
    </row>
    <row r="60" spans="1:7" ht="15" customHeight="1">
      <c r="A60" s="191" t="s">
        <v>702</v>
      </c>
      <c r="B60" s="191"/>
      <c r="C60" s="191"/>
      <c r="D60" s="191"/>
      <c r="E60" s="260"/>
      <c r="F60" s="260"/>
      <c r="G60" s="260"/>
    </row>
    <row r="61" spans="1:4" ht="36" customHeight="1">
      <c r="A61" s="554" t="s">
        <v>703</v>
      </c>
      <c r="B61" s="554"/>
      <c r="C61" s="554"/>
      <c r="D61" s="554"/>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&amp;L30.01.2015&amp;CTÜRKİYE ODALAR ve BORSALAR BİRLİĞİ
Bilgi Hizmetleri Dairesi&amp;R&amp;P</oddFooter>
  </headerFooter>
  <ignoredErrors>
    <ignoredError sqref="F20 F11 F30" formula="1"/>
  </ignoredErrors>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B8" sqref="B7:B8"/>
    </sheetView>
  </sheetViews>
  <sheetFormatPr defaultColWidth="9.140625" defaultRowHeight="15"/>
  <cols>
    <col min="9" max="9" width="8.8515625" style="0" customWidth="1"/>
  </cols>
  <sheetData>
    <row r="3" ht="15">
      <c r="B3" s="122"/>
    </row>
    <row r="4" spans="2:3" ht="15">
      <c r="B4" s="124"/>
      <c r="C4" s="128"/>
    </row>
    <row r="5" spans="1:9" ht="18" customHeight="1">
      <c r="A5" s="436" t="s">
        <v>925</v>
      </c>
      <c r="B5" s="436"/>
      <c r="C5" s="436"/>
      <c r="D5" s="436"/>
      <c r="E5" s="436"/>
      <c r="F5" s="436"/>
      <c r="G5" s="436"/>
      <c r="H5" s="436"/>
      <c r="I5" s="436"/>
    </row>
    <row r="6" ht="15">
      <c r="C6" s="130"/>
    </row>
    <row r="7" ht="15">
      <c r="C7" s="127"/>
    </row>
    <row r="8" ht="15">
      <c r="C8" s="127"/>
    </row>
    <row r="9" spans="2:9" ht="15">
      <c r="B9" s="435" t="s">
        <v>689</v>
      </c>
      <c r="C9" s="435"/>
      <c r="D9" s="435"/>
      <c r="E9" s="435"/>
      <c r="F9" s="190"/>
      <c r="G9" s="190"/>
      <c r="H9" s="190"/>
      <c r="I9" s="190"/>
    </row>
    <row r="10" ht="15">
      <c r="C10" s="127"/>
    </row>
    <row r="11" ht="15.75" thickBot="1">
      <c r="C11" s="130"/>
    </row>
    <row r="12" spans="2:8" ht="15">
      <c r="B12" s="162"/>
      <c r="C12" s="163"/>
      <c r="D12" s="163"/>
      <c r="E12" s="163"/>
      <c r="F12" s="182"/>
      <c r="G12" s="182"/>
      <c r="H12" s="183"/>
    </row>
    <row r="13" spans="2:9" ht="15">
      <c r="B13" s="180" t="s">
        <v>693</v>
      </c>
      <c r="C13" s="141"/>
      <c r="D13" s="141"/>
      <c r="E13" s="141"/>
      <c r="F13" s="184"/>
      <c r="G13" s="184"/>
      <c r="H13" s="185"/>
      <c r="I13" s="97"/>
    </row>
    <row r="14" spans="1:9" ht="15">
      <c r="A14" s="126"/>
      <c r="B14" s="180" t="s">
        <v>694</v>
      </c>
      <c r="C14" s="141"/>
      <c r="D14" s="141"/>
      <c r="E14" s="141"/>
      <c r="F14" s="184"/>
      <c r="G14" s="184"/>
      <c r="H14" s="186"/>
      <c r="I14" s="140"/>
    </row>
    <row r="15" spans="1:10" ht="15">
      <c r="A15" s="97"/>
      <c r="B15" s="181" t="s">
        <v>690</v>
      </c>
      <c r="C15" s="142"/>
      <c r="D15" s="142"/>
      <c r="E15" s="142"/>
      <c r="F15" s="184"/>
      <c r="G15" s="184"/>
      <c r="H15" s="186"/>
      <c r="I15" s="140"/>
      <c r="J15" s="128"/>
    </row>
    <row r="16" spans="1:8" ht="15">
      <c r="A16" s="97"/>
      <c r="B16" s="180" t="s">
        <v>776</v>
      </c>
      <c r="C16" s="142"/>
      <c r="D16" s="142"/>
      <c r="E16" s="142"/>
      <c r="F16" s="184"/>
      <c r="G16" s="184"/>
      <c r="H16" s="186"/>
    </row>
    <row r="17" spans="1:8" ht="15">
      <c r="A17" s="97"/>
      <c r="B17" s="180" t="s">
        <v>777</v>
      </c>
      <c r="C17" s="142"/>
      <c r="D17" s="142"/>
      <c r="E17" s="142"/>
      <c r="F17" s="184"/>
      <c r="G17" s="184"/>
      <c r="H17" s="186"/>
    </row>
    <row r="18" spans="1:8" ht="15" customHeight="1">
      <c r="A18" s="97"/>
      <c r="B18" s="180" t="s">
        <v>778</v>
      </c>
      <c r="C18" s="142"/>
      <c r="D18" s="142"/>
      <c r="E18" s="142"/>
      <c r="F18" s="184"/>
      <c r="G18" s="184"/>
      <c r="H18" s="186"/>
    </row>
    <row r="19" spans="1:8" ht="15" customHeight="1">
      <c r="A19" s="97"/>
      <c r="B19" s="180" t="s">
        <v>779</v>
      </c>
      <c r="C19" s="142"/>
      <c r="D19" s="142"/>
      <c r="E19" s="142"/>
      <c r="F19" s="184"/>
      <c r="G19" s="184"/>
      <c r="H19" s="186"/>
    </row>
    <row r="20" spans="1:8" ht="15" customHeight="1">
      <c r="A20" s="97"/>
      <c r="B20" s="180" t="s">
        <v>780</v>
      </c>
      <c r="C20" s="142"/>
      <c r="D20" s="142"/>
      <c r="E20" s="142"/>
      <c r="F20" s="184"/>
      <c r="G20" s="184"/>
      <c r="H20" s="186"/>
    </row>
    <row r="21" spans="1:8" ht="15" customHeight="1">
      <c r="A21" s="97"/>
      <c r="B21" s="180" t="s">
        <v>921</v>
      </c>
      <c r="C21" s="254"/>
      <c r="D21" s="254"/>
      <c r="E21" s="254"/>
      <c r="F21" s="255"/>
      <c r="G21" s="255"/>
      <c r="H21" s="256"/>
    </row>
    <row r="22" spans="1:8" ht="15" customHeight="1">
      <c r="A22" s="97"/>
      <c r="B22" s="180" t="s">
        <v>303</v>
      </c>
      <c r="C22" s="142"/>
      <c r="D22" s="142"/>
      <c r="E22" s="142"/>
      <c r="F22" s="184"/>
      <c r="G22" s="184"/>
      <c r="H22" s="186"/>
    </row>
    <row r="23" spans="1:8" ht="15">
      <c r="A23" s="97"/>
      <c r="B23" s="180" t="s">
        <v>781</v>
      </c>
      <c r="C23" s="142"/>
      <c r="D23" s="142"/>
      <c r="E23" s="142"/>
      <c r="F23" s="184"/>
      <c r="G23" s="184"/>
      <c r="H23" s="186"/>
    </row>
    <row r="24" spans="1:8" ht="15">
      <c r="A24" s="97"/>
      <c r="B24" s="180" t="s">
        <v>782</v>
      </c>
      <c r="C24" s="142"/>
      <c r="D24" s="142"/>
      <c r="E24" s="142"/>
      <c r="F24" s="184"/>
      <c r="G24" s="184"/>
      <c r="H24" s="186"/>
    </row>
    <row r="25" spans="1:8" ht="15">
      <c r="A25" s="97"/>
      <c r="B25" s="180" t="s">
        <v>783</v>
      </c>
      <c r="C25" s="142"/>
      <c r="D25" s="142"/>
      <c r="E25" s="142"/>
      <c r="F25" s="184"/>
      <c r="G25" s="184"/>
      <c r="H25" s="186"/>
    </row>
    <row r="26" spans="1:8" ht="15">
      <c r="A26" s="97"/>
      <c r="B26" s="180" t="s">
        <v>784</v>
      </c>
      <c r="C26" s="142"/>
      <c r="D26" s="142"/>
      <c r="E26" s="142"/>
      <c r="F26" s="184"/>
      <c r="G26" s="184"/>
      <c r="H26" s="186"/>
    </row>
    <row r="27" spans="1:8" ht="15.75" thickBot="1">
      <c r="A27" s="97"/>
      <c r="B27" s="187"/>
      <c r="C27" s="188"/>
      <c r="D27" s="188"/>
      <c r="E27" s="188"/>
      <c r="F27" s="188"/>
      <c r="G27" s="188"/>
      <c r="H27" s="189"/>
    </row>
    <row r="28" spans="2:7" ht="15">
      <c r="B28" s="97"/>
      <c r="C28" s="97"/>
      <c r="D28" s="97"/>
      <c r="E28" s="97"/>
      <c r="F28" s="97"/>
      <c r="G28" s="97"/>
    </row>
    <row r="31" spans="8:11" ht="15.75">
      <c r="H31" s="129"/>
      <c r="I31" s="129"/>
      <c r="J31" s="129"/>
      <c r="K31" s="129"/>
    </row>
    <row r="32" ht="15">
      <c r="C32" s="131"/>
    </row>
    <row r="33" spans="1:8" ht="15">
      <c r="A33" s="434" t="s">
        <v>691</v>
      </c>
      <c r="B33" s="434"/>
      <c r="C33" s="434"/>
      <c r="D33" s="434"/>
      <c r="E33" s="434"/>
      <c r="F33" s="434"/>
      <c r="G33" s="434"/>
      <c r="H33" s="434"/>
    </row>
    <row r="34" spans="1:8" ht="15.75" customHeight="1">
      <c r="A34" s="434" t="s">
        <v>692</v>
      </c>
      <c r="B34" s="434"/>
      <c r="C34" s="434"/>
      <c r="D34" s="434"/>
      <c r="E34" s="434"/>
      <c r="F34" s="434"/>
      <c r="G34" s="434"/>
      <c r="H34" s="434"/>
    </row>
    <row r="43" spans="1:5" ht="15">
      <c r="A43" s="126"/>
      <c r="B43" s="126"/>
      <c r="C43" s="126"/>
      <c r="D43" s="126"/>
      <c r="E43" s="126"/>
    </row>
    <row r="44" ht="15.75">
      <c r="E44" s="129"/>
    </row>
    <row r="45" ht="15">
      <c r="F45" s="126"/>
    </row>
    <row r="46" spans="6:7" ht="15.75">
      <c r="F46" s="129"/>
      <c r="G46" s="129"/>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&amp;L30.01.2015&amp;R&amp;P</oddFooter>
  </headerFooter>
</worksheet>
</file>

<file path=xl/worksheets/sheet3.xml><?xml version="1.0" encoding="utf-8"?>
<worksheet xmlns="http://schemas.openxmlformats.org/spreadsheetml/2006/main" xmlns:r="http://schemas.openxmlformats.org/officeDocument/2006/relationships">
  <dimension ref="B2:I34"/>
  <sheetViews>
    <sheetView showGridLines="0" zoomScalePageLayoutView="0" workbookViewId="0" topLeftCell="A1">
      <selection activeCell="A1" sqref="A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37" t="s">
        <v>925</v>
      </c>
      <c r="C2" s="438"/>
      <c r="D2" s="438"/>
      <c r="E2" s="438"/>
      <c r="F2" s="438"/>
      <c r="G2" s="438"/>
      <c r="H2" s="438"/>
    </row>
    <row r="3" spans="3:5" ht="15">
      <c r="C3" s="438"/>
      <c r="D3" s="438"/>
      <c r="E3" s="438"/>
    </row>
    <row r="4" spans="3:7" ht="15">
      <c r="C4" s="438"/>
      <c r="D4" s="438"/>
      <c r="E4" s="438"/>
      <c r="F4" s="438"/>
      <c r="G4" s="438"/>
    </row>
    <row r="7" spans="2:8" ht="15">
      <c r="B7" s="439" t="s">
        <v>915</v>
      </c>
      <c r="C7" s="441" t="s">
        <v>0</v>
      </c>
      <c r="D7" s="441"/>
      <c r="E7" s="442"/>
      <c r="F7" s="441" t="s">
        <v>914</v>
      </c>
      <c r="G7" s="441"/>
      <c r="H7" s="443"/>
    </row>
    <row r="8" spans="2:8" ht="38.25">
      <c r="B8" s="440"/>
      <c r="C8" s="5">
        <v>2013</v>
      </c>
      <c r="D8" s="5">
        <v>2014</v>
      </c>
      <c r="E8" s="6" t="s">
        <v>1</v>
      </c>
      <c r="F8" s="6">
        <v>2013</v>
      </c>
      <c r="G8" s="6">
        <v>2014</v>
      </c>
      <c r="H8" s="6" t="s">
        <v>1</v>
      </c>
    </row>
    <row r="9" spans="2:8" ht="15">
      <c r="B9" s="2" t="s">
        <v>2</v>
      </c>
      <c r="C9" s="7">
        <v>26595</v>
      </c>
      <c r="D9" s="222">
        <v>27566</v>
      </c>
      <c r="E9" s="125">
        <f aca="true" t="shared" si="0" ref="E9:E14">(D9-C9)/C9*100</f>
        <v>3.6510622297424327</v>
      </c>
      <c r="F9" s="7">
        <v>142903</v>
      </c>
      <c r="G9" s="222">
        <v>147140</v>
      </c>
      <c r="H9" s="125">
        <f aca="true" t="shared" si="1" ref="H9:H14">(G9-F9)/F9*100</f>
        <v>2.964948251611233</v>
      </c>
    </row>
    <row r="10" spans="2:8" ht="15">
      <c r="B10" s="4" t="s">
        <v>3</v>
      </c>
      <c r="C10" s="8">
        <v>32001</v>
      </c>
      <c r="D10" s="8">
        <v>33452</v>
      </c>
      <c r="E10" s="132">
        <f t="shared" si="0"/>
        <v>4.534233305209212</v>
      </c>
      <c r="F10" s="8">
        <v>747397</v>
      </c>
      <c r="G10" s="8">
        <v>777586</v>
      </c>
      <c r="H10" s="132">
        <f t="shared" si="1"/>
        <v>4.039218781986013</v>
      </c>
    </row>
    <row r="11" spans="2:8" ht="15">
      <c r="B11" s="3" t="s">
        <v>4</v>
      </c>
      <c r="C11" s="7">
        <v>4626</v>
      </c>
      <c r="D11" s="222">
        <v>5128</v>
      </c>
      <c r="E11" s="125">
        <f t="shared" si="0"/>
        <v>10.851707738867272</v>
      </c>
      <c r="F11" s="7">
        <v>327882</v>
      </c>
      <c r="G11" s="7">
        <v>362233</v>
      </c>
      <c r="H11" s="125">
        <f t="shared" si="1"/>
        <v>10.476634886941033</v>
      </c>
    </row>
    <row r="12" spans="2:8" ht="15">
      <c r="B12" s="4" t="s">
        <v>5</v>
      </c>
      <c r="C12" s="8">
        <v>3681</v>
      </c>
      <c r="D12" s="8">
        <v>4042</v>
      </c>
      <c r="E12" s="132">
        <f t="shared" si="0"/>
        <v>9.807117631078512</v>
      </c>
      <c r="F12" s="8">
        <v>559990</v>
      </c>
      <c r="G12" s="8">
        <v>618267</v>
      </c>
      <c r="H12" s="132">
        <f t="shared" si="1"/>
        <v>10.406792978446044</v>
      </c>
    </row>
    <row r="13" spans="2:8" ht="15">
      <c r="B13" s="3" t="s">
        <v>6</v>
      </c>
      <c r="C13" s="7">
        <v>1540</v>
      </c>
      <c r="D13" s="222">
        <v>1637</v>
      </c>
      <c r="E13" s="125">
        <f t="shared" si="0"/>
        <v>6.298701298701298</v>
      </c>
      <c r="F13" s="7">
        <v>885592</v>
      </c>
      <c r="G13" s="222">
        <v>938453</v>
      </c>
      <c r="H13" s="125">
        <f t="shared" si="1"/>
        <v>5.969001526662391</v>
      </c>
    </row>
    <row r="14" spans="2:8" ht="15">
      <c r="B14" s="164" t="s">
        <v>7</v>
      </c>
      <c r="C14" s="165">
        <v>68443</v>
      </c>
      <c r="D14" s="166">
        <v>71825</v>
      </c>
      <c r="E14" s="167">
        <f t="shared" si="0"/>
        <v>4.941338047718539</v>
      </c>
      <c r="F14" s="165">
        <v>2663764</v>
      </c>
      <c r="G14" s="166">
        <v>2843679</v>
      </c>
      <c r="H14" s="167">
        <f t="shared" si="1"/>
        <v>6.754164407958061</v>
      </c>
    </row>
    <row r="34" ht="15">
      <c r="I34" s="94"/>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&amp;L30.01.2015&amp;CTÜRKİYE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showGridLines="0" zoomScalePageLayoutView="0" workbookViewId="0" topLeftCell="B1">
      <selection activeCell="H10" sqref="H10"/>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95" customWidth="1"/>
    <col min="7" max="8" width="15.28125" style="126" customWidth="1"/>
  </cols>
  <sheetData>
    <row r="1" spans="2:3" ht="15">
      <c r="B1" s="449" t="s">
        <v>925</v>
      </c>
      <c r="C1" s="449"/>
    </row>
    <row r="2" spans="2:3" ht="15">
      <c r="B2" s="452"/>
      <c r="C2" s="430"/>
    </row>
    <row r="3" spans="2:3" ht="15">
      <c r="B3" s="446" t="s">
        <v>913</v>
      </c>
      <c r="C3" s="446"/>
    </row>
    <row r="5" spans="2:8" ht="15" customHeight="1">
      <c r="B5" s="453" t="s">
        <v>12</v>
      </c>
      <c r="C5" s="439" t="s">
        <v>13</v>
      </c>
      <c r="D5" s="447">
        <v>2013</v>
      </c>
      <c r="E5" s="448"/>
      <c r="F5" s="274"/>
      <c r="G5" s="267">
        <v>2014</v>
      </c>
      <c r="H5" s="258"/>
    </row>
    <row r="6" spans="2:8" ht="45.75" customHeight="1">
      <c r="B6" s="454"/>
      <c r="C6" s="440"/>
      <c r="D6" s="244" t="s">
        <v>14</v>
      </c>
      <c r="E6" s="263" t="s">
        <v>922</v>
      </c>
      <c r="F6" s="9" t="s">
        <v>14</v>
      </c>
      <c r="G6" s="302" t="s">
        <v>922</v>
      </c>
      <c r="H6" s="302" t="s">
        <v>923</v>
      </c>
    </row>
    <row r="7" spans="2:8" ht="15">
      <c r="B7" s="113">
        <v>10</v>
      </c>
      <c r="C7" s="114" t="s">
        <v>585</v>
      </c>
      <c r="D7" s="118">
        <v>11580</v>
      </c>
      <c r="E7" s="264">
        <v>13.835621348435428</v>
      </c>
      <c r="F7" s="118">
        <v>11425</v>
      </c>
      <c r="G7" s="121">
        <v>12.93</v>
      </c>
      <c r="H7" s="121">
        <f>(F7-D7)/D7*100</f>
        <v>-1.3385146804835923</v>
      </c>
    </row>
    <row r="8" spans="2:8" ht="15">
      <c r="B8" s="115">
        <v>25</v>
      </c>
      <c r="C8" s="111" t="s">
        <v>599</v>
      </c>
      <c r="D8" s="112">
        <v>8470</v>
      </c>
      <c r="E8" s="265">
        <v>10.11983703119586</v>
      </c>
      <c r="F8" s="112">
        <v>9229</v>
      </c>
      <c r="G8" s="123">
        <f>100*F8/F47</f>
        <v>10.426128019159945</v>
      </c>
      <c r="H8" s="123">
        <f aca="true" t="shared" si="0" ref="H8:H46">(F8-D8)/D8*100</f>
        <v>8.96103896103896</v>
      </c>
    </row>
    <row r="9" spans="2:8" ht="15">
      <c r="B9" s="116">
        <v>13</v>
      </c>
      <c r="C9" s="117" t="s">
        <v>588</v>
      </c>
      <c r="D9" s="118">
        <v>6912</v>
      </c>
      <c r="E9" s="264">
        <v>8.25836051471379</v>
      </c>
      <c r="F9" s="118">
        <v>7100</v>
      </c>
      <c r="G9" s="121">
        <f>100*F9/F47</f>
        <v>8.020967486838835</v>
      </c>
      <c r="H9" s="121">
        <f>(F9-D9)/D9*100</f>
        <v>2.7199074074074074</v>
      </c>
    </row>
    <row r="10" spans="2:8" ht="15">
      <c r="B10" s="115">
        <v>28</v>
      </c>
      <c r="C10" s="111" t="s">
        <v>601</v>
      </c>
      <c r="D10" s="112">
        <v>6360</v>
      </c>
      <c r="E10" s="265">
        <v>7.598838668052618</v>
      </c>
      <c r="F10" s="112">
        <v>6864</v>
      </c>
      <c r="G10" s="123">
        <f>100*F10/F47</f>
        <v>7.754355046431234</v>
      </c>
      <c r="H10" s="123">
        <f t="shared" si="0"/>
        <v>7.9245283018867925</v>
      </c>
    </row>
    <row r="11" spans="2:8" ht="15">
      <c r="B11" s="116">
        <v>22</v>
      </c>
      <c r="C11" s="117" t="s">
        <v>596</v>
      </c>
      <c r="D11" s="118">
        <v>5787</v>
      </c>
      <c r="E11" s="264">
        <v>6.914226316355425</v>
      </c>
      <c r="F11" s="118">
        <v>6252</v>
      </c>
      <c r="G11" s="121">
        <f>100*F11/F47</f>
        <v>7.062970243340337</v>
      </c>
      <c r="H11" s="121">
        <f t="shared" si="0"/>
        <v>8.035251425609125</v>
      </c>
    </row>
    <row r="12" spans="2:8" ht="15">
      <c r="B12" s="115">
        <v>23</v>
      </c>
      <c r="C12" s="111" t="s">
        <v>597</v>
      </c>
      <c r="D12" s="112">
        <v>5079</v>
      </c>
      <c r="E12" s="265">
        <v>6.0683178608552275</v>
      </c>
      <c r="F12" s="112">
        <v>5460</v>
      </c>
      <c r="G12" s="123">
        <f>100*F12/F47</f>
        <v>6.168236968752118</v>
      </c>
      <c r="H12" s="123">
        <f t="shared" si="0"/>
        <v>7.501476668635558</v>
      </c>
    </row>
    <row r="13" spans="2:8" ht="15">
      <c r="B13" s="116">
        <v>14</v>
      </c>
      <c r="C13" s="117" t="s">
        <v>589</v>
      </c>
      <c r="D13" s="118">
        <v>4845</v>
      </c>
      <c r="E13" s="264">
        <v>5.788737947596688</v>
      </c>
      <c r="F13" s="118">
        <v>5183</v>
      </c>
      <c r="G13" s="121">
        <f>100*F13/F47</f>
        <v>5.8553062653923496</v>
      </c>
      <c r="H13" s="121">
        <f t="shared" si="0"/>
        <v>6.97626418988648</v>
      </c>
    </row>
    <row r="14" spans="2:8" s="126" customFormat="1" ht="15">
      <c r="B14" s="115">
        <v>31</v>
      </c>
      <c r="C14" s="111" t="s">
        <v>604</v>
      </c>
      <c r="D14" s="112">
        <v>3109</v>
      </c>
      <c r="E14" s="265">
        <v>3.71458953128547</v>
      </c>
      <c r="F14" s="112">
        <v>3440</v>
      </c>
      <c r="G14" s="123">
        <v>3.8883775228430952</v>
      </c>
      <c r="H14" s="123">
        <v>11.418462528144097</v>
      </c>
    </row>
    <row r="15" spans="2:8" ht="15">
      <c r="B15" s="116">
        <v>20</v>
      </c>
      <c r="C15" s="117" t="s">
        <v>595</v>
      </c>
      <c r="D15" s="275">
        <v>3295</v>
      </c>
      <c r="E15" s="276">
        <v>3.9368197187473863</v>
      </c>
      <c r="F15" s="275">
        <v>3404</v>
      </c>
      <c r="G15" s="277">
        <f>100*F15/F47</f>
        <v>3.845545538760478</v>
      </c>
      <c r="H15" s="277">
        <f t="shared" si="0"/>
        <v>3.30804248861912</v>
      </c>
    </row>
    <row r="16" spans="2:8" ht="15">
      <c r="B16" s="238" t="s">
        <v>40</v>
      </c>
      <c r="C16" s="111" t="s">
        <v>584</v>
      </c>
      <c r="D16" s="112">
        <v>3161</v>
      </c>
      <c r="E16" s="265">
        <v>3.7767184008984787</v>
      </c>
      <c r="F16" s="112">
        <v>3194</v>
      </c>
      <c r="G16" s="123">
        <f>100*F16/F47</f>
        <v>3.608305655346935</v>
      </c>
      <c r="H16" s="123">
        <f t="shared" si="0"/>
        <v>1.0439734261309712</v>
      </c>
    </row>
    <row r="17" spans="2:8" ht="15">
      <c r="B17" s="116">
        <v>27</v>
      </c>
      <c r="C17" s="117" t="s">
        <v>600</v>
      </c>
      <c r="D17" s="118">
        <v>2529</v>
      </c>
      <c r="E17" s="264">
        <v>3.0216136779096026</v>
      </c>
      <c r="F17" s="118">
        <v>2763</v>
      </c>
      <c r="G17" s="121">
        <f>100*F17/F47</f>
        <v>3.1213990374839016</v>
      </c>
      <c r="H17" s="121">
        <f t="shared" si="0"/>
        <v>9.252669039145907</v>
      </c>
    </row>
    <row r="18" spans="2:8" ht="15">
      <c r="B18" s="115">
        <v>24</v>
      </c>
      <c r="C18" s="111" t="s">
        <v>598</v>
      </c>
      <c r="D18" s="112">
        <v>2488</v>
      </c>
      <c r="E18" s="265">
        <v>2.9726274537916533</v>
      </c>
      <c r="F18" s="112">
        <v>2609</v>
      </c>
      <c r="G18" s="123">
        <f>100*F18/F47</f>
        <v>2.947423122980637</v>
      </c>
      <c r="H18" s="123">
        <f t="shared" si="0"/>
        <v>4.863344051446945</v>
      </c>
    </row>
    <row r="19" spans="2:8" ht="25.5">
      <c r="B19" s="116">
        <v>16</v>
      </c>
      <c r="C19" s="117" t="s">
        <v>591</v>
      </c>
      <c r="D19" s="223">
        <v>2037</v>
      </c>
      <c r="E19" s="266">
        <v>2.433778988494211</v>
      </c>
      <c r="F19" s="223">
        <v>2202</v>
      </c>
      <c r="G19" s="224">
        <f>100*F19/F47</f>
        <v>2.4876296346505797</v>
      </c>
      <c r="H19" s="224">
        <f t="shared" si="0"/>
        <v>8.100147275405007</v>
      </c>
    </row>
    <row r="20" spans="2:8" ht="15">
      <c r="B20" s="115">
        <v>29</v>
      </c>
      <c r="C20" s="111" t="s">
        <v>602</v>
      </c>
      <c r="D20" s="112">
        <v>1855</v>
      </c>
      <c r="E20" s="265">
        <v>2.2163279448486803</v>
      </c>
      <c r="F20" s="112">
        <v>1936</v>
      </c>
      <c r="G20" s="123">
        <f>100*F20/F47</f>
        <v>2.1871257823267585</v>
      </c>
      <c r="H20" s="123">
        <f t="shared" si="0"/>
        <v>4.366576819407008</v>
      </c>
    </row>
    <row r="21" spans="2:8" ht="15">
      <c r="B21" s="116">
        <v>82</v>
      </c>
      <c r="C21" s="117" t="s">
        <v>614</v>
      </c>
      <c r="D21" s="118">
        <v>1849</v>
      </c>
      <c r="E21" s="264">
        <v>2.2091592291241025</v>
      </c>
      <c r="F21" s="118">
        <v>1893</v>
      </c>
      <c r="G21" s="121">
        <f>100*F21/F47</f>
        <v>2.138548091913509</v>
      </c>
      <c r="H21" s="121">
        <f t="shared" si="0"/>
        <v>2.3796646836127637</v>
      </c>
    </row>
    <row r="22" spans="2:8" s="126" customFormat="1" ht="15">
      <c r="B22" s="115">
        <v>32</v>
      </c>
      <c r="C22" s="111" t="s">
        <v>605</v>
      </c>
      <c r="D22" s="112">
        <v>1451</v>
      </c>
      <c r="E22" s="265">
        <v>1.7336344193937658</v>
      </c>
      <c r="F22" s="112">
        <v>1622</v>
      </c>
      <c r="G22" s="123">
        <v>1.826325124037447</v>
      </c>
      <c r="H22" s="123">
        <v>12.129565816678154</v>
      </c>
    </row>
    <row r="23" spans="2:8" s="126" customFormat="1" ht="15">
      <c r="B23" s="116">
        <v>38</v>
      </c>
      <c r="C23" s="117" t="s">
        <v>608</v>
      </c>
      <c r="D23" s="275">
        <v>1408</v>
      </c>
      <c r="E23" s="276">
        <v>1.6822586233676238</v>
      </c>
      <c r="F23" s="275">
        <v>1580</v>
      </c>
      <c r="G23" s="277">
        <v>1.7867571088450653</v>
      </c>
      <c r="H23" s="277">
        <v>12.997159090909092</v>
      </c>
    </row>
    <row r="24" spans="2:8" ht="15">
      <c r="B24" s="115">
        <v>56</v>
      </c>
      <c r="C24" s="111" t="s">
        <v>612</v>
      </c>
      <c r="D24" s="112">
        <v>1691</v>
      </c>
      <c r="E24" s="265">
        <v>2.020383048376883</v>
      </c>
      <c r="F24" s="112">
        <v>1580</v>
      </c>
      <c r="G24" s="123">
        <f>100*F24/F47</f>
        <v>1.784947694254276</v>
      </c>
      <c r="H24" s="123">
        <f t="shared" si="0"/>
        <v>-6.564163217031342</v>
      </c>
    </row>
    <row r="25" spans="2:8" ht="15">
      <c r="B25" s="116">
        <v>18</v>
      </c>
      <c r="C25" s="117" t="s">
        <v>593</v>
      </c>
      <c r="D25" s="118">
        <v>1376</v>
      </c>
      <c r="E25" s="264">
        <v>1.6440254728365415</v>
      </c>
      <c r="F25" s="118">
        <v>1498</v>
      </c>
      <c r="G25" s="121">
        <f>100*F25/F47</f>
        <v>1.69231116834994</v>
      </c>
      <c r="H25" s="121">
        <f t="shared" si="0"/>
        <v>8.866279069767442</v>
      </c>
    </row>
    <row r="26" spans="2:8" ht="15">
      <c r="B26" s="115">
        <v>17</v>
      </c>
      <c r="C26" s="111" t="s">
        <v>592</v>
      </c>
      <c r="D26" s="112">
        <v>1345</v>
      </c>
      <c r="E26" s="265">
        <v>1.606987108259555</v>
      </c>
      <c r="F26" s="112">
        <v>1494</v>
      </c>
      <c r="G26" s="123">
        <f>100*F26/F47</f>
        <v>1.6877923134277775</v>
      </c>
      <c r="H26" s="123">
        <f t="shared" si="0"/>
        <v>11.078066914498141</v>
      </c>
    </row>
    <row r="27" spans="2:8" ht="15">
      <c r="B27" s="116">
        <v>15</v>
      </c>
      <c r="C27" s="117" t="s">
        <v>590</v>
      </c>
      <c r="D27" s="118">
        <v>1196</v>
      </c>
      <c r="E27" s="264">
        <v>1.428964001099203</v>
      </c>
      <c r="F27" s="118">
        <v>1335</v>
      </c>
      <c r="G27" s="121">
        <f>100*F27/F47</f>
        <v>1.5081678302718091</v>
      </c>
      <c r="H27" s="121">
        <f t="shared" si="0"/>
        <v>11.622073578595318</v>
      </c>
    </row>
    <row r="28" spans="2:8" ht="15">
      <c r="B28" s="115">
        <v>26</v>
      </c>
      <c r="C28" s="111" t="s">
        <v>576</v>
      </c>
      <c r="D28" s="119">
        <v>937</v>
      </c>
      <c r="E28" s="265">
        <v>1.1195144389882552</v>
      </c>
      <c r="F28" s="112">
        <v>1022</v>
      </c>
      <c r="G28" s="123">
        <f>100*F28/F47</f>
        <v>1.1545674326125759</v>
      </c>
      <c r="H28" s="123">
        <f t="shared" si="0"/>
        <v>9.071504802561366</v>
      </c>
    </row>
    <row r="29" spans="2:8" ht="15">
      <c r="B29" s="116">
        <v>30</v>
      </c>
      <c r="C29" s="117" t="s">
        <v>603</v>
      </c>
      <c r="D29" s="120">
        <v>570</v>
      </c>
      <c r="E29" s="264">
        <v>0.6810279938349045</v>
      </c>
      <c r="F29" s="118">
        <v>652</v>
      </c>
      <c r="G29" s="121">
        <f>100*F29/F47</f>
        <v>0.736573352312524</v>
      </c>
      <c r="H29" s="121">
        <f t="shared" si="0"/>
        <v>14.385964912280702</v>
      </c>
    </row>
    <row r="30" spans="2:8" ht="15" customHeight="1">
      <c r="B30" s="115">
        <v>45</v>
      </c>
      <c r="C30" s="111" t="s">
        <v>609</v>
      </c>
      <c r="D30" s="119">
        <v>565</v>
      </c>
      <c r="E30" s="265">
        <v>0.6750540640644229</v>
      </c>
      <c r="F30" s="112">
        <v>642</v>
      </c>
      <c r="G30" s="123">
        <f>100*F30/F47</f>
        <v>0.7252762150071171</v>
      </c>
      <c r="H30" s="123">
        <f t="shared" si="0"/>
        <v>13.628318584070797</v>
      </c>
    </row>
    <row r="31" spans="2:8" s="126" customFormat="1" ht="15" customHeight="1">
      <c r="B31" s="116" t="s">
        <v>28</v>
      </c>
      <c r="C31" s="117" t="s">
        <v>578</v>
      </c>
      <c r="D31" s="278">
        <v>511</v>
      </c>
      <c r="E31" s="276">
        <v>0.6105356225432214</v>
      </c>
      <c r="F31" s="275">
        <v>618</v>
      </c>
      <c r="G31" s="277">
        <v>0.6970792268145387</v>
      </c>
      <c r="H31" s="277">
        <v>21.52641878669276</v>
      </c>
    </row>
    <row r="32" spans="2:8" ht="15" customHeight="1">
      <c r="B32" s="115">
        <v>11</v>
      </c>
      <c r="C32" s="111" t="s">
        <v>586</v>
      </c>
      <c r="D32" s="231">
        <v>558</v>
      </c>
      <c r="E32" s="265">
        <v>0.6666905623857485</v>
      </c>
      <c r="F32" s="112">
        <v>588</v>
      </c>
      <c r="G32" s="123">
        <f>100*F32/F47</f>
        <v>0.6642716735579204</v>
      </c>
      <c r="H32" s="123">
        <f t="shared" si="0"/>
        <v>5.376344086021505</v>
      </c>
    </row>
    <row r="33" spans="2:8" s="126" customFormat="1" ht="15" customHeight="1">
      <c r="B33" s="116">
        <v>35</v>
      </c>
      <c r="C33" s="117" t="s">
        <v>607</v>
      </c>
      <c r="D33" s="225">
        <v>407</v>
      </c>
      <c r="E33" s="264">
        <v>0.48627788331720373</v>
      </c>
      <c r="F33" s="118">
        <v>527</v>
      </c>
      <c r="G33" s="121">
        <v>0.5949307410816514</v>
      </c>
      <c r="H33" s="121">
        <v>30.22113022113022</v>
      </c>
    </row>
    <row r="34" spans="2:8" ht="15">
      <c r="B34" s="238">
        <v>46</v>
      </c>
      <c r="C34" s="111" t="s">
        <v>610</v>
      </c>
      <c r="D34" s="119">
        <v>457</v>
      </c>
      <c r="E34" s="265">
        <v>0.5460171810220199</v>
      </c>
      <c r="F34" s="112">
        <v>519</v>
      </c>
      <c r="G34" s="123">
        <f>100*F34/F47</f>
        <v>0.5863214261506134</v>
      </c>
      <c r="H34" s="123">
        <f t="shared" si="0"/>
        <v>13.566739606126916</v>
      </c>
    </row>
    <row r="35" spans="2:8" ht="15">
      <c r="B35" s="116">
        <v>19</v>
      </c>
      <c r="C35" s="117" t="s">
        <v>594</v>
      </c>
      <c r="D35" s="278">
        <v>433</v>
      </c>
      <c r="E35" s="276">
        <v>0.5173423181237081</v>
      </c>
      <c r="F35" s="275">
        <v>413</v>
      </c>
      <c r="G35" s="277">
        <f>100*F35/F47</f>
        <v>0.46657177071330125</v>
      </c>
      <c r="H35" s="277">
        <f t="shared" si="0"/>
        <v>-4.618937644341801</v>
      </c>
    </row>
    <row r="36" spans="2:8" ht="15">
      <c r="B36" s="238" t="s">
        <v>38</v>
      </c>
      <c r="C36" s="111" t="s">
        <v>583</v>
      </c>
      <c r="D36" s="119">
        <v>301</v>
      </c>
      <c r="E36" s="265">
        <v>0.35963057218299344</v>
      </c>
      <c r="F36" s="112">
        <v>293</v>
      </c>
      <c r="G36" s="123">
        <f>100*F36/F47</f>
        <v>0.33100612304841953</v>
      </c>
      <c r="H36" s="123">
        <f t="shared" si="0"/>
        <v>-2.6578073089700998</v>
      </c>
    </row>
    <row r="37" spans="2:8" s="126" customFormat="1" ht="15">
      <c r="B37" s="154">
        <v>52</v>
      </c>
      <c r="C37" s="117" t="s">
        <v>611</v>
      </c>
      <c r="D37" s="278">
        <v>218</v>
      </c>
      <c r="E37" s="276">
        <v>0.26046333799299853</v>
      </c>
      <c r="F37" s="275">
        <v>272</v>
      </c>
      <c r="G37" s="277">
        <v>0.3075679680308915</v>
      </c>
      <c r="H37" s="277">
        <v>25.688073394495415</v>
      </c>
    </row>
    <row r="38" spans="2:8" ht="15">
      <c r="B38" s="238" t="s">
        <v>34</v>
      </c>
      <c r="C38" s="111" t="s">
        <v>581</v>
      </c>
      <c r="D38" s="119">
        <v>264</v>
      </c>
      <c r="E38" s="265">
        <v>0.31542349188142943</v>
      </c>
      <c r="F38" s="112">
        <v>251</v>
      </c>
      <c r="G38" s="123">
        <f>100*F38/F47</f>
        <v>0.2835581463657109</v>
      </c>
      <c r="H38" s="123">
        <f t="shared" si="0"/>
        <v>-4.924242424242424</v>
      </c>
    </row>
    <row r="39" spans="2:8" ht="15">
      <c r="B39" s="116">
        <v>62</v>
      </c>
      <c r="C39" s="117" t="s">
        <v>613</v>
      </c>
      <c r="D39" s="120">
        <v>199</v>
      </c>
      <c r="E39" s="264">
        <v>0.2377624048651684</v>
      </c>
      <c r="F39" s="118">
        <v>227</v>
      </c>
      <c r="G39" s="121">
        <f>100*F39/F47</f>
        <v>0.2564450168327346</v>
      </c>
      <c r="H39" s="121">
        <f t="shared" si="0"/>
        <v>14.07035175879397</v>
      </c>
    </row>
    <row r="40" spans="2:8" ht="15">
      <c r="B40" s="115">
        <v>21</v>
      </c>
      <c r="C40" s="111" t="s">
        <v>575</v>
      </c>
      <c r="D40" s="119">
        <v>182</v>
      </c>
      <c r="E40" s="265">
        <v>0.21745104364553092</v>
      </c>
      <c r="F40" s="112">
        <v>189</v>
      </c>
      <c r="G40" s="123">
        <f>100*F40/F47</f>
        <v>0.2135158950721887</v>
      </c>
      <c r="H40" s="123">
        <f t="shared" si="0"/>
        <v>3.8461538461538463</v>
      </c>
    </row>
    <row r="41" spans="2:8" ht="15">
      <c r="B41" s="116">
        <v>33</v>
      </c>
      <c r="C41" s="117" t="s">
        <v>606</v>
      </c>
      <c r="D41" s="120">
        <v>142</v>
      </c>
      <c r="E41" s="264">
        <v>0.16965960548167797</v>
      </c>
      <c r="F41" s="118">
        <v>153</v>
      </c>
      <c r="G41" s="121">
        <f>100*F41/F47</f>
        <v>0.1728462007727242</v>
      </c>
      <c r="H41" s="121">
        <f t="shared" si="0"/>
        <v>7.746478873239436</v>
      </c>
    </row>
    <row r="42" spans="2:8" ht="15">
      <c r="B42" s="115">
        <v>96</v>
      </c>
      <c r="C42" s="111" t="s">
        <v>615</v>
      </c>
      <c r="D42" s="119">
        <v>80</v>
      </c>
      <c r="E42" s="265">
        <v>0.09558287632770589</v>
      </c>
      <c r="F42" s="112">
        <v>34</v>
      </c>
      <c r="G42" s="123">
        <f>100*F42/F47</f>
        <v>0.03841026683838315</v>
      </c>
      <c r="H42" s="123">
        <f t="shared" si="0"/>
        <v>-57.49999999999999</v>
      </c>
    </row>
    <row r="43" spans="2:8" ht="15">
      <c r="B43" s="116">
        <v>12</v>
      </c>
      <c r="C43" s="117" t="s">
        <v>587</v>
      </c>
      <c r="D43" s="120">
        <v>26</v>
      </c>
      <c r="E43" s="264">
        <v>0.031064434806504414</v>
      </c>
      <c r="F43" s="118">
        <v>29</v>
      </c>
      <c r="G43" s="121">
        <f>100*F43/F47</f>
        <v>0.03276169818567975</v>
      </c>
      <c r="H43" s="121">
        <f t="shared" si="0"/>
        <v>11.538461538461538</v>
      </c>
    </row>
    <row r="44" spans="2:8" ht="15">
      <c r="B44" s="238" t="s">
        <v>31</v>
      </c>
      <c r="C44" s="111" t="s">
        <v>580</v>
      </c>
      <c r="D44" s="119">
        <v>11</v>
      </c>
      <c r="E44" s="265">
        <v>0.01314264549505956</v>
      </c>
      <c r="F44" s="112">
        <v>15</v>
      </c>
      <c r="G44" s="123">
        <f>100*F44/F47</f>
        <v>0.016945705958110215</v>
      </c>
      <c r="H44" s="123">
        <f t="shared" si="0"/>
        <v>36.36363636363637</v>
      </c>
    </row>
    <row r="45" spans="2:8" ht="15">
      <c r="B45" s="154" t="s">
        <v>36</v>
      </c>
      <c r="C45" s="117" t="s">
        <v>582</v>
      </c>
      <c r="D45" s="120">
        <v>10</v>
      </c>
      <c r="E45" s="264">
        <v>0.011947859540963236</v>
      </c>
      <c r="F45" s="118">
        <v>8</v>
      </c>
      <c r="G45" s="121">
        <f>100*F45/F47</f>
        <v>0.009037709844325448</v>
      </c>
      <c r="H45" s="121">
        <f t="shared" si="0"/>
        <v>-20</v>
      </c>
    </row>
    <row r="46" spans="2:8" ht="15">
      <c r="B46" s="238" t="s">
        <v>910</v>
      </c>
      <c r="C46" s="111" t="s">
        <v>579</v>
      </c>
      <c r="D46" s="119">
        <v>3</v>
      </c>
      <c r="E46" s="265">
        <v>0.003584357862288971</v>
      </c>
      <c r="F46" s="112">
        <v>3</v>
      </c>
      <c r="G46" s="123">
        <f>100*F46/F47</f>
        <v>0.003389141191622043</v>
      </c>
      <c r="H46" s="123">
        <f t="shared" si="0"/>
        <v>0</v>
      </c>
    </row>
    <row r="47" spans="2:8" ht="15">
      <c r="B47" s="450" t="s">
        <v>7</v>
      </c>
      <c r="C47" s="451"/>
      <c r="D47" s="166">
        <f>SUM(D7:D46)</f>
        <v>83697</v>
      </c>
      <c r="E47" s="168">
        <f>SUM(E7:E46)</f>
        <v>100.00000000000007</v>
      </c>
      <c r="F47" s="166">
        <f>SUM(F7:F46)</f>
        <v>88518</v>
      </c>
      <c r="G47" s="169">
        <f>SUM(G7:G46)</f>
        <v>100.01969536579807</v>
      </c>
      <c r="H47" s="169">
        <f>(F47-D47)/D47*100</f>
        <v>5.760063084698376</v>
      </c>
    </row>
    <row r="49" spans="2:8" ht="15">
      <c r="B49" s="444" t="s">
        <v>978</v>
      </c>
      <c r="C49" s="444"/>
      <c r="D49" s="444"/>
      <c r="E49" s="444"/>
      <c r="F49" s="444"/>
      <c r="G49" s="444"/>
      <c r="H49" s="444"/>
    </row>
    <row r="50" spans="2:8" ht="15">
      <c r="B50" s="445" t="s">
        <v>926</v>
      </c>
      <c r="C50" s="445"/>
      <c r="D50" s="445"/>
      <c r="E50" s="445"/>
      <c r="F50" s="445"/>
      <c r="G50" s="445"/>
      <c r="H50" s="445"/>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&amp;L30.01.2015&amp;CTÜRKİYE ODALAR ve BORSALAR BİRLİĞİ
Bilgi Hizmetleri Dairesi&amp;R4</oddFooter>
  </headerFooter>
  <ignoredErrors>
    <ignoredError sqref="B38 B44:B46 B16 B36 B31"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1">
      <selection activeCell="B3" sqref="B3"/>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49" t="s">
        <v>925</v>
      </c>
      <c r="C2" s="449"/>
      <c r="D2" s="449"/>
      <c r="E2" s="16"/>
    </row>
    <row r="4" spans="2:5" ht="15">
      <c r="B4" s="455" t="s">
        <v>15</v>
      </c>
      <c r="C4" s="455"/>
      <c r="D4" s="455"/>
      <c r="E4" s="10"/>
    </row>
    <row r="6" spans="2:5" ht="25.5">
      <c r="B6" s="360" t="s">
        <v>116</v>
      </c>
      <c r="C6" s="360" t="s">
        <v>117</v>
      </c>
      <c r="D6" s="360" t="s">
        <v>118</v>
      </c>
      <c r="E6" s="360" t="s">
        <v>159</v>
      </c>
    </row>
    <row r="7" spans="2:5" ht="15">
      <c r="B7" s="363">
        <v>1</v>
      </c>
      <c r="C7" s="364" t="s">
        <v>123</v>
      </c>
      <c r="D7" s="365" t="s">
        <v>124</v>
      </c>
      <c r="E7" s="363">
        <v>1763</v>
      </c>
    </row>
    <row r="8" spans="2:5" ht="15">
      <c r="B8" s="366">
        <v>2</v>
      </c>
      <c r="C8" s="367" t="s">
        <v>119</v>
      </c>
      <c r="D8" s="368" t="s">
        <v>120</v>
      </c>
      <c r="E8" s="366">
        <v>1675</v>
      </c>
    </row>
    <row r="9" spans="2:5" ht="15">
      <c r="B9" s="357">
        <v>3</v>
      </c>
      <c r="C9" s="358" t="s">
        <v>121</v>
      </c>
      <c r="D9" s="359" t="s">
        <v>122</v>
      </c>
      <c r="E9" s="357">
        <v>1525</v>
      </c>
    </row>
    <row r="10" spans="2:5" ht="15">
      <c r="B10" s="366">
        <v>4</v>
      </c>
      <c r="C10" s="367" t="s">
        <v>127</v>
      </c>
      <c r="D10" s="368" t="s">
        <v>128</v>
      </c>
      <c r="E10" s="366">
        <v>1390</v>
      </c>
    </row>
    <row r="11" spans="2:5" ht="15">
      <c r="B11" s="357">
        <v>5</v>
      </c>
      <c r="C11" s="358" t="s">
        <v>129</v>
      </c>
      <c r="D11" s="359" t="s">
        <v>130</v>
      </c>
      <c r="E11" s="357">
        <v>1359</v>
      </c>
    </row>
    <row r="12" spans="2:5" s="126" customFormat="1" ht="38.25">
      <c r="B12" s="366">
        <v>6</v>
      </c>
      <c r="C12" s="367" t="s">
        <v>131</v>
      </c>
      <c r="D12" s="368" t="s">
        <v>132</v>
      </c>
      <c r="E12" s="366">
        <v>1338</v>
      </c>
    </row>
    <row r="13" spans="2:5" s="126" customFormat="1" ht="15">
      <c r="B13" s="357">
        <v>7</v>
      </c>
      <c r="C13" s="358" t="s">
        <v>125</v>
      </c>
      <c r="D13" s="359" t="s">
        <v>126</v>
      </c>
      <c r="E13" s="357">
        <v>1317</v>
      </c>
    </row>
    <row r="14" spans="2:5" ht="15">
      <c r="B14" s="366">
        <v>8</v>
      </c>
      <c r="C14" s="367" t="s">
        <v>135</v>
      </c>
      <c r="D14" s="368" t="s">
        <v>136</v>
      </c>
      <c r="E14" s="366">
        <v>1131</v>
      </c>
    </row>
    <row r="15" spans="2:5" ht="25.5">
      <c r="B15" s="357">
        <v>9</v>
      </c>
      <c r="C15" s="358" t="s">
        <v>133</v>
      </c>
      <c r="D15" s="359" t="s">
        <v>134</v>
      </c>
      <c r="E15" s="357">
        <v>1105</v>
      </c>
    </row>
    <row r="16" spans="2:5" ht="25.5">
      <c r="B16" s="366">
        <v>10</v>
      </c>
      <c r="C16" s="367" t="s">
        <v>137</v>
      </c>
      <c r="D16" s="368" t="s">
        <v>138</v>
      </c>
      <c r="E16" s="366">
        <v>1090</v>
      </c>
    </row>
    <row r="17" spans="2:5" ht="15">
      <c r="B17" s="357">
        <v>11</v>
      </c>
      <c r="C17" s="358" t="s">
        <v>143</v>
      </c>
      <c r="D17" s="359" t="s">
        <v>144</v>
      </c>
      <c r="E17" s="357">
        <v>1015</v>
      </c>
    </row>
    <row r="18" spans="2:5" s="126" customFormat="1" ht="15">
      <c r="B18" s="366">
        <v>12</v>
      </c>
      <c r="C18" s="367" t="s">
        <v>154</v>
      </c>
      <c r="D18" s="368" t="s">
        <v>155</v>
      </c>
      <c r="E18" s="366">
        <v>931</v>
      </c>
    </row>
    <row r="19" spans="2:5" ht="15">
      <c r="B19" s="357">
        <v>13</v>
      </c>
      <c r="C19" s="358" t="s">
        <v>151</v>
      </c>
      <c r="D19" s="359" t="s">
        <v>152</v>
      </c>
      <c r="E19" s="357">
        <v>928</v>
      </c>
    </row>
    <row r="20" spans="2:5" ht="15">
      <c r="B20" s="366">
        <v>14</v>
      </c>
      <c r="C20" s="367" t="s">
        <v>147</v>
      </c>
      <c r="D20" s="368" t="s">
        <v>148</v>
      </c>
      <c r="E20" s="366">
        <v>918</v>
      </c>
    </row>
    <row r="21" spans="2:5" ht="38.25">
      <c r="B21" s="357">
        <v>15</v>
      </c>
      <c r="C21" s="358" t="s">
        <v>153</v>
      </c>
      <c r="D21" s="359" t="s">
        <v>288</v>
      </c>
      <c r="E21" s="357">
        <v>896</v>
      </c>
    </row>
    <row r="22" spans="2:5" ht="25.5">
      <c r="B22" s="366">
        <v>16</v>
      </c>
      <c r="C22" s="367" t="s">
        <v>145</v>
      </c>
      <c r="D22" s="368" t="s">
        <v>146</v>
      </c>
      <c r="E22" s="366">
        <v>851</v>
      </c>
    </row>
    <row r="23" spans="2:5" ht="15">
      <c r="B23" s="357">
        <v>17</v>
      </c>
      <c r="C23" s="358" t="s">
        <v>156</v>
      </c>
      <c r="D23" s="359" t="s">
        <v>157</v>
      </c>
      <c r="E23" s="357">
        <v>825</v>
      </c>
    </row>
    <row r="24" spans="2:5" s="126" customFormat="1" ht="15">
      <c r="B24" s="366">
        <v>18</v>
      </c>
      <c r="C24" s="367" t="s">
        <v>392</v>
      </c>
      <c r="D24" s="368" t="s">
        <v>393</v>
      </c>
      <c r="E24" s="366">
        <v>819</v>
      </c>
    </row>
    <row r="25" spans="2:5" s="126" customFormat="1" ht="38.25">
      <c r="B25" s="357">
        <v>19</v>
      </c>
      <c r="C25" s="358" t="s">
        <v>479</v>
      </c>
      <c r="D25" s="359" t="s">
        <v>480</v>
      </c>
      <c r="E25" s="357">
        <v>805</v>
      </c>
    </row>
    <row r="26" spans="2:5" s="126" customFormat="1" ht="25.5">
      <c r="B26" s="366">
        <v>20</v>
      </c>
      <c r="C26" s="367" t="s">
        <v>139</v>
      </c>
      <c r="D26" s="368" t="s">
        <v>140</v>
      </c>
      <c r="E26" s="366">
        <v>795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&amp;L30.01.2015&amp;CTÜRKİYE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tabSelected="1" zoomScalePageLayoutView="0" workbookViewId="0" topLeftCell="C1">
      <selection activeCell="C1" sqref="C1"/>
    </sheetView>
  </sheetViews>
  <sheetFormatPr defaultColWidth="9.140625" defaultRowHeight="15"/>
  <cols>
    <col min="1" max="1" width="0.9921875" style="0" customWidth="1"/>
    <col min="2" max="2" width="9.7109375" style="0" customWidth="1"/>
    <col min="3" max="3" width="13.00390625" style="0" customWidth="1"/>
    <col min="4" max="11" width="9.7109375" style="126" customWidth="1"/>
    <col min="12" max="13" width="9.7109375" style="0" customWidth="1"/>
    <col min="14" max="19" width="9.7109375" style="126" customWidth="1"/>
    <col min="20" max="20" width="9.421875" style="95" customWidth="1"/>
    <col min="21" max="21" width="10.8515625" style="0" customWidth="1"/>
    <col min="22" max="27" width="10.8515625" style="126" customWidth="1"/>
    <col min="28" max="28" width="9.421875" style="0" customWidth="1"/>
    <col min="29" max="29" width="10.8515625" style="0" customWidth="1"/>
    <col min="30" max="37" width="10.8515625" style="126" customWidth="1"/>
    <col min="38" max="38" width="9.421875" style="0" customWidth="1"/>
    <col min="39" max="39" width="10.8515625" style="0" customWidth="1"/>
    <col min="40" max="41" width="10.8515625" style="126" customWidth="1"/>
    <col min="42" max="42" width="9.421875" style="0" customWidth="1"/>
    <col min="43" max="43" width="10.8515625" style="0" customWidth="1"/>
    <col min="44" max="45" width="10.8515625" style="126" customWidth="1"/>
    <col min="46" max="46" width="9.421875" style="0" customWidth="1"/>
    <col min="47" max="47" width="10.8515625" style="0" customWidth="1"/>
    <col min="48" max="49" width="10.8515625" style="126" customWidth="1"/>
    <col min="50" max="51" width="10.8515625" style="102" customWidth="1"/>
    <col min="52" max="53" width="10.8515625" style="126" customWidth="1"/>
    <col min="54" max="54" width="9.421875" style="0" customWidth="1"/>
    <col min="55" max="55" width="10.8515625" style="0" customWidth="1"/>
  </cols>
  <sheetData>
    <row r="3" spans="2:55" ht="18">
      <c r="B3" s="461" t="s">
        <v>930</v>
      </c>
      <c r="C3" s="462"/>
      <c r="D3" s="462"/>
      <c r="E3" s="462"/>
      <c r="F3" s="462"/>
      <c r="G3" s="462"/>
      <c r="H3" s="462"/>
      <c r="I3" s="462"/>
      <c r="J3" s="462"/>
      <c r="K3" s="462"/>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4" spans="21:27" ht="15">
      <c r="U4" s="103"/>
      <c r="V4" s="128"/>
      <c r="W4" s="128"/>
      <c r="X4" s="128"/>
      <c r="Y4" s="128"/>
      <c r="Z4" s="128"/>
      <c r="AA4" s="128"/>
    </row>
    <row r="5" spans="2:55" ht="15">
      <c r="B5" s="455" t="s">
        <v>920</v>
      </c>
      <c r="C5" s="455"/>
      <c r="D5" s="455"/>
      <c r="E5" s="455"/>
      <c r="F5" s="455"/>
      <c r="G5" s="455"/>
      <c r="H5" s="455"/>
      <c r="I5" s="45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row>
    <row r="6" ht="15.75" thickBot="1"/>
    <row r="7" spans="2:53" ht="15.75" customHeight="1" thickBot="1">
      <c r="B7" s="466" t="s">
        <v>163</v>
      </c>
      <c r="C7" s="464" t="s">
        <v>16</v>
      </c>
      <c r="D7" s="456" t="s">
        <v>17</v>
      </c>
      <c r="E7" s="457"/>
      <c r="F7" s="458" t="s">
        <v>18</v>
      </c>
      <c r="G7" s="459"/>
      <c r="H7" s="456" t="s">
        <v>19</v>
      </c>
      <c r="I7" s="457"/>
      <c r="J7" s="456" t="s">
        <v>20</v>
      </c>
      <c r="K7" s="468"/>
      <c r="L7" s="456" t="s">
        <v>21</v>
      </c>
      <c r="M7" s="457"/>
      <c r="N7" s="456" t="s">
        <v>22</v>
      </c>
      <c r="O7" s="457"/>
      <c r="P7" s="456" t="s">
        <v>23</v>
      </c>
      <c r="Q7" s="457"/>
      <c r="R7" s="456" t="s">
        <v>24</v>
      </c>
      <c r="S7" s="457"/>
      <c r="T7"/>
      <c r="V7"/>
      <c r="W7"/>
      <c r="X7"/>
      <c r="Y7"/>
      <c r="Z7"/>
      <c r="AA7"/>
      <c r="AD7"/>
      <c r="AE7"/>
      <c r="AF7"/>
      <c r="AG7"/>
      <c r="AH7"/>
      <c r="AI7"/>
      <c r="AJ7"/>
      <c r="AK7"/>
      <c r="AN7"/>
      <c r="AO7"/>
      <c r="AR7"/>
      <c r="AS7"/>
      <c r="AV7"/>
      <c r="AW7"/>
      <c r="AX7"/>
      <c r="AY7"/>
      <c r="AZ7"/>
      <c r="BA7"/>
    </row>
    <row r="8" spans="2:53" ht="26.25" thickBot="1">
      <c r="B8" s="467"/>
      <c r="C8" s="465"/>
      <c r="D8" s="108" t="s">
        <v>25</v>
      </c>
      <c r="E8" s="108" t="s">
        <v>26</v>
      </c>
      <c r="F8" s="110" t="s">
        <v>27</v>
      </c>
      <c r="G8" s="108" t="s">
        <v>26</v>
      </c>
      <c r="H8" s="108" t="s">
        <v>27</v>
      </c>
      <c r="I8" s="290" t="s">
        <v>26</v>
      </c>
      <c r="J8" s="290" t="s">
        <v>27</v>
      </c>
      <c r="K8" s="290" t="s">
        <v>26</v>
      </c>
      <c r="L8" s="108" t="s">
        <v>27</v>
      </c>
      <c r="M8" s="108" t="s">
        <v>26</v>
      </c>
      <c r="N8" s="108" t="s">
        <v>27</v>
      </c>
      <c r="O8" s="108" t="s">
        <v>26</v>
      </c>
      <c r="P8" s="108" t="s">
        <v>27</v>
      </c>
      <c r="Q8" s="108" t="s">
        <v>26</v>
      </c>
      <c r="R8" s="109" t="s">
        <v>27</v>
      </c>
      <c r="S8" s="108" t="s">
        <v>26</v>
      </c>
      <c r="T8"/>
      <c r="V8"/>
      <c r="W8"/>
      <c r="X8"/>
      <c r="Y8"/>
      <c r="Z8"/>
      <c r="AA8"/>
      <c r="AD8"/>
      <c r="AE8"/>
      <c r="AF8"/>
      <c r="AG8"/>
      <c r="AH8"/>
      <c r="AI8"/>
      <c r="AJ8"/>
      <c r="AK8"/>
      <c r="AN8"/>
      <c r="AO8"/>
      <c r="AR8"/>
      <c r="AS8"/>
      <c r="AV8"/>
      <c r="AW8"/>
      <c r="AX8"/>
      <c r="AY8"/>
      <c r="AZ8"/>
      <c r="BA8"/>
    </row>
    <row r="9" spans="2:53" ht="15">
      <c r="B9" s="156" t="s">
        <v>829</v>
      </c>
      <c r="C9" s="11" t="s">
        <v>29</v>
      </c>
      <c r="D9" s="291">
        <v>1586</v>
      </c>
      <c r="E9" s="311">
        <v>2.920182</v>
      </c>
      <c r="F9" s="285">
        <v>2254</v>
      </c>
      <c r="G9" s="292">
        <v>4.255319</v>
      </c>
      <c r="H9" s="295">
        <v>2428</v>
      </c>
      <c r="I9" s="301">
        <v>2.490502</v>
      </c>
      <c r="J9" s="300">
        <v>5121</v>
      </c>
      <c r="K9" s="301">
        <v>4.297352</v>
      </c>
      <c r="L9" s="291">
        <v>39629</v>
      </c>
      <c r="M9" s="292">
        <v>7.024414</v>
      </c>
      <c r="N9" s="291">
        <v>6478</v>
      </c>
      <c r="O9" s="292">
        <v>7.32273</v>
      </c>
      <c r="P9" s="291">
        <v>56119</v>
      </c>
      <c r="Q9" s="304">
        <v>6.308132</v>
      </c>
      <c r="R9" s="319">
        <f>P9/D9</f>
        <v>35.38398486759142</v>
      </c>
      <c r="S9" s="301">
        <v>3.291823</v>
      </c>
      <c r="T9"/>
      <c r="V9"/>
      <c r="W9"/>
      <c r="X9"/>
      <c r="Y9"/>
      <c r="Z9"/>
      <c r="AA9"/>
      <c r="AD9"/>
      <c r="AE9"/>
      <c r="AF9"/>
      <c r="AG9"/>
      <c r="AH9"/>
      <c r="AI9"/>
      <c r="AJ9"/>
      <c r="AK9"/>
      <c r="AN9"/>
      <c r="AO9"/>
      <c r="AR9"/>
      <c r="AS9"/>
      <c r="AV9"/>
      <c r="AW9"/>
      <c r="AX9"/>
      <c r="AY9"/>
      <c r="AZ9"/>
      <c r="BA9"/>
    </row>
    <row r="10" spans="2:53" ht="15">
      <c r="B10" s="157" t="s">
        <v>830</v>
      </c>
      <c r="C10" s="12" t="s">
        <v>30</v>
      </c>
      <c r="D10" s="303">
        <v>250</v>
      </c>
      <c r="E10" s="312">
        <v>6.382979</v>
      </c>
      <c r="F10" s="286">
        <v>150</v>
      </c>
      <c r="G10" s="293">
        <v>15.38462</v>
      </c>
      <c r="H10" s="297">
        <v>247</v>
      </c>
      <c r="I10" s="298">
        <v>10.76233</v>
      </c>
      <c r="J10" s="297">
        <v>793</v>
      </c>
      <c r="K10" s="298">
        <v>-2.69939</v>
      </c>
      <c r="L10" s="287">
        <v>8104</v>
      </c>
      <c r="M10" s="293">
        <v>8.487282</v>
      </c>
      <c r="N10" s="287">
        <v>482</v>
      </c>
      <c r="O10" s="293">
        <v>18.71921</v>
      </c>
      <c r="P10" s="287">
        <v>9787</v>
      </c>
      <c r="Q10" s="306">
        <v>8.083932</v>
      </c>
      <c r="R10" s="320">
        <f aca="true" t="shared" si="0" ref="R10:R73">P10/D10</f>
        <v>39.148</v>
      </c>
      <c r="S10" s="298">
        <v>1.598896</v>
      </c>
      <c r="T10"/>
      <c r="V10"/>
      <c r="W10"/>
      <c r="X10"/>
      <c r="Y10"/>
      <c r="Z10"/>
      <c r="AA10"/>
      <c r="AD10"/>
      <c r="AE10"/>
      <c r="AF10"/>
      <c r="AG10"/>
      <c r="AH10"/>
      <c r="AI10"/>
      <c r="AJ10"/>
      <c r="AK10"/>
      <c r="AN10"/>
      <c r="AO10"/>
      <c r="AR10"/>
      <c r="AS10"/>
      <c r="AV10"/>
      <c r="AW10"/>
      <c r="AX10"/>
      <c r="AY10"/>
      <c r="AZ10"/>
      <c r="BA10"/>
    </row>
    <row r="11" spans="2:53" ht="15">
      <c r="B11" s="158" t="s">
        <v>831</v>
      </c>
      <c r="C11" s="13" t="s">
        <v>827</v>
      </c>
      <c r="D11" s="362">
        <v>857</v>
      </c>
      <c r="E11" s="313">
        <v>1.660735</v>
      </c>
      <c r="F11" s="289">
        <v>504</v>
      </c>
      <c r="G11" s="294">
        <v>4.132231</v>
      </c>
      <c r="H11" s="295">
        <v>655</v>
      </c>
      <c r="I11" s="296">
        <v>9.531773</v>
      </c>
      <c r="J11" s="295">
        <v>1525</v>
      </c>
      <c r="K11" s="296">
        <v>6.494413</v>
      </c>
      <c r="L11" s="288">
        <v>15183</v>
      </c>
      <c r="M11" s="294">
        <v>6.286314</v>
      </c>
      <c r="N11" s="288">
        <v>983</v>
      </c>
      <c r="O11" s="294">
        <v>8.738938</v>
      </c>
      <c r="P11" s="288">
        <v>18891</v>
      </c>
      <c r="Q11" s="305">
        <v>6.488162</v>
      </c>
      <c r="R11" s="321">
        <f t="shared" si="0"/>
        <v>22.043173862310386</v>
      </c>
      <c r="S11" s="296">
        <v>4.748566</v>
      </c>
      <c r="T11"/>
      <c r="V11"/>
      <c r="W11"/>
      <c r="X11"/>
      <c r="Y11"/>
      <c r="Z11"/>
      <c r="AA11"/>
      <c r="AD11"/>
      <c r="AE11"/>
      <c r="AF11"/>
      <c r="AG11"/>
      <c r="AH11"/>
      <c r="AI11"/>
      <c r="AJ11"/>
      <c r="AK11"/>
      <c r="AN11"/>
      <c r="AO11"/>
      <c r="AR11"/>
      <c r="AS11"/>
      <c r="AV11"/>
      <c r="AW11"/>
      <c r="AX11"/>
      <c r="AY11"/>
      <c r="AZ11"/>
      <c r="BA11"/>
    </row>
    <row r="12" spans="2:53" ht="15">
      <c r="B12" s="157" t="s">
        <v>832</v>
      </c>
      <c r="C12" s="12" t="s">
        <v>33</v>
      </c>
      <c r="D12" s="303">
        <v>63</v>
      </c>
      <c r="E12" s="312">
        <v>-10</v>
      </c>
      <c r="F12" s="286">
        <v>39</v>
      </c>
      <c r="G12" s="293">
        <v>-11.3636</v>
      </c>
      <c r="H12" s="297">
        <v>27</v>
      </c>
      <c r="I12" s="298">
        <v>-18.1818</v>
      </c>
      <c r="J12" s="297">
        <v>212</v>
      </c>
      <c r="K12" s="298">
        <v>-9.40171</v>
      </c>
      <c r="L12" s="287">
        <v>1301</v>
      </c>
      <c r="M12" s="293">
        <v>-4.26784</v>
      </c>
      <c r="N12" s="287">
        <v>146</v>
      </c>
      <c r="O12" s="293">
        <v>-9.31677</v>
      </c>
      <c r="P12" s="287">
        <v>1725</v>
      </c>
      <c r="Q12" s="306">
        <v>-5.78919</v>
      </c>
      <c r="R12" s="320">
        <f t="shared" si="0"/>
        <v>27.38095238095238</v>
      </c>
      <c r="S12" s="298">
        <v>4.678682</v>
      </c>
      <c r="T12"/>
      <c r="V12"/>
      <c r="W12"/>
      <c r="X12"/>
      <c r="Y12"/>
      <c r="Z12"/>
      <c r="AA12"/>
      <c r="AD12"/>
      <c r="AE12"/>
      <c r="AF12"/>
      <c r="AG12"/>
      <c r="AH12"/>
      <c r="AI12"/>
      <c r="AJ12"/>
      <c r="AK12"/>
      <c r="AN12"/>
      <c r="AO12"/>
      <c r="AR12"/>
      <c r="AS12"/>
      <c r="AV12"/>
      <c r="AW12"/>
      <c r="AX12"/>
      <c r="AY12"/>
      <c r="AZ12"/>
      <c r="BA12"/>
    </row>
    <row r="13" spans="2:53" ht="15">
      <c r="B13" s="158" t="s">
        <v>833</v>
      </c>
      <c r="C13" s="14" t="s">
        <v>35</v>
      </c>
      <c r="D13" s="362">
        <v>187</v>
      </c>
      <c r="E13" s="313">
        <v>-3.10881</v>
      </c>
      <c r="F13" s="289">
        <v>219</v>
      </c>
      <c r="G13" s="294">
        <v>2.336449</v>
      </c>
      <c r="H13" s="295">
        <v>194</v>
      </c>
      <c r="I13" s="296">
        <v>-3.9604</v>
      </c>
      <c r="J13" s="295">
        <v>561</v>
      </c>
      <c r="K13" s="296">
        <v>-5.39629</v>
      </c>
      <c r="L13" s="288">
        <v>6612</v>
      </c>
      <c r="M13" s="294">
        <v>9.77918</v>
      </c>
      <c r="N13" s="288">
        <v>700</v>
      </c>
      <c r="O13" s="294">
        <v>2.040816</v>
      </c>
      <c r="P13" s="288">
        <v>8322</v>
      </c>
      <c r="Q13" s="305">
        <v>7.242268</v>
      </c>
      <c r="R13" s="321">
        <f t="shared" si="0"/>
        <v>44.50267379679144</v>
      </c>
      <c r="S13" s="296">
        <v>10.6832</v>
      </c>
      <c r="T13"/>
      <c r="V13"/>
      <c r="W13"/>
      <c r="X13"/>
      <c r="Y13"/>
      <c r="Z13"/>
      <c r="AA13"/>
      <c r="AD13"/>
      <c r="AE13"/>
      <c r="AF13"/>
      <c r="AG13"/>
      <c r="AH13"/>
      <c r="AI13"/>
      <c r="AJ13"/>
      <c r="AK13"/>
      <c r="AN13"/>
      <c r="AO13"/>
      <c r="AR13"/>
      <c r="AS13"/>
      <c r="AV13"/>
      <c r="AW13"/>
      <c r="AX13"/>
      <c r="AY13"/>
      <c r="AZ13"/>
      <c r="BA13"/>
    </row>
    <row r="14" spans="2:53" ht="15">
      <c r="B14" s="157" t="s">
        <v>834</v>
      </c>
      <c r="C14" s="12" t="s">
        <v>37</v>
      </c>
      <c r="D14" s="303">
        <v>4844</v>
      </c>
      <c r="E14" s="312">
        <v>8.829477</v>
      </c>
      <c r="F14" s="286">
        <v>14954</v>
      </c>
      <c r="G14" s="293">
        <v>5.095228</v>
      </c>
      <c r="H14" s="297">
        <v>15231</v>
      </c>
      <c r="I14" s="298">
        <v>15.22923</v>
      </c>
      <c r="J14" s="297">
        <v>16850</v>
      </c>
      <c r="K14" s="298">
        <v>10.70959</v>
      </c>
      <c r="L14" s="287">
        <v>85816</v>
      </c>
      <c r="M14" s="293">
        <v>7.109336</v>
      </c>
      <c r="N14" s="287">
        <v>21027</v>
      </c>
      <c r="O14" s="293">
        <v>6.622382</v>
      </c>
      <c r="P14" s="287">
        <v>154408</v>
      </c>
      <c r="Q14" s="306">
        <v>8.094788</v>
      </c>
      <c r="R14" s="320">
        <f t="shared" si="0"/>
        <v>31.876135425268373</v>
      </c>
      <c r="S14" s="298">
        <v>-0.67508</v>
      </c>
      <c r="T14"/>
      <c r="V14"/>
      <c r="W14"/>
      <c r="X14"/>
      <c r="Y14"/>
      <c r="Z14"/>
      <c r="AA14"/>
      <c r="AD14"/>
      <c r="AE14"/>
      <c r="AF14"/>
      <c r="AG14"/>
      <c r="AH14"/>
      <c r="AI14"/>
      <c r="AJ14"/>
      <c r="AK14"/>
      <c r="AN14"/>
      <c r="AO14"/>
      <c r="AR14"/>
      <c r="AS14"/>
      <c r="AV14"/>
      <c r="AW14"/>
      <c r="AX14"/>
      <c r="AY14"/>
      <c r="AZ14"/>
      <c r="BA14"/>
    </row>
    <row r="15" spans="2:53" ht="15">
      <c r="B15" s="158" t="s">
        <v>835</v>
      </c>
      <c r="C15" s="14" t="s">
        <v>39</v>
      </c>
      <c r="D15" s="560">
        <v>1187</v>
      </c>
      <c r="E15" s="313">
        <v>3.577661</v>
      </c>
      <c r="F15" s="289">
        <v>966</v>
      </c>
      <c r="G15" s="294">
        <v>-2.0284</v>
      </c>
      <c r="H15" s="295">
        <v>1114</v>
      </c>
      <c r="I15" s="296">
        <v>16.28392</v>
      </c>
      <c r="J15" s="295">
        <v>2939</v>
      </c>
      <c r="K15" s="296">
        <v>-5.52877</v>
      </c>
      <c r="L15" s="288">
        <v>19478</v>
      </c>
      <c r="M15" s="294">
        <v>3.733291</v>
      </c>
      <c r="N15" s="288">
        <v>4495</v>
      </c>
      <c r="O15" s="294">
        <v>11.98306</v>
      </c>
      <c r="P15" s="288">
        <v>29223</v>
      </c>
      <c r="Q15" s="305">
        <v>4.382769</v>
      </c>
      <c r="R15" s="321">
        <f>P15/D15</f>
        <v>24.61920808761584</v>
      </c>
      <c r="S15" s="296">
        <v>0.777298</v>
      </c>
      <c r="T15"/>
      <c r="V15"/>
      <c r="W15"/>
      <c r="X15"/>
      <c r="Y15"/>
      <c r="Z15"/>
      <c r="AA15"/>
      <c r="AD15"/>
      <c r="AE15"/>
      <c r="AF15"/>
      <c r="AG15"/>
      <c r="AH15"/>
      <c r="AI15"/>
      <c r="AJ15"/>
      <c r="AK15"/>
      <c r="AN15"/>
      <c r="AO15"/>
      <c r="AR15"/>
      <c r="AS15"/>
      <c r="AV15"/>
      <c r="AW15"/>
      <c r="AX15"/>
      <c r="AY15"/>
      <c r="AZ15"/>
      <c r="BA15"/>
    </row>
    <row r="16" spans="2:53" ht="15">
      <c r="B16" s="157" t="s">
        <v>836</v>
      </c>
      <c r="C16" s="12" t="s">
        <v>41</v>
      </c>
      <c r="D16" s="303">
        <v>110</v>
      </c>
      <c r="E16" s="312">
        <v>23.59551</v>
      </c>
      <c r="F16" s="286">
        <v>122</v>
      </c>
      <c r="G16" s="293">
        <v>5.172414</v>
      </c>
      <c r="H16" s="297">
        <v>156</v>
      </c>
      <c r="I16" s="298">
        <v>17.29323</v>
      </c>
      <c r="J16" s="297">
        <v>379</v>
      </c>
      <c r="K16" s="298">
        <v>9.221902</v>
      </c>
      <c r="L16" s="287">
        <v>1944</v>
      </c>
      <c r="M16" s="293">
        <v>-4.89237</v>
      </c>
      <c r="N16" s="287">
        <v>271</v>
      </c>
      <c r="O16" s="293">
        <v>-5.90278</v>
      </c>
      <c r="P16" s="287">
        <v>2892</v>
      </c>
      <c r="Q16" s="306">
        <v>-1.63265</v>
      </c>
      <c r="R16" s="320">
        <f t="shared" si="0"/>
        <v>26.29090909090909</v>
      </c>
      <c r="S16" s="298">
        <v>-20.4119</v>
      </c>
      <c r="T16"/>
      <c r="V16"/>
      <c r="W16"/>
      <c r="X16"/>
      <c r="Y16"/>
      <c r="Z16"/>
      <c r="AA16"/>
      <c r="AD16"/>
      <c r="AE16"/>
      <c r="AF16"/>
      <c r="AG16"/>
      <c r="AH16"/>
      <c r="AI16"/>
      <c r="AJ16"/>
      <c r="AK16"/>
      <c r="AN16"/>
      <c r="AO16"/>
      <c r="AR16"/>
      <c r="AS16"/>
      <c r="AV16"/>
      <c r="AW16"/>
      <c r="AX16"/>
      <c r="AY16"/>
      <c r="AZ16"/>
      <c r="BA16"/>
    </row>
    <row r="17" spans="2:53" ht="15">
      <c r="B17" s="158" t="s">
        <v>837</v>
      </c>
      <c r="C17" s="14" t="s">
        <v>43</v>
      </c>
      <c r="D17" s="362">
        <v>825</v>
      </c>
      <c r="E17" s="313">
        <v>8.267717</v>
      </c>
      <c r="F17" s="289">
        <v>799</v>
      </c>
      <c r="G17" s="294">
        <v>4.99343</v>
      </c>
      <c r="H17" s="295">
        <v>810</v>
      </c>
      <c r="I17" s="296">
        <v>7.712766</v>
      </c>
      <c r="J17" s="295">
        <v>1720</v>
      </c>
      <c r="K17" s="296">
        <v>10.32713</v>
      </c>
      <c r="L17" s="288">
        <v>22164</v>
      </c>
      <c r="M17" s="294">
        <v>9.500519</v>
      </c>
      <c r="N17" s="288">
        <v>2685</v>
      </c>
      <c r="O17" s="294">
        <v>9.235151</v>
      </c>
      <c r="P17" s="288">
        <v>28610</v>
      </c>
      <c r="Q17" s="305">
        <v>8.613948</v>
      </c>
      <c r="R17" s="321">
        <f t="shared" si="0"/>
        <v>34.67878787878788</v>
      </c>
      <c r="S17" s="296">
        <v>0.319792</v>
      </c>
      <c r="T17"/>
      <c r="V17"/>
      <c r="W17"/>
      <c r="X17"/>
      <c r="Y17"/>
      <c r="Z17"/>
      <c r="AA17"/>
      <c r="AD17"/>
      <c r="AE17"/>
      <c r="AF17"/>
      <c r="AG17"/>
      <c r="AH17"/>
      <c r="AI17"/>
      <c r="AJ17"/>
      <c r="AK17"/>
      <c r="AN17"/>
      <c r="AO17"/>
      <c r="AR17"/>
      <c r="AS17"/>
      <c r="AV17"/>
      <c r="AW17"/>
      <c r="AX17"/>
      <c r="AY17"/>
      <c r="AZ17"/>
      <c r="BA17"/>
    </row>
    <row r="18" spans="2:53" ht="15">
      <c r="B18" s="159" t="s">
        <v>838</v>
      </c>
      <c r="C18" s="12" t="s">
        <v>44</v>
      </c>
      <c r="D18" s="303">
        <v>948</v>
      </c>
      <c r="E18" s="312">
        <v>1.173959</v>
      </c>
      <c r="F18" s="286">
        <v>1390</v>
      </c>
      <c r="G18" s="293">
        <v>3.422619</v>
      </c>
      <c r="H18" s="297">
        <v>1507</v>
      </c>
      <c r="I18" s="298">
        <v>16.19121</v>
      </c>
      <c r="J18" s="297">
        <v>2585</v>
      </c>
      <c r="K18" s="298">
        <v>8.385744</v>
      </c>
      <c r="L18" s="287">
        <v>23950</v>
      </c>
      <c r="M18" s="293">
        <v>9.786844</v>
      </c>
      <c r="N18" s="287">
        <v>3737</v>
      </c>
      <c r="O18" s="293">
        <v>5.594801</v>
      </c>
      <c r="P18" s="287">
        <v>33535</v>
      </c>
      <c r="Q18" s="306">
        <v>9.480592</v>
      </c>
      <c r="R18" s="320">
        <f t="shared" si="0"/>
        <v>35.37447257383966</v>
      </c>
      <c r="S18" s="298">
        <v>8.210247</v>
      </c>
      <c r="T18"/>
      <c r="V18"/>
      <c r="W18"/>
      <c r="X18"/>
      <c r="Y18"/>
      <c r="Z18"/>
      <c r="AA18"/>
      <c r="AD18"/>
      <c r="AE18"/>
      <c r="AF18"/>
      <c r="AG18"/>
      <c r="AH18"/>
      <c r="AI18"/>
      <c r="AJ18"/>
      <c r="AK18"/>
      <c r="AN18"/>
      <c r="AO18"/>
      <c r="AR18"/>
      <c r="AS18"/>
      <c r="AV18"/>
      <c r="AW18"/>
      <c r="AX18"/>
      <c r="AY18"/>
      <c r="AZ18"/>
      <c r="BA18"/>
    </row>
    <row r="19" spans="2:53" ht="15">
      <c r="B19" s="160" t="s">
        <v>839</v>
      </c>
      <c r="C19" s="14" t="s">
        <v>45</v>
      </c>
      <c r="D19" s="362">
        <v>294</v>
      </c>
      <c r="E19" s="313">
        <v>7.29927</v>
      </c>
      <c r="F19" s="289">
        <v>701</v>
      </c>
      <c r="G19" s="294">
        <v>-5.65276</v>
      </c>
      <c r="H19" s="295">
        <v>743</v>
      </c>
      <c r="I19" s="296">
        <v>2.624309</v>
      </c>
      <c r="J19" s="295">
        <v>906</v>
      </c>
      <c r="K19" s="296">
        <v>0.890869</v>
      </c>
      <c r="L19" s="288">
        <v>15392</v>
      </c>
      <c r="M19" s="294">
        <v>7.862649</v>
      </c>
      <c r="N19" s="288">
        <v>1570</v>
      </c>
      <c r="O19" s="294">
        <v>6.657609</v>
      </c>
      <c r="P19" s="288">
        <v>20061</v>
      </c>
      <c r="Q19" s="305">
        <v>6.594049</v>
      </c>
      <c r="R19" s="321">
        <f t="shared" si="0"/>
        <v>68.23469387755102</v>
      </c>
      <c r="S19" s="296">
        <v>-0.65725</v>
      </c>
      <c r="T19"/>
      <c r="V19"/>
      <c r="W19"/>
      <c r="X19"/>
      <c r="Y19"/>
      <c r="Z19"/>
      <c r="AA19"/>
      <c r="AD19"/>
      <c r="AE19"/>
      <c r="AF19"/>
      <c r="AG19"/>
      <c r="AH19"/>
      <c r="AI19"/>
      <c r="AJ19"/>
      <c r="AK19"/>
      <c r="AN19"/>
      <c r="AO19"/>
      <c r="AR19"/>
      <c r="AS19"/>
      <c r="AV19"/>
      <c r="AW19"/>
      <c r="AX19"/>
      <c r="AY19"/>
      <c r="AZ19"/>
      <c r="BA19"/>
    </row>
    <row r="20" spans="2:53" ht="15">
      <c r="B20" s="159" t="s">
        <v>840</v>
      </c>
      <c r="C20" s="12" t="s">
        <v>46</v>
      </c>
      <c r="D20" s="303">
        <v>97</v>
      </c>
      <c r="E20" s="312">
        <v>3.191489</v>
      </c>
      <c r="F20" s="286">
        <v>35</v>
      </c>
      <c r="G20" s="293">
        <v>-7.89474</v>
      </c>
      <c r="H20" s="297">
        <v>43</v>
      </c>
      <c r="I20" s="298">
        <v>2.380952</v>
      </c>
      <c r="J20" s="297">
        <v>242</v>
      </c>
      <c r="K20" s="298">
        <v>4.761905</v>
      </c>
      <c r="L20" s="287">
        <v>1139</v>
      </c>
      <c r="M20" s="293">
        <v>1.605709</v>
      </c>
      <c r="N20" s="287">
        <v>183</v>
      </c>
      <c r="O20" s="293">
        <v>0</v>
      </c>
      <c r="P20" s="287">
        <v>1642</v>
      </c>
      <c r="Q20" s="306">
        <v>1.671827</v>
      </c>
      <c r="R20" s="320">
        <f t="shared" si="0"/>
        <v>16.927835051546392</v>
      </c>
      <c r="S20" s="298">
        <v>-1.47266</v>
      </c>
      <c r="T20"/>
      <c r="V20"/>
      <c r="W20"/>
      <c r="X20"/>
      <c r="Y20"/>
      <c r="Z20"/>
      <c r="AA20"/>
      <c r="AD20"/>
      <c r="AE20"/>
      <c r="AF20"/>
      <c r="AG20"/>
      <c r="AH20"/>
      <c r="AI20"/>
      <c r="AJ20"/>
      <c r="AK20"/>
      <c r="AN20"/>
      <c r="AO20"/>
      <c r="AR20"/>
      <c r="AS20"/>
      <c r="AV20"/>
      <c r="AW20"/>
      <c r="AX20"/>
      <c r="AY20"/>
      <c r="AZ20"/>
      <c r="BA20"/>
    </row>
    <row r="21" spans="2:53" ht="15">
      <c r="B21" s="160" t="s">
        <v>841</v>
      </c>
      <c r="C21" s="14" t="s">
        <v>47</v>
      </c>
      <c r="D21" s="362">
        <v>66</v>
      </c>
      <c r="E21" s="313">
        <v>11.86441</v>
      </c>
      <c r="F21" s="289">
        <v>26</v>
      </c>
      <c r="G21" s="294">
        <v>0</v>
      </c>
      <c r="H21" s="295">
        <v>30</v>
      </c>
      <c r="I21" s="296">
        <v>100</v>
      </c>
      <c r="J21" s="295">
        <v>119</v>
      </c>
      <c r="K21" s="296">
        <v>26.59574</v>
      </c>
      <c r="L21" s="288">
        <v>1195</v>
      </c>
      <c r="M21" s="294">
        <v>14.6833</v>
      </c>
      <c r="N21" s="288">
        <v>75</v>
      </c>
      <c r="O21" s="294">
        <v>10.29412</v>
      </c>
      <c r="P21" s="288">
        <v>1445</v>
      </c>
      <c r="Q21" s="305">
        <v>16.06426</v>
      </c>
      <c r="R21" s="321">
        <f t="shared" si="0"/>
        <v>21.893939393939394</v>
      </c>
      <c r="S21" s="296">
        <v>3.754412</v>
      </c>
      <c r="T21"/>
      <c r="V21"/>
      <c r="W21"/>
      <c r="X21"/>
      <c r="Y21"/>
      <c r="Z21"/>
      <c r="AA21"/>
      <c r="AD21"/>
      <c r="AE21"/>
      <c r="AF21"/>
      <c r="AG21"/>
      <c r="AH21"/>
      <c r="AI21"/>
      <c r="AJ21"/>
      <c r="AK21"/>
      <c r="AN21"/>
      <c r="AO21"/>
      <c r="AR21"/>
      <c r="AS21"/>
      <c r="AV21"/>
      <c r="AW21"/>
      <c r="AX21"/>
      <c r="AY21"/>
      <c r="AZ21"/>
      <c r="BA21"/>
    </row>
    <row r="22" spans="2:53" ht="15">
      <c r="B22" s="159" t="s">
        <v>842</v>
      </c>
      <c r="C22" s="12" t="s">
        <v>48</v>
      </c>
      <c r="D22" s="303">
        <v>273</v>
      </c>
      <c r="E22" s="312">
        <v>-2.5</v>
      </c>
      <c r="F22" s="286">
        <v>423</v>
      </c>
      <c r="G22" s="293">
        <v>-4.94382</v>
      </c>
      <c r="H22" s="297">
        <v>378</v>
      </c>
      <c r="I22" s="298">
        <v>-0.26385</v>
      </c>
      <c r="J22" s="297">
        <v>2065</v>
      </c>
      <c r="K22" s="298">
        <v>-0.43394</v>
      </c>
      <c r="L22" s="287">
        <v>12259</v>
      </c>
      <c r="M22" s="293">
        <v>-5.16014</v>
      </c>
      <c r="N22" s="287">
        <v>1010</v>
      </c>
      <c r="O22" s="293">
        <v>-6.48148</v>
      </c>
      <c r="P22" s="287">
        <v>16535</v>
      </c>
      <c r="Q22" s="306">
        <v>-5.1076</v>
      </c>
      <c r="R22" s="320">
        <f t="shared" si="0"/>
        <v>60.56776556776557</v>
      </c>
      <c r="S22" s="298">
        <v>-2.67447</v>
      </c>
      <c r="T22"/>
      <c r="V22"/>
      <c r="W22"/>
      <c r="X22"/>
      <c r="Y22"/>
      <c r="Z22"/>
      <c r="AA22"/>
      <c r="AD22"/>
      <c r="AE22"/>
      <c r="AF22"/>
      <c r="AG22"/>
      <c r="AH22"/>
      <c r="AI22"/>
      <c r="AJ22"/>
      <c r="AK22"/>
      <c r="AN22"/>
      <c r="AO22"/>
      <c r="AR22"/>
      <c r="AS22"/>
      <c r="AV22"/>
      <c r="AW22"/>
      <c r="AX22"/>
      <c r="AY22"/>
      <c r="AZ22"/>
      <c r="BA22"/>
    </row>
    <row r="23" spans="2:53" ht="15">
      <c r="B23" s="160" t="s">
        <v>843</v>
      </c>
      <c r="C23" s="14" t="s">
        <v>49</v>
      </c>
      <c r="D23" s="362">
        <v>442</v>
      </c>
      <c r="E23" s="313">
        <v>-3.7037</v>
      </c>
      <c r="F23" s="289">
        <v>297</v>
      </c>
      <c r="G23" s="294">
        <v>-7.47664</v>
      </c>
      <c r="H23" s="295">
        <v>159</v>
      </c>
      <c r="I23" s="296">
        <v>-10.6742</v>
      </c>
      <c r="J23" s="295">
        <v>897</v>
      </c>
      <c r="K23" s="296">
        <v>-8.6558</v>
      </c>
      <c r="L23" s="288">
        <v>8130</v>
      </c>
      <c r="M23" s="294">
        <v>-2.08358</v>
      </c>
      <c r="N23" s="288">
        <v>893</v>
      </c>
      <c r="O23" s="294">
        <v>-2.51092</v>
      </c>
      <c r="P23" s="288">
        <v>10377</v>
      </c>
      <c r="Q23" s="305">
        <v>-3.1906</v>
      </c>
      <c r="R23" s="321">
        <f t="shared" si="0"/>
        <v>23.47737556561086</v>
      </c>
      <c r="S23" s="296">
        <v>0.532842</v>
      </c>
      <c r="T23"/>
      <c r="V23"/>
      <c r="W23"/>
      <c r="X23"/>
      <c r="Y23"/>
      <c r="Z23"/>
      <c r="AA23"/>
      <c r="AD23"/>
      <c r="AE23"/>
      <c r="AF23"/>
      <c r="AG23"/>
      <c r="AH23"/>
      <c r="AI23"/>
      <c r="AJ23"/>
      <c r="AK23"/>
      <c r="AN23"/>
      <c r="AO23"/>
      <c r="AR23"/>
      <c r="AS23"/>
      <c r="AV23"/>
      <c r="AW23"/>
      <c r="AX23"/>
      <c r="AY23"/>
      <c r="AZ23"/>
      <c r="BA23"/>
    </row>
    <row r="24" spans="2:53" ht="15">
      <c r="B24" s="159" t="s">
        <v>844</v>
      </c>
      <c r="C24" s="12" t="s">
        <v>50</v>
      </c>
      <c r="D24" s="561">
        <v>5019</v>
      </c>
      <c r="E24" s="312">
        <v>3.784119</v>
      </c>
      <c r="F24" s="286">
        <v>9348</v>
      </c>
      <c r="G24" s="293">
        <v>4.986523</v>
      </c>
      <c r="H24" s="297">
        <v>7390</v>
      </c>
      <c r="I24" s="298">
        <v>8.214966</v>
      </c>
      <c r="J24" s="297">
        <v>14122</v>
      </c>
      <c r="K24" s="298">
        <v>5.600838</v>
      </c>
      <c r="L24" s="287">
        <v>179584</v>
      </c>
      <c r="M24" s="293">
        <v>5.430507</v>
      </c>
      <c r="N24" s="287">
        <v>25017</v>
      </c>
      <c r="O24" s="293">
        <v>9.263627</v>
      </c>
      <c r="P24" s="287">
        <v>235592</v>
      </c>
      <c r="Q24" s="306">
        <v>5.941182</v>
      </c>
      <c r="R24" s="320">
        <f t="shared" si="0"/>
        <v>46.94002789400279</v>
      </c>
      <c r="S24" s="298">
        <v>2.078413</v>
      </c>
      <c r="T24"/>
      <c r="V24"/>
      <c r="W24"/>
      <c r="X24"/>
      <c r="Y24"/>
      <c r="Z24"/>
      <c r="AA24"/>
      <c r="AD24"/>
      <c r="AE24"/>
      <c r="AF24"/>
      <c r="AG24"/>
      <c r="AH24"/>
      <c r="AI24"/>
      <c r="AJ24"/>
      <c r="AK24"/>
      <c r="AN24"/>
      <c r="AO24"/>
      <c r="AR24"/>
      <c r="AS24"/>
      <c r="AV24"/>
      <c r="AW24"/>
      <c r="AX24"/>
      <c r="AY24"/>
      <c r="AZ24"/>
      <c r="BA24"/>
    </row>
    <row r="25" spans="2:53" ht="15">
      <c r="B25" s="160" t="s">
        <v>845</v>
      </c>
      <c r="C25" s="14" t="s">
        <v>51</v>
      </c>
      <c r="D25" s="362">
        <v>420</v>
      </c>
      <c r="E25" s="313">
        <v>5.793451</v>
      </c>
      <c r="F25" s="289">
        <v>769</v>
      </c>
      <c r="G25" s="294">
        <v>24.83766</v>
      </c>
      <c r="H25" s="295">
        <v>1500</v>
      </c>
      <c r="I25" s="296">
        <v>-11.0848</v>
      </c>
      <c r="J25" s="295">
        <v>1438</v>
      </c>
      <c r="K25" s="296">
        <v>20.43551</v>
      </c>
      <c r="L25" s="288">
        <v>15749</v>
      </c>
      <c r="M25" s="294">
        <v>31.30732</v>
      </c>
      <c r="N25" s="288">
        <v>1860</v>
      </c>
      <c r="O25" s="294">
        <v>2.479339</v>
      </c>
      <c r="P25" s="288">
        <v>21320</v>
      </c>
      <c r="Q25" s="305">
        <v>23.19427</v>
      </c>
      <c r="R25" s="321">
        <f t="shared" si="0"/>
        <v>50.76190476190476</v>
      </c>
      <c r="S25" s="296">
        <v>16.44792</v>
      </c>
      <c r="T25"/>
      <c r="V25"/>
      <c r="W25"/>
      <c r="X25"/>
      <c r="Y25"/>
      <c r="Z25"/>
      <c r="AA25"/>
      <c r="AD25"/>
      <c r="AE25"/>
      <c r="AF25"/>
      <c r="AG25"/>
      <c r="AH25"/>
      <c r="AI25"/>
      <c r="AJ25"/>
      <c r="AK25"/>
      <c r="AN25"/>
      <c r="AO25"/>
      <c r="AR25"/>
      <c r="AS25"/>
      <c r="AV25"/>
      <c r="AW25"/>
      <c r="AX25"/>
      <c r="AY25"/>
      <c r="AZ25"/>
      <c r="BA25"/>
    </row>
    <row r="26" spans="2:53" ht="15">
      <c r="B26" s="159" t="s">
        <v>846</v>
      </c>
      <c r="C26" s="12" t="s">
        <v>52</v>
      </c>
      <c r="D26" s="303">
        <v>126</v>
      </c>
      <c r="E26" s="312">
        <v>-2.32558</v>
      </c>
      <c r="F26" s="286">
        <v>177</v>
      </c>
      <c r="G26" s="293">
        <v>-10.6061</v>
      </c>
      <c r="H26" s="297">
        <v>223</v>
      </c>
      <c r="I26" s="298">
        <v>-7.46888</v>
      </c>
      <c r="J26" s="297">
        <v>266</v>
      </c>
      <c r="K26" s="298">
        <v>-3.97112</v>
      </c>
      <c r="L26" s="287">
        <v>4716</v>
      </c>
      <c r="M26" s="293">
        <v>-5.35822</v>
      </c>
      <c r="N26" s="287">
        <v>478</v>
      </c>
      <c r="O26" s="293">
        <v>-15.0977</v>
      </c>
      <c r="P26" s="287">
        <v>6571</v>
      </c>
      <c r="Q26" s="306">
        <v>-5.76509</v>
      </c>
      <c r="R26" s="320">
        <f t="shared" si="0"/>
        <v>52.15079365079365</v>
      </c>
      <c r="S26" s="298">
        <v>-3.52141</v>
      </c>
      <c r="T26"/>
      <c r="V26"/>
      <c r="W26"/>
      <c r="X26"/>
      <c r="Y26"/>
      <c r="Z26"/>
      <c r="AA26"/>
      <c r="AD26"/>
      <c r="AE26"/>
      <c r="AF26"/>
      <c r="AG26"/>
      <c r="AH26"/>
      <c r="AI26"/>
      <c r="AJ26"/>
      <c r="AK26"/>
      <c r="AN26"/>
      <c r="AO26"/>
      <c r="AR26"/>
      <c r="AS26"/>
      <c r="AV26"/>
      <c r="AW26"/>
      <c r="AX26"/>
      <c r="AY26"/>
      <c r="AZ26"/>
      <c r="BA26"/>
    </row>
    <row r="27" spans="2:53" ht="15">
      <c r="B27" s="160" t="s">
        <v>847</v>
      </c>
      <c r="C27" s="14" t="s">
        <v>53</v>
      </c>
      <c r="D27" s="362">
        <v>417</v>
      </c>
      <c r="E27" s="313">
        <v>-4.3578</v>
      </c>
      <c r="F27" s="289">
        <v>309</v>
      </c>
      <c r="G27" s="294">
        <v>8.802817</v>
      </c>
      <c r="H27" s="295">
        <v>359</v>
      </c>
      <c r="I27" s="296">
        <v>5.588235</v>
      </c>
      <c r="J27" s="295">
        <v>1354</v>
      </c>
      <c r="K27" s="296">
        <v>-5.04909</v>
      </c>
      <c r="L27" s="288">
        <v>13048</v>
      </c>
      <c r="M27" s="294">
        <v>3.219682</v>
      </c>
      <c r="N27" s="288">
        <v>1277</v>
      </c>
      <c r="O27" s="294">
        <v>2.078337</v>
      </c>
      <c r="P27" s="288">
        <v>16347</v>
      </c>
      <c r="Q27" s="305">
        <v>2.540459</v>
      </c>
      <c r="R27" s="321">
        <f t="shared" si="0"/>
        <v>39.201438848920866</v>
      </c>
      <c r="S27" s="296">
        <v>7.212566</v>
      </c>
      <c r="T27"/>
      <c r="V27"/>
      <c r="W27"/>
      <c r="X27"/>
      <c r="Y27"/>
      <c r="Z27"/>
      <c r="AA27"/>
      <c r="AD27"/>
      <c r="AE27"/>
      <c r="AF27"/>
      <c r="AG27"/>
      <c r="AH27"/>
      <c r="AI27"/>
      <c r="AJ27"/>
      <c r="AK27"/>
      <c r="AN27"/>
      <c r="AO27"/>
      <c r="AR27"/>
      <c r="AS27"/>
      <c r="AV27"/>
      <c r="AW27"/>
      <c r="AX27"/>
      <c r="AY27"/>
      <c r="AZ27"/>
      <c r="BA27"/>
    </row>
    <row r="28" spans="2:53" ht="15">
      <c r="B28" s="159" t="s">
        <v>848</v>
      </c>
      <c r="C28" s="12" t="s">
        <v>54</v>
      </c>
      <c r="D28" s="561">
        <v>1496</v>
      </c>
      <c r="E28" s="312">
        <v>4.32357</v>
      </c>
      <c r="F28" s="286">
        <v>1302</v>
      </c>
      <c r="G28" s="293">
        <v>4.326923</v>
      </c>
      <c r="H28" s="297">
        <v>1683</v>
      </c>
      <c r="I28" s="298">
        <v>7.265774</v>
      </c>
      <c r="J28" s="297">
        <v>4619</v>
      </c>
      <c r="K28" s="298">
        <v>9.170409</v>
      </c>
      <c r="L28" s="287">
        <v>51713</v>
      </c>
      <c r="M28" s="293">
        <v>4.090095</v>
      </c>
      <c r="N28" s="287">
        <v>6743</v>
      </c>
      <c r="O28" s="293">
        <v>4.171173</v>
      </c>
      <c r="P28" s="287">
        <v>66091</v>
      </c>
      <c r="Q28" s="306">
        <v>4.275729</v>
      </c>
      <c r="R28" s="320">
        <f t="shared" si="0"/>
        <v>44.17847593582888</v>
      </c>
      <c r="S28" s="298">
        <v>-0.04586</v>
      </c>
      <c r="T28"/>
      <c r="V28"/>
      <c r="W28"/>
      <c r="X28"/>
      <c r="Y28"/>
      <c r="Z28"/>
      <c r="AA28"/>
      <c r="AD28"/>
      <c r="AE28"/>
      <c r="AF28"/>
      <c r="AG28"/>
      <c r="AH28"/>
      <c r="AI28"/>
      <c r="AJ28"/>
      <c r="AK28"/>
      <c r="AN28"/>
      <c r="AO28"/>
      <c r="AR28"/>
      <c r="AS28"/>
      <c r="AV28"/>
      <c r="AW28"/>
      <c r="AX28"/>
      <c r="AY28"/>
      <c r="AZ28"/>
      <c r="BA28"/>
    </row>
    <row r="29" spans="2:53" ht="15">
      <c r="B29" s="160" t="s">
        <v>849</v>
      </c>
      <c r="C29" s="14" t="s">
        <v>55</v>
      </c>
      <c r="D29" s="362">
        <v>450</v>
      </c>
      <c r="E29" s="313">
        <v>0.896861</v>
      </c>
      <c r="F29" s="289">
        <v>276</v>
      </c>
      <c r="G29" s="294">
        <v>-12.381</v>
      </c>
      <c r="H29" s="295">
        <v>406</v>
      </c>
      <c r="I29" s="296">
        <v>-3.56295</v>
      </c>
      <c r="J29" s="295">
        <v>1301</v>
      </c>
      <c r="K29" s="296">
        <v>0.540958</v>
      </c>
      <c r="L29" s="288">
        <v>7325</v>
      </c>
      <c r="M29" s="294">
        <v>-0.05458</v>
      </c>
      <c r="N29" s="288">
        <v>1256</v>
      </c>
      <c r="O29" s="294">
        <v>-2.56012</v>
      </c>
      <c r="P29" s="288">
        <v>10571</v>
      </c>
      <c r="Q29" s="305">
        <v>-0.77905</v>
      </c>
      <c r="R29" s="321">
        <f t="shared" si="0"/>
        <v>23.49111111111111</v>
      </c>
      <c r="S29" s="296">
        <v>-1.66101</v>
      </c>
      <c r="T29"/>
      <c r="V29"/>
      <c r="W29"/>
      <c r="X29"/>
      <c r="Y29"/>
      <c r="Z29"/>
      <c r="AA29"/>
      <c r="AD29"/>
      <c r="AE29"/>
      <c r="AF29"/>
      <c r="AG29"/>
      <c r="AH29"/>
      <c r="AI29"/>
      <c r="AJ29"/>
      <c r="AK29"/>
      <c r="AN29"/>
      <c r="AO29"/>
      <c r="AR29"/>
      <c r="AS29"/>
      <c r="AV29"/>
      <c r="AW29"/>
      <c r="AX29"/>
      <c r="AY29"/>
      <c r="AZ29"/>
      <c r="BA29"/>
    </row>
    <row r="30" spans="2:53" ht="15">
      <c r="B30" s="159" t="s">
        <v>850</v>
      </c>
      <c r="C30" s="12" t="s">
        <v>56</v>
      </c>
      <c r="D30" s="303">
        <v>300</v>
      </c>
      <c r="E30" s="312">
        <v>11.52416</v>
      </c>
      <c r="F30" s="286">
        <v>416</v>
      </c>
      <c r="G30" s="293">
        <v>16.85393</v>
      </c>
      <c r="H30" s="297">
        <v>283</v>
      </c>
      <c r="I30" s="298">
        <v>6.390977</v>
      </c>
      <c r="J30" s="297">
        <v>1047</v>
      </c>
      <c r="K30" s="298">
        <v>18.57305</v>
      </c>
      <c r="L30" s="287">
        <v>11844</v>
      </c>
      <c r="M30" s="293">
        <v>13.19889</v>
      </c>
      <c r="N30" s="287">
        <v>1195</v>
      </c>
      <c r="O30" s="293">
        <v>19.38062</v>
      </c>
      <c r="P30" s="287">
        <v>14839</v>
      </c>
      <c r="Q30" s="306">
        <v>13.97957</v>
      </c>
      <c r="R30" s="320">
        <f t="shared" si="0"/>
        <v>49.46333333333333</v>
      </c>
      <c r="S30" s="298">
        <v>2.20168</v>
      </c>
      <c r="T30"/>
      <c r="V30"/>
      <c r="W30"/>
      <c r="X30"/>
      <c r="Y30"/>
      <c r="Z30"/>
      <c r="AA30"/>
      <c r="AD30"/>
      <c r="AE30"/>
      <c r="AF30"/>
      <c r="AG30"/>
      <c r="AH30"/>
      <c r="AI30"/>
      <c r="AJ30"/>
      <c r="AK30"/>
      <c r="AN30"/>
      <c r="AO30"/>
      <c r="AR30"/>
      <c r="AS30"/>
      <c r="AV30"/>
      <c r="AW30"/>
      <c r="AX30"/>
      <c r="AY30"/>
      <c r="AZ30"/>
      <c r="BA30"/>
    </row>
    <row r="31" spans="2:53" ht="15">
      <c r="B31" s="160" t="s">
        <v>851</v>
      </c>
      <c r="C31" s="14" t="s">
        <v>57</v>
      </c>
      <c r="D31" s="362">
        <v>332</v>
      </c>
      <c r="E31" s="313">
        <v>5.732484</v>
      </c>
      <c r="F31" s="289">
        <v>331</v>
      </c>
      <c r="G31" s="294">
        <v>0.914634</v>
      </c>
      <c r="H31" s="295">
        <v>291</v>
      </c>
      <c r="I31" s="296">
        <v>12.35521</v>
      </c>
      <c r="J31" s="295">
        <v>1077</v>
      </c>
      <c r="K31" s="296">
        <v>4.664723</v>
      </c>
      <c r="L31" s="288">
        <v>6116</v>
      </c>
      <c r="M31" s="294">
        <v>4.475572</v>
      </c>
      <c r="N31" s="288">
        <v>635</v>
      </c>
      <c r="O31" s="294">
        <v>0.793651</v>
      </c>
      <c r="P31" s="288">
        <v>8456</v>
      </c>
      <c r="Q31" s="305">
        <v>4.317789</v>
      </c>
      <c r="R31" s="321">
        <f t="shared" si="0"/>
        <v>25.46987951807229</v>
      </c>
      <c r="S31" s="296">
        <v>-1.33799</v>
      </c>
      <c r="T31"/>
      <c r="V31"/>
      <c r="W31"/>
      <c r="X31"/>
      <c r="Y31"/>
      <c r="Z31"/>
      <c r="AA31"/>
      <c r="AD31"/>
      <c r="AE31"/>
      <c r="AF31"/>
      <c r="AG31"/>
      <c r="AH31"/>
      <c r="AI31"/>
      <c r="AJ31"/>
      <c r="AK31"/>
      <c r="AN31"/>
      <c r="AO31"/>
      <c r="AR31"/>
      <c r="AS31"/>
      <c r="AV31"/>
      <c r="AW31"/>
      <c r="AX31"/>
      <c r="AY31"/>
      <c r="AZ31"/>
      <c r="BA31"/>
    </row>
    <row r="32" spans="2:53" ht="15">
      <c r="B32" s="159" t="s">
        <v>826</v>
      </c>
      <c r="C32" s="12" t="s">
        <v>58</v>
      </c>
      <c r="D32" s="303">
        <v>126</v>
      </c>
      <c r="E32" s="312">
        <v>11.50442</v>
      </c>
      <c r="F32" s="286">
        <v>134</v>
      </c>
      <c r="G32" s="293">
        <v>17.54386</v>
      </c>
      <c r="H32" s="297">
        <v>133</v>
      </c>
      <c r="I32" s="298">
        <v>23.14815</v>
      </c>
      <c r="J32" s="297">
        <v>251</v>
      </c>
      <c r="K32" s="298">
        <v>-0.79051</v>
      </c>
      <c r="L32" s="287">
        <v>2083</v>
      </c>
      <c r="M32" s="293">
        <v>30.67754</v>
      </c>
      <c r="N32" s="287">
        <v>367</v>
      </c>
      <c r="O32" s="293">
        <v>40.07634</v>
      </c>
      <c r="P32" s="287">
        <v>4034</v>
      </c>
      <c r="Q32" s="306">
        <v>69.63835</v>
      </c>
      <c r="R32" s="320">
        <f t="shared" si="0"/>
        <v>32.01587301587302</v>
      </c>
      <c r="S32" s="298">
        <v>52.13598</v>
      </c>
      <c r="T32"/>
      <c r="V32"/>
      <c r="W32"/>
      <c r="X32"/>
      <c r="Y32"/>
      <c r="Z32"/>
      <c r="AA32"/>
      <c r="AD32"/>
      <c r="AE32"/>
      <c r="AF32"/>
      <c r="AG32"/>
      <c r="AH32"/>
      <c r="AI32"/>
      <c r="AJ32"/>
      <c r="AK32"/>
      <c r="AN32"/>
      <c r="AO32"/>
      <c r="AR32"/>
      <c r="AS32"/>
      <c r="AV32"/>
      <c r="AW32"/>
      <c r="AX32"/>
      <c r="AY32"/>
      <c r="AZ32"/>
      <c r="BA32"/>
    </row>
    <row r="33" spans="2:53" ht="15">
      <c r="B33" s="160" t="s">
        <v>825</v>
      </c>
      <c r="C33" s="14" t="s">
        <v>59</v>
      </c>
      <c r="D33" s="362">
        <v>175</v>
      </c>
      <c r="E33" s="313">
        <v>-4.37158</v>
      </c>
      <c r="F33" s="289">
        <v>162</v>
      </c>
      <c r="G33" s="294">
        <v>-25</v>
      </c>
      <c r="H33" s="295">
        <v>184</v>
      </c>
      <c r="I33" s="296">
        <v>15.72327</v>
      </c>
      <c r="J33" s="295">
        <v>747</v>
      </c>
      <c r="K33" s="296">
        <v>0</v>
      </c>
      <c r="L33" s="288">
        <v>2520</v>
      </c>
      <c r="M33" s="294">
        <v>-32.8179</v>
      </c>
      <c r="N33" s="288">
        <v>441</v>
      </c>
      <c r="O33" s="294">
        <v>-10.5477</v>
      </c>
      <c r="P33" s="288">
        <v>4054</v>
      </c>
      <c r="Q33" s="305">
        <v>-24.4502</v>
      </c>
      <c r="R33" s="321">
        <f t="shared" si="0"/>
        <v>23.165714285714287</v>
      </c>
      <c r="S33" s="296">
        <v>-20.9965</v>
      </c>
      <c r="T33"/>
      <c r="V33"/>
      <c r="W33"/>
      <c r="X33"/>
      <c r="Y33"/>
      <c r="Z33"/>
      <c r="AA33"/>
      <c r="AD33"/>
      <c r="AE33"/>
      <c r="AF33"/>
      <c r="AG33"/>
      <c r="AH33"/>
      <c r="AI33"/>
      <c r="AJ33"/>
      <c r="AK33"/>
      <c r="AN33"/>
      <c r="AO33"/>
      <c r="AR33"/>
      <c r="AS33"/>
      <c r="AV33"/>
      <c r="AW33"/>
      <c r="AX33"/>
      <c r="AY33"/>
      <c r="AZ33"/>
      <c r="BA33"/>
    </row>
    <row r="34" spans="2:53" ht="15">
      <c r="B34" s="159" t="s">
        <v>852</v>
      </c>
      <c r="C34" s="12" t="s">
        <v>60</v>
      </c>
      <c r="D34" s="303">
        <v>768</v>
      </c>
      <c r="E34" s="312">
        <v>-4.2394</v>
      </c>
      <c r="F34" s="286">
        <v>2650</v>
      </c>
      <c r="G34" s="293">
        <v>14.12575</v>
      </c>
      <c r="H34" s="297">
        <v>2513</v>
      </c>
      <c r="I34" s="298">
        <v>-5.24133</v>
      </c>
      <c r="J34" s="297">
        <v>2915</v>
      </c>
      <c r="K34" s="298">
        <v>7.169118</v>
      </c>
      <c r="L34" s="287">
        <v>41553</v>
      </c>
      <c r="M34" s="293">
        <v>5.165519</v>
      </c>
      <c r="N34" s="287">
        <v>4870</v>
      </c>
      <c r="O34" s="293">
        <v>8.899821</v>
      </c>
      <c r="P34" s="287">
        <v>54785</v>
      </c>
      <c r="Q34" s="306">
        <v>5.408473</v>
      </c>
      <c r="R34" s="320">
        <f t="shared" si="0"/>
        <v>71.33463541666667</v>
      </c>
      <c r="S34" s="298">
        <v>10.07499</v>
      </c>
      <c r="T34"/>
      <c r="V34"/>
      <c r="W34"/>
      <c r="X34"/>
      <c r="Y34"/>
      <c r="Z34"/>
      <c r="AA34"/>
      <c r="AD34"/>
      <c r="AE34"/>
      <c r="AF34"/>
      <c r="AG34"/>
      <c r="AH34"/>
      <c r="AI34"/>
      <c r="AJ34"/>
      <c r="AK34"/>
      <c r="AN34"/>
      <c r="AO34"/>
      <c r="AR34"/>
      <c r="AS34"/>
      <c r="AV34"/>
      <c r="AW34"/>
      <c r="AX34"/>
      <c r="AY34"/>
      <c r="AZ34"/>
      <c r="BA34"/>
    </row>
    <row r="35" spans="2:53" ht="15">
      <c r="B35" s="160" t="s">
        <v>853</v>
      </c>
      <c r="C35" s="14" t="s">
        <v>61</v>
      </c>
      <c r="D35" s="560">
        <v>2189</v>
      </c>
      <c r="E35" s="313">
        <v>2.003728</v>
      </c>
      <c r="F35" s="289">
        <v>1694</v>
      </c>
      <c r="G35" s="294">
        <v>0.118203</v>
      </c>
      <c r="H35" s="295">
        <v>2222</v>
      </c>
      <c r="I35" s="296">
        <v>2.965709</v>
      </c>
      <c r="J35" s="295">
        <v>6242</v>
      </c>
      <c r="K35" s="296">
        <v>5.048805</v>
      </c>
      <c r="L35" s="288">
        <v>72747</v>
      </c>
      <c r="M35" s="294">
        <v>8.658701</v>
      </c>
      <c r="N35" s="288">
        <v>7732</v>
      </c>
      <c r="O35" s="294">
        <v>7.913468</v>
      </c>
      <c r="P35" s="288">
        <v>90832</v>
      </c>
      <c r="Q35" s="305">
        <v>8.002188</v>
      </c>
      <c r="R35" s="321">
        <f t="shared" si="0"/>
        <v>41.49474645957058</v>
      </c>
      <c r="S35" s="296">
        <v>5.880628</v>
      </c>
      <c r="T35"/>
      <c r="V35"/>
      <c r="W35"/>
      <c r="X35"/>
      <c r="Y35"/>
      <c r="Z35"/>
      <c r="AA35"/>
      <c r="AD35"/>
      <c r="AE35"/>
      <c r="AF35"/>
      <c r="AG35"/>
      <c r="AH35"/>
      <c r="AI35"/>
      <c r="AJ35"/>
      <c r="AK35"/>
      <c r="AN35"/>
      <c r="AO35"/>
      <c r="AR35"/>
      <c r="AS35"/>
      <c r="AV35"/>
      <c r="AW35"/>
      <c r="AX35"/>
      <c r="AY35"/>
      <c r="AZ35"/>
      <c r="BA35"/>
    </row>
    <row r="36" spans="2:53" ht="15">
      <c r="B36" s="159" t="s">
        <v>854</v>
      </c>
      <c r="C36" s="12" t="s">
        <v>62</v>
      </c>
      <c r="D36" s="303">
        <v>186</v>
      </c>
      <c r="E36" s="312">
        <v>7.514451</v>
      </c>
      <c r="F36" s="286">
        <v>155</v>
      </c>
      <c r="G36" s="293">
        <v>7.638889</v>
      </c>
      <c r="H36" s="297">
        <v>281</v>
      </c>
      <c r="I36" s="298">
        <v>15.63786</v>
      </c>
      <c r="J36" s="297">
        <v>534</v>
      </c>
      <c r="K36" s="298">
        <v>2.495202</v>
      </c>
      <c r="L36" s="287">
        <v>4432</v>
      </c>
      <c r="M36" s="293">
        <v>-8.52425</v>
      </c>
      <c r="N36" s="287">
        <v>571</v>
      </c>
      <c r="O36" s="293">
        <v>19.20668</v>
      </c>
      <c r="P36" s="287">
        <v>5973</v>
      </c>
      <c r="Q36" s="306">
        <v>-4.15597</v>
      </c>
      <c r="R36" s="320">
        <f t="shared" si="0"/>
        <v>32.11290322580645</v>
      </c>
      <c r="S36" s="298">
        <v>-10.8547</v>
      </c>
      <c r="T36"/>
      <c r="V36"/>
      <c r="W36"/>
      <c r="X36"/>
      <c r="Y36"/>
      <c r="Z36"/>
      <c r="AA36"/>
      <c r="AD36"/>
      <c r="AE36"/>
      <c r="AF36"/>
      <c r="AG36"/>
      <c r="AH36"/>
      <c r="AI36"/>
      <c r="AJ36"/>
      <c r="AK36"/>
      <c r="AN36"/>
      <c r="AO36"/>
      <c r="AR36"/>
      <c r="AS36"/>
      <c r="AV36"/>
      <c r="AW36"/>
      <c r="AX36"/>
      <c r="AY36"/>
      <c r="AZ36"/>
      <c r="BA36"/>
    </row>
    <row r="37" spans="2:53" ht="15" customHeight="1">
      <c r="B37" s="160" t="s">
        <v>855</v>
      </c>
      <c r="C37" s="14" t="s">
        <v>63</v>
      </c>
      <c r="D37" s="362">
        <v>105</v>
      </c>
      <c r="E37" s="313">
        <v>-10.2564</v>
      </c>
      <c r="F37" s="289">
        <v>141</v>
      </c>
      <c r="G37" s="294">
        <v>-9.03226</v>
      </c>
      <c r="H37" s="295">
        <v>97</v>
      </c>
      <c r="I37" s="296">
        <v>3.191489</v>
      </c>
      <c r="J37" s="295">
        <v>280</v>
      </c>
      <c r="K37" s="296">
        <v>-14.8936</v>
      </c>
      <c r="L37" s="288">
        <v>1442</v>
      </c>
      <c r="M37" s="294">
        <v>-9.81864</v>
      </c>
      <c r="N37" s="288">
        <v>255</v>
      </c>
      <c r="O37" s="294">
        <v>-10.8392</v>
      </c>
      <c r="P37" s="288">
        <v>2215</v>
      </c>
      <c r="Q37" s="305">
        <v>-10.1055</v>
      </c>
      <c r="R37" s="321">
        <f t="shared" si="0"/>
        <v>21.095238095238095</v>
      </c>
      <c r="S37" s="296">
        <v>0.168135</v>
      </c>
      <c r="T37"/>
      <c r="V37"/>
      <c r="W37"/>
      <c r="X37"/>
      <c r="Y37"/>
      <c r="Z37"/>
      <c r="AA37"/>
      <c r="AD37"/>
      <c r="AE37"/>
      <c r="AF37"/>
      <c r="AG37"/>
      <c r="AH37"/>
      <c r="AI37"/>
      <c r="AJ37"/>
      <c r="AK37"/>
      <c r="AN37"/>
      <c r="AO37"/>
      <c r="AR37"/>
      <c r="AS37"/>
      <c r="AV37"/>
      <c r="AW37"/>
      <c r="AX37"/>
      <c r="AY37"/>
      <c r="AZ37"/>
      <c r="BA37"/>
    </row>
    <row r="38" spans="2:53" ht="15">
      <c r="B38" s="159" t="s">
        <v>856</v>
      </c>
      <c r="C38" s="12" t="s">
        <v>64</v>
      </c>
      <c r="D38" s="303">
        <v>55</v>
      </c>
      <c r="E38" s="312">
        <v>-6.77966</v>
      </c>
      <c r="F38" s="286">
        <v>36</v>
      </c>
      <c r="G38" s="293">
        <v>-10</v>
      </c>
      <c r="H38" s="297">
        <v>42</v>
      </c>
      <c r="I38" s="298">
        <v>27.27273</v>
      </c>
      <c r="J38" s="297">
        <v>123</v>
      </c>
      <c r="K38" s="298">
        <v>-11.5108</v>
      </c>
      <c r="L38" s="287">
        <v>540</v>
      </c>
      <c r="M38" s="293">
        <v>-15.2276</v>
      </c>
      <c r="N38" s="287">
        <v>78</v>
      </c>
      <c r="O38" s="293">
        <v>-4.87805</v>
      </c>
      <c r="P38" s="287">
        <v>819</v>
      </c>
      <c r="Q38" s="306">
        <v>-12.2186</v>
      </c>
      <c r="R38" s="320">
        <f t="shared" si="0"/>
        <v>14.89090909090909</v>
      </c>
      <c r="S38" s="298">
        <v>-5.83455</v>
      </c>
      <c r="T38"/>
      <c r="V38"/>
      <c r="W38"/>
      <c r="X38"/>
      <c r="Y38"/>
      <c r="Z38"/>
      <c r="AA38"/>
      <c r="AD38"/>
      <c r="AE38"/>
      <c r="AF38"/>
      <c r="AG38"/>
      <c r="AH38"/>
      <c r="AI38"/>
      <c r="AJ38"/>
      <c r="AK38"/>
      <c r="AN38"/>
      <c r="AO38"/>
      <c r="AR38"/>
      <c r="AS38"/>
      <c r="AV38"/>
      <c r="AW38"/>
      <c r="AX38"/>
      <c r="AY38"/>
      <c r="AZ38"/>
      <c r="BA38"/>
    </row>
    <row r="39" spans="2:53" ht="15">
      <c r="B39" s="160" t="s">
        <v>857</v>
      </c>
      <c r="C39" s="14" t="s">
        <v>65</v>
      </c>
      <c r="D39" s="362">
        <v>718</v>
      </c>
      <c r="E39" s="313">
        <v>0.842697</v>
      </c>
      <c r="F39" s="289">
        <v>1179</v>
      </c>
      <c r="G39" s="294">
        <v>-2.07641</v>
      </c>
      <c r="H39" s="295">
        <v>1285</v>
      </c>
      <c r="I39" s="296">
        <v>38.6192</v>
      </c>
      <c r="J39" s="295">
        <v>2939</v>
      </c>
      <c r="K39" s="296">
        <v>-4.94825</v>
      </c>
      <c r="L39" s="288">
        <v>20683</v>
      </c>
      <c r="M39" s="294">
        <v>-3.28267</v>
      </c>
      <c r="N39" s="288">
        <v>3831</v>
      </c>
      <c r="O39" s="294">
        <v>2.16</v>
      </c>
      <c r="P39" s="288">
        <v>31151</v>
      </c>
      <c r="Q39" s="305">
        <v>-1.62014</v>
      </c>
      <c r="R39" s="321">
        <f t="shared" si="0"/>
        <v>43.3857938718663</v>
      </c>
      <c r="S39" s="296">
        <v>-2.44225</v>
      </c>
      <c r="T39"/>
      <c r="V39"/>
      <c r="W39"/>
      <c r="X39"/>
      <c r="Y39"/>
      <c r="Z39"/>
      <c r="AA39"/>
      <c r="AD39"/>
      <c r="AE39"/>
      <c r="AF39"/>
      <c r="AG39"/>
      <c r="AH39"/>
      <c r="AI39"/>
      <c r="AJ39"/>
      <c r="AK39"/>
      <c r="AN39"/>
      <c r="AO39"/>
      <c r="AR39"/>
      <c r="AS39"/>
      <c r="AV39"/>
      <c r="AW39"/>
      <c r="AX39"/>
      <c r="AY39"/>
      <c r="AZ39"/>
      <c r="BA39"/>
    </row>
    <row r="40" spans="2:53" ht="15">
      <c r="B40" s="159" t="s">
        <v>858</v>
      </c>
      <c r="C40" s="12" t="s">
        <v>66</v>
      </c>
      <c r="D40" s="303">
        <v>337</v>
      </c>
      <c r="E40" s="312">
        <v>8.709677</v>
      </c>
      <c r="F40" s="286">
        <v>277</v>
      </c>
      <c r="G40" s="293">
        <v>2.973978</v>
      </c>
      <c r="H40" s="297">
        <v>414</v>
      </c>
      <c r="I40" s="298">
        <v>6.976744</v>
      </c>
      <c r="J40" s="297">
        <v>740</v>
      </c>
      <c r="K40" s="298">
        <v>8.823529</v>
      </c>
      <c r="L40" s="287">
        <v>7216</v>
      </c>
      <c r="M40" s="293">
        <v>2.83597</v>
      </c>
      <c r="N40" s="287">
        <v>722</v>
      </c>
      <c r="O40" s="293">
        <v>6.646972</v>
      </c>
      <c r="P40" s="287">
        <v>9369</v>
      </c>
      <c r="Q40" s="306">
        <v>3.742664</v>
      </c>
      <c r="R40" s="320">
        <f t="shared" si="0"/>
        <v>27.801186943620177</v>
      </c>
      <c r="S40" s="298">
        <v>-4.56906</v>
      </c>
      <c r="T40"/>
      <c r="V40"/>
      <c r="W40"/>
      <c r="X40"/>
      <c r="Y40"/>
      <c r="Z40"/>
      <c r="AA40"/>
      <c r="AD40"/>
      <c r="AE40"/>
      <c r="AF40"/>
      <c r="AG40"/>
      <c r="AH40"/>
      <c r="AI40"/>
      <c r="AJ40"/>
      <c r="AK40"/>
      <c r="AN40"/>
      <c r="AO40"/>
      <c r="AR40"/>
      <c r="AS40"/>
      <c r="AV40"/>
      <c r="AW40"/>
      <c r="AX40"/>
      <c r="AY40"/>
      <c r="AZ40"/>
      <c r="BA40"/>
    </row>
    <row r="41" spans="2:53" ht="15">
      <c r="B41" s="160" t="s">
        <v>859</v>
      </c>
      <c r="C41" s="14" t="s">
        <v>67</v>
      </c>
      <c r="D41" s="560">
        <v>1235</v>
      </c>
      <c r="E41" s="313">
        <v>0.162206</v>
      </c>
      <c r="F41" s="289">
        <v>1092</v>
      </c>
      <c r="G41" s="294">
        <v>2.343018</v>
      </c>
      <c r="H41" s="295">
        <v>1520</v>
      </c>
      <c r="I41" s="296">
        <v>5.923345</v>
      </c>
      <c r="J41" s="295">
        <v>3114</v>
      </c>
      <c r="K41" s="296">
        <v>-2.89991</v>
      </c>
      <c r="L41" s="288">
        <v>23610</v>
      </c>
      <c r="M41" s="294">
        <v>8.806857</v>
      </c>
      <c r="N41" s="288">
        <v>3841</v>
      </c>
      <c r="O41" s="294">
        <v>4.488575</v>
      </c>
      <c r="P41" s="288">
        <v>33329</v>
      </c>
      <c r="Q41" s="305">
        <v>6.803179</v>
      </c>
      <c r="R41" s="321">
        <f t="shared" si="0"/>
        <v>26.987044534412956</v>
      </c>
      <c r="S41" s="296">
        <v>6.630218</v>
      </c>
      <c r="T41"/>
      <c r="V41"/>
      <c r="W41"/>
      <c r="X41"/>
      <c r="Y41"/>
      <c r="Z41"/>
      <c r="AA41"/>
      <c r="AD41"/>
      <c r="AE41"/>
      <c r="AF41"/>
      <c r="AG41"/>
      <c r="AH41"/>
      <c r="AI41"/>
      <c r="AJ41"/>
      <c r="AK41"/>
      <c r="AN41"/>
      <c r="AO41"/>
      <c r="AR41"/>
      <c r="AS41"/>
      <c r="AV41"/>
      <c r="AW41"/>
      <c r="AX41"/>
      <c r="AY41"/>
      <c r="AZ41"/>
      <c r="BA41"/>
    </row>
    <row r="42" spans="2:53" ht="15">
      <c r="B42" s="159" t="s">
        <v>860</v>
      </c>
      <c r="C42" s="12" t="s">
        <v>68</v>
      </c>
      <c r="D42" s="561">
        <v>19870</v>
      </c>
      <c r="E42" s="312">
        <v>6.43</v>
      </c>
      <c r="F42" s="286">
        <v>20420</v>
      </c>
      <c r="G42" s="293">
        <v>11.46897</v>
      </c>
      <c r="H42" s="297">
        <v>22190</v>
      </c>
      <c r="I42" s="298">
        <v>6.396241</v>
      </c>
      <c r="J42" s="297">
        <v>36038</v>
      </c>
      <c r="K42" s="298">
        <v>7.489486</v>
      </c>
      <c r="L42" s="287">
        <v>484084</v>
      </c>
      <c r="M42" s="293">
        <v>9.16</v>
      </c>
      <c r="N42" s="287">
        <v>82867</v>
      </c>
      <c r="O42" s="293">
        <v>7.393536</v>
      </c>
      <c r="P42" s="287">
        <v>649605</v>
      </c>
      <c r="Q42" s="306">
        <v>8.66</v>
      </c>
      <c r="R42" s="320">
        <f>P42/D42</f>
        <v>32.69275289380976</v>
      </c>
      <c r="S42" s="298">
        <v>2.1</v>
      </c>
      <c r="T42"/>
      <c r="V42"/>
      <c r="W42"/>
      <c r="X42"/>
      <c r="Y42"/>
      <c r="Z42"/>
      <c r="AA42"/>
      <c r="AD42"/>
      <c r="AE42"/>
      <c r="AF42"/>
      <c r="AG42"/>
      <c r="AH42"/>
      <c r="AI42"/>
      <c r="AJ42"/>
      <c r="AK42"/>
      <c r="AN42"/>
      <c r="AO42"/>
      <c r="AR42"/>
      <c r="AS42"/>
      <c r="AV42"/>
      <c r="AW42"/>
      <c r="AX42"/>
      <c r="AY42"/>
      <c r="AZ42"/>
      <c r="BA42"/>
    </row>
    <row r="43" spans="2:53" ht="15">
      <c r="B43" s="160" t="s">
        <v>861</v>
      </c>
      <c r="C43" s="14" t="s">
        <v>69</v>
      </c>
      <c r="D43" s="560">
        <v>4549</v>
      </c>
      <c r="E43" s="313">
        <v>4.167621</v>
      </c>
      <c r="F43" s="289">
        <v>8151</v>
      </c>
      <c r="G43" s="294">
        <v>2.502515</v>
      </c>
      <c r="H43" s="295">
        <v>11485</v>
      </c>
      <c r="I43" s="296">
        <v>7.921443</v>
      </c>
      <c r="J43" s="295">
        <v>11447</v>
      </c>
      <c r="K43" s="296">
        <v>5.376047</v>
      </c>
      <c r="L43" s="288">
        <v>124169</v>
      </c>
      <c r="M43" s="294">
        <v>7.925181</v>
      </c>
      <c r="N43" s="288">
        <v>24931</v>
      </c>
      <c r="O43" s="294">
        <v>7.248559</v>
      </c>
      <c r="P43" s="288">
        <v>183640</v>
      </c>
      <c r="Q43" s="305">
        <v>6.976419</v>
      </c>
      <c r="R43" s="321">
        <f t="shared" si="0"/>
        <v>40.369311936689385</v>
      </c>
      <c r="S43" s="296">
        <v>2.696422</v>
      </c>
      <c r="T43"/>
      <c r="V43"/>
      <c r="W43"/>
      <c r="X43"/>
      <c r="Y43"/>
      <c r="Z43"/>
      <c r="AA43"/>
      <c r="AD43"/>
      <c r="AE43"/>
      <c r="AF43"/>
      <c r="AG43"/>
      <c r="AH43"/>
      <c r="AI43"/>
      <c r="AJ43"/>
      <c r="AK43"/>
      <c r="AN43"/>
      <c r="AO43"/>
      <c r="AR43"/>
      <c r="AS43"/>
      <c r="AV43"/>
      <c r="AW43"/>
      <c r="AX43"/>
      <c r="AY43"/>
      <c r="AZ43"/>
      <c r="BA43"/>
    </row>
    <row r="44" spans="2:53" ht="15" customHeight="1">
      <c r="B44" s="159" t="s">
        <v>862</v>
      </c>
      <c r="C44" s="12" t="s">
        <v>70</v>
      </c>
      <c r="D44" s="303">
        <v>109</v>
      </c>
      <c r="E44" s="312">
        <v>5.825243</v>
      </c>
      <c r="F44" s="286">
        <v>60</v>
      </c>
      <c r="G44" s="293">
        <v>-6.25</v>
      </c>
      <c r="H44" s="297">
        <v>69</v>
      </c>
      <c r="I44" s="298">
        <v>-8</v>
      </c>
      <c r="J44" s="297">
        <v>470</v>
      </c>
      <c r="K44" s="298">
        <v>4.21286</v>
      </c>
      <c r="L44" s="287">
        <v>927</v>
      </c>
      <c r="M44" s="293">
        <v>-7.48503</v>
      </c>
      <c r="N44" s="287">
        <v>184</v>
      </c>
      <c r="O44" s="293">
        <v>1.657459</v>
      </c>
      <c r="P44" s="287">
        <v>1710</v>
      </c>
      <c r="Q44" s="306">
        <v>-3.5533</v>
      </c>
      <c r="R44" s="320">
        <f t="shared" si="0"/>
        <v>15.688073394495413</v>
      </c>
      <c r="S44" s="298">
        <v>-8.86229</v>
      </c>
      <c r="T44"/>
      <c r="V44"/>
      <c r="W44"/>
      <c r="X44"/>
      <c r="Y44"/>
      <c r="Z44"/>
      <c r="AA44"/>
      <c r="AD44"/>
      <c r="AE44"/>
      <c r="AF44"/>
      <c r="AG44"/>
      <c r="AH44"/>
      <c r="AI44"/>
      <c r="AJ44"/>
      <c r="AK44"/>
      <c r="AN44"/>
      <c r="AO44"/>
      <c r="AR44"/>
      <c r="AS44"/>
      <c r="AV44"/>
      <c r="AW44"/>
      <c r="AX44"/>
      <c r="AY44"/>
      <c r="AZ44"/>
      <c r="BA44"/>
    </row>
    <row r="45" spans="2:53" ht="15">
      <c r="B45" s="160" t="s">
        <v>863</v>
      </c>
      <c r="C45" s="14" t="s">
        <v>71</v>
      </c>
      <c r="D45" s="362">
        <v>257</v>
      </c>
      <c r="E45" s="313">
        <v>3.212851</v>
      </c>
      <c r="F45" s="289">
        <v>274</v>
      </c>
      <c r="G45" s="294">
        <v>5.791506</v>
      </c>
      <c r="H45" s="295">
        <v>293</v>
      </c>
      <c r="I45" s="296">
        <v>5.395683</v>
      </c>
      <c r="J45" s="295">
        <v>732</v>
      </c>
      <c r="K45" s="296">
        <v>1.949861</v>
      </c>
      <c r="L45" s="288">
        <v>8418</v>
      </c>
      <c r="M45" s="294">
        <v>1.238725</v>
      </c>
      <c r="N45" s="288">
        <v>651</v>
      </c>
      <c r="O45" s="294">
        <v>-1.36364</v>
      </c>
      <c r="P45" s="288">
        <v>10409</v>
      </c>
      <c r="Q45" s="305">
        <v>1.422586</v>
      </c>
      <c r="R45" s="321">
        <f t="shared" si="0"/>
        <v>40.50194552529183</v>
      </c>
      <c r="S45" s="296">
        <v>-1.73454</v>
      </c>
      <c r="T45"/>
      <c r="V45"/>
      <c r="W45"/>
      <c r="X45"/>
      <c r="Y45"/>
      <c r="Z45"/>
      <c r="AA45"/>
      <c r="AD45"/>
      <c r="AE45"/>
      <c r="AF45"/>
      <c r="AG45"/>
      <c r="AH45"/>
      <c r="AI45"/>
      <c r="AJ45"/>
      <c r="AK45"/>
      <c r="AN45"/>
      <c r="AO45"/>
      <c r="AR45"/>
      <c r="AS45"/>
      <c r="AV45"/>
      <c r="AW45"/>
      <c r="AX45"/>
      <c r="AY45"/>
      <c r="AZ45"/>
      <c r="BA45"/>
    </row>
    <row r="46" spans="2:53" ht="15" customHeight="1">
      <c r="B46" s="159" t="s">
        <v>864</v>
      </c>
      <c r="C46" s="12" t="s">
        <v>72</v>
      </c>
      <c r="D46" s="561">
        <v>1487</v>
      </c>
      <c r="E46" s="312">
        <v>9.257899</v>
      </c>
      <c r="F46" s="286">
        <v>1563</v>
      </c>
      <c r="G46" s="293">
        <v>4.061252</v>
      </c>
      <c r="H46" s="297">
        <v>1294</v>
      </c>
      <c r="I46" s="298">
        <v>9.847199</v>
      </c>
      <c r="J46" s="297">
        <v>4168</v>
      </c>
      <c r="K46" s="298">
        <v>9.597686</v>
      </c>
      <c r="L46" s="287">
        <v>52408</v>
      </c>
      <c r="M46" s="293">
        <v>10.34425</v>
      </c>
      <c r="N46" s="287">
        <v>6275</v>
      </c>
      <c r="O46" s="293">
        <v>13.30805</v>
      </c>
      <c r="P46" s="287">
        <v>68199</v>
      </c>
      <c r="Q46" s="306">
        <v>8.832823</v>
      </c>
      <c r="R46" s="320">
        <f t="shared" si="0"/>
        <v>45.86348352387357</v>
      </c>
      <c r="S46" s="298">
        <v>-0.38906</v>
      </c>
      <c r="T46"/>
      <c r="V46"/>
      <c r="W46"/>
      <c r="X46"/>
      <c r="Y46"/>
      <c r="Z46"/>
      <c r="AA46"/>
      <c r="AD46"/>
      <c r="AE46"/>
      <c r="AF46"/>
      <c r="AG46"/>
      <c r="AH46"/>
      <c r="AI46"/>
      <c r="AJ46"/>
      <c r="AK46"/>
      <c r="AN46"/>
      <c r="AO46"/>
      <c r="AR46"/>
      <c r="AS46"/>
      <c r="AV46"/>
      <c r="AW46"/>
      <c r="AX46"/>
      <c r="AY46"/>
      <c r="AZ46"/>
      <c r="BA46"/>
    </row>
    <row r="47" spans="2:53" ht="15">
      <c r="B47" s="160" t="s">
        <v>865</v>
      </c>
      <c r="C47" s="14" t="s">
        <v>73</v>
      </c>
      <c r="D47" s="362">
        <v>334</v>
      </c>
      <c r="E47" s="313">
        <v>4.375</v>
      </c>
      <c r="F47" s="289">
        <v>844</v>
      </c>
      <c r="G47" s="294">
        <v>0.595948</v>
      </c>
      <c r="H47" s="295">
        <v>1120</v>
      </c>
      <c r="I47" s="296">
        <v>4.672897</v>
      </c>
      <c r="J47" s="295">
        <v>1464</v>
      </c>
      <c r="K47" s="296">
        <v>2.736842</v>
      </c>
      <c r="L47" s="288">
        <v>21613</v>
      </c>
      <c r="M47" s="294">
        <v>8.281563</v>
      </c>
      <c r="N47" s="288">
        <v>2611</v>
      </c>
      <c r="O47" s="294">
        <v>21.95236</v>
      </c>
      <c r="P47" s="288">
        <v>27718</v>
      </c>
      <c r="Q47" s="305">
        <v>8.689515</v>
      </c>
      <c r="R47" s="321">
        <f t="shared" si="0"/>
        <v>82.9880239520958</v>
      </c>
      <c r="S47" s="296">
        <v>4.133667</v>
      </c>
      <c r="T47"/>
      <c r="V47"/>
      <c r="W47"/>
      <c r="X47"/>
      <c r="Y47"/>
      <c r="Z47"/>
      <c r="AA47"/>
      <c r="AD47"/>
      <c r="AE47"/>
      <c r="AF47"/>
      <c r="AG47"/>
      <c r="AH47"/>
      <c r="AI47"/>
      <c r="AJ47"/>
      <c r="AK47"/>
      <c r="AN47"/>
      <c r="AO47"/>
      <c r="AR47"/>
      <c r="AS47"/>
      <c r="AV47"/>
      <c r="AW47"/>
      <c r="AX47"/>
      <c r="AY47"/>
      <c r="AZ47"/>
      <c r="BA47"/>
    </row>
    <row r="48" spans="2:53" ht="15" customHeight="1">
      <c r="B48" s="159" t="s">
        <v>866</v>
      </c>
      <c r="C48" s="12" t="s">
        <v>74</v>
      </c>
      <c r="D48" s="303">
        <v>124</v>
      </c>
      <c r="E48" s="312">
        <v>5.982906</v>
      </c>
      <c r="F48" s="286">
        <v>158</v>
      </c>
      <c r="G48" s="293">
        <v>8.965517</v>
      </c>
      <c r="H48" s="297">
        <v>422</v>
      </c>
      <c r="I48" s="298">
        <v>9.61039</v>
      </c>
      <c r="J48" s="297">
        <v>221</v>
      </c>
      <c r="K48" s="298">
        <v>1.843318</v>
      </c>
      <c r="L48" s="287">
        <v>3534</v>
      </c>
      <c r="M48" s="293">
        <v>6.413731</v>
      </c>
      <c r="N48" s="287">
        <v>455</v>
      </c>
      <c r="O48" s="293">
        <v>4.597701</v>
      </c>
      <c r="P48" s="287">
        <v>4792</v>
      </c>
      <c r="Q48" s="306">
        <v>6.370699</v>
      </c>
      <c r="R48" s="320">
        <f t="shared" si="0"/>
        <v>38.645161290322584</v>
      </c>
      <c r="S48" s="298">
        <v>0.365902</v>
      </c>
      <c r="T48"/>
      <c r="V48"/>
      <c r="W48"/>
      <c r="X48"/>
      <c r="Y48"/>
      <c r="Z48"/>
      <c r="AA48"/>
      <c r="AD48"/>
      <c r="AE48"/>
      <c r="AF48"/>
      <c r="AG48"/>
      <c r="AH48"/>
      <c r="AI48"/>
      <c r="AJ48"/>
      <c r="AK48"/>
      <c r="AN48"/>
      <c r="AO48"/>
      <c r="AR48"/>
      <c r="AS48"/>
      <c r="AV48"/>
      <c r="AW48"/>
      <c r="AX48"/>
      <c r="AY48"/>
      <c r="AZ48"/>
      <c r="BA48"/>
    </row>
    <row r="49" spans="2:53" ht="15">
      <c r="B49" s="160" t="s">
        <v>867</v>
      </c>
      <c r="C49" s="14" t="s">
        <v>75</v>
      </c>
      <c r="D49" s="560">
        <v>2182</v>
      </c>
      <c r="E49" s="313">
        <v>9.81379</v>
      </c>
      <c r="F49" s="289">
        <v>10176</v>
      </c>
      <c r="G49" s="294">
        <v>17.87328</v>
      </c>
      <c r="H49" s="295">
        <v>9880</v>
      </c>
      <c r="I49" s="296">
        <v>12.51566</v>
      </c>
      <c r="J49" s="295">
        <v>10220</v>
      </c>
      <c r="K49" s="296">
        <v>5.274001</v>
      </c>
      <c r="L49" s="288">
        <v>106277</v>
      </c>
      <c r="M49" s="294">
        <v>9.942482</v>
      </c>
      <c r="N49" s="288">
        <v>23132</v>
      </c>
      <c r="O49" s="294">
        <v>11.71641</v>
      </c>
      <c r="P49" s="288">
        <v>161994</v>
      </c>
      <c r="Q49" s="305">
        <v>10.47883</v>
      </c>
      <c r="R49" s="321">
        <f t="shared" si="0"/>
        <v>74.2410632447296</v>
      </c>
      <c r="S49" s="296">
        <v>0.605605</v>
      </c>
      <c r="T49"/>
      <c r="V49"/>
      <c r="W49"/>
      <c r="X49"/>
      <c r="Y49"/>
      <c r="Z49"/>
      <c r="AA49"/>
      <c r="AD49"/>
      <c r="AE49"/>
      <c r="AF49"/>
      <c r="AG49"/>
      <c r="AH49"/>
      <c r="AI49"/>
      <c r="AJ49"/>
      <c r="AK49"/>
      <c r="AN49"/>
      <c r="AO49"/>
      <c r="AR49"/>
      <c r="AS49"/>
      <c r="AV49"/>
      <c r="AW49"/>
      <c r="AX49"/>
      <c r="AY49"/>
      <c r="AZ49"/>
      <c r="BA49"/>
    </row>
    <row r="50" spans="2:53" ht="15">
      <c r="B50" s="159" t="s">
        <v>868</v>
      </c>
      <c r="C50" s="12" t="s">
        <v>76</v>
      </c>
      <c r="D50" s="561">
        <v>2622</v>
      </c>
      <c r="E50" s="312">
        <v>4.006347</v>
      </c>
      <c r="F50" s="286">
        <v>2148</v>
      </c>
      <c r="G50" s="293">
        <v>10.72165</v>
      </c>
      <c r="H50" s="297">
        <v>2145</v>
      </c>
      <c r="I50" s="298">
        <v>19.1005</v>
      </c>
      <c r="J50" s="297">
        <v>5485</v>
      </c>
      <c r="K50" s="298">
        <v>3.803936</v>
      </c>
      <c r="L50" s="287">
        <v>47850</v>
      </c>
      <c r="M50" s="293">
        <v>12.70492</v>
      </c>
      <c r="N50" s="287">
        <v>7143</v>
      </c>
      <c r="O50" s="293">
        <v>13.09373</v>
      </c>
      <c r="P50" s="287">
        <v>65990</v>
      </c>
      <c r="Q50" s="306">
        <v>12.13445</v>
      </c>
      <c r="R50" s="320">
        <f t="shared" si="0"/>
        <v>25.167810831426394</v>
      </c>
      <c r="S50" s="298">
        <v>7.815003</v>
      </c>
      <c r="T50"/>
      <c r="V50"/>
      <c r="W50"/>
      <c r="X50"/>
      <c r="Y50"/>
      <c r="Z50"/>
      <c r="AA50"/>
      <c r="AD50"/>
      <c r="AE50"/>
      <c r="AF50"/>
      <c r="AG50"/>
      <c r="AH50"/>
      <c r="AI50"/>
      <c r="AJ50"/>
      <c r="AK50"/>
      <c r="AN50"/>
      <c r="AO50"/>
      <c r="AR50"/>
      <c r="AS50"/>
      <c r="AV50"/>
      <c r="AW50"/>
      <c r="AX50"/>
      <c r="AY50"/>
      <c r="AZ50"/>
      <c r="BA50"/>
    </row>
    <row r="51" spans="2:53" ht="15" customHeight="1">
      <c r="B51" s="160" t="s">
        <v>869</v>
      </c>
      <c r="C51" s="14" t="s">
        <v>77</v>
      </c>
      <c r="D51" s="362">
        <v>397</v>
      </c>
      <c r="E51" s="313">
        <v>1.27551</v>
      </c>
      <c r="F51" s="289">
        <v>930</v>
      </c>
      <c r="G51" s="294">
        <v>3.794643</v>
      </c>
      <c r="H51" s="295">
        <v>853</v>
      </c>
      <c r="I51" s="296">
        <v>12.08936</v>
      </c>
      <c r="J51" s="295">
        <v>3209</v>
      </c>
      <c r="K51" s="296">
        <v>-7.68124</v>
      </c>
      <c r="L51" s="288">
        <v>18065</v>
      </c>
      <c r="M51" s="294">
        <v>4.343557</v>
      </c>
      <c r="N51" s="288">
        <v>2206</v>
      </c>
      <c r="O51" s="294">
        <v>1.98798</v>
      </c>
      <c r="P51" s="288">
        <v>25310</v>
      </c>
      <c r="Q51" s="305">
        <v>2.652498</v>
      </c>
      <c r="R51" s="321">
        <f t="shared" si="0"/>
        <v>63.75314861460957</v>
      </c>
      <c r="S51" s="296">
        <v>1.359646</v>
      </c>
      <c r="T51"/>
      <c r="V51"/>
      <c r="W51"/>
      <c r="X51"/>
      <c r="Y51"/>
      <c r="Z51"/>
      <c r="AA51"/>
      <c r="AD51"/>
      <c r="AE51"/>
      <c r="AF51"/>
      <c r="AG51"/>
      <c r="AH51"/>
      <c r="AI51"/>
      <c r="AJ51"/>
      <c r="AK51"/>
      <c r="AN51"/>
      <c r="AO51"/>
      <c r="AR51"/>
      <c r="AS51"/>
      <c r="AV51"/>
      <c r="AW51"/>
      <c r="AX51"/>
      <c r="AY51"/>
      <c r="AZ51"/>
      <c r="BA51"/>
    </row>
    <row r="52" spans="2:53" ht="15">
      <c r="B52" s="159" t="s">
        <v>870</v>
      </c>
      <c r="C52" s="12" t="s">
        <v>78</v>
      </c>
      <c r="D52" s="303">
        <v>605</v>
      </c>
      <c r="E52" s="312">
        <v>-5.02355</v>
      </c>
      <c r="F52" s="286">
        <v>496</v>
      </c>
      <c r="G52" s="293">
        <v>-0.40161</v>
      </c>
      <c r="H52" s="297">
        <v>460</v>
      </c>
      <c r="I52" s="298">
        <v>13.30049</v>
      </c>
      <c r="J52" s="297">
        <v>1967</v>
      </c>
      <c r="K52" s="298">
        <v>10.94191</v>
      </c>
      <c r="L52" s="287">
        <v>16965</v>
      </c>
      <c r="M52" s="293">
        <v>8.215858</v>
      </c>
      <c r="N52" s="287">
        <v>1651</v>
      </c>
      <c r="O52" s="293">
        <v>5.226259</v>
      </c>
      <c r="P52" s="287">
        <v>22161</v>
      </c>
      <c r="Q52" s="306">
        <v>7.849912</v>
      </c>
      <c r="R52" s="320">
        <f t="shared" si="0"/>
        <v>36.6297520661157</v>
      </c>
      <c r="S52" s="298">
        <v>13.55437</v>
      </c>
      <c r="T52"/>
      <c r="V52"/>
      <c r="W52"/>
      <c r="X52"/>
      <c r="Y52"/>
      <c r="Z52"/>
      <c r="AA52"/>
      <c r="AD52"/>
      <c r="AE52"/>
      <c r="AF52"/>
      <c r="AG52"/>
      <c r="AH52"/>
      <c r="AI52"/>
      <c r="AJ52"/>
      <c r="AK52"/>
      <c r="AN52"/>
      <c r="AO52"/>
      <c r="AR52"/>
      <c r="AS52"/>
      <c r="AV52"/>
      <c r="AW52"/>
      <c r="AX52"/>
      <c r="AY52"/>
      <c r="AZ52"/>
      <c r="BA52"/>
    </row>
    <row r="53" spans="2:53" ht="15" customHeight="1">
      <c r="B53" s="160" t="s">
        <v>871</v>
      </c>
      <c r="C53" s="14" t="s">
        <v>79</v>
      </c>
      <c r="D53" s="560">
        <v>1451</v>
      </c>
      <c r="E53" s="313">
        <v>4.014337</v>
      </c>
      <c r="F53" s="289">
        <v>3556</v>
      </c>
      <c r="G53" s="294">
        <v>7.986638</v>
      </c>
      <c r="H53" s="295">
        <v>3875</v>
      </c>
      <c r="I53" s="296">
        <v>13.46999</v>
      </c>
      <c r="J53" s="295">
        <v>7299</v>
      </c>
      <c r="K53" s="296">
        <v>-11.0746</v>
      </c>
      <c r="L53" s="288">
        <v>69315</v>
      </c>
      <c r="M53" s="294">
        <v>7.999252</v>
      </c>
      <c r="N53" s="288">
        <v>6630</v>
      </c>
      <c r="O53" s="294">
        <v>8.6173</v>
      </c>
      <c r="P53" s="288">
        <v>91074</v>
      </c>
      <c r="Q53" s="305">
        <v>6.315372</v>
      </c>
      <c r="R53" s="321">
        <f t="shared" si="0"/>
        <v>62.766368022053754</v>
      </c>
      <c r="S53" s="296">
        <v>2.212228</v>
      </c>
      <c r="T53"/>
      <c r="V53"/>
      <c r="W53"/>
      <c r="X53"/>
      <c r="Y53"/>
      <c r="Z53"/>
      <c r="AA53"/>
      <c r="AD53"/>
      <c r="AE53"/>
      <c r="AF53"/>
      <c r="AG53"/>
      <c r="AH53"/>
      <c r="AI53"/>
      <c r="AJ53"/>
      <c r="AK53"/>
      <c r="AN53"/>
      <c r="AO53"/>
      <c r="AR53"/>
      <c r="AS53"/>
      <c r="AV53"/>
      <c r="AW53"/>
      <c r="AX53"/>
      <c r="AY53"/>
      <c r="AZ53"/>
      <c r="BA53"/>
    </row>
    <row r="54" spans="2:53" ht="15">
      <c r="B54" s="159" t="s">
        <v>872</v>
      </c>
      <c r="C54" s="15" t="s">
        <v>828</v>
      </c>
      <c r="D54" s="303">
        <v>738</v>
      </c>
      <c r="E54" s="312">
        <v>8.370044</v>
      </c>
      <c r="F54" s="286">
        <v>652</v>
      </c>
      <c r="G54" s="293">
        <v>-2.54111</v>
      </c>
      <c r="H54" s="297">
        <v>1097</v>
      </c>
      <c r="I54" s="298">
        <v>10.03009</v>
      </c>
      <c r="J54" s="297">
        <v>2964</v>
      </c>
      <c r="K54" s="298">
        <v>7.625272</v>
      </c>
      <c r="L54" s="287">
        <v>34834</v>
      </c>
      <c r="M54" s="293">
        <v>12.80075</v>
      </c>
      <c r="N54" s="287">
        <v>2453</v>
      </c>
      <c r="O54" s="293">
        <v>1.405539</v>
      </c>
      <c r="P54" s="287">
        <v>42103</v>
      </c>
      <c r="Q54" s="306">
        <v>11.28938</v>
      </c>
      <c r="R54" s="320">
        <f t="shared" si="0"/>
        <v>57.050135501355015</v>
      </c>
      <c r="S54" s="298">
        <v>2.693863</v>
      </c>
      <c r="T54"/>
      <c r="V54"/>
      <c r="W54"/>
      <c r="X54"/>
      <c r="Y54"/>
      <c r="Z54"/>
      <c r="AA54"/>
      <c r="AD54"/>
      <c r="AE54"/>
      <c r="AF54"/>
      <c r="AG54"/>
      <c r="AH54"/>
      <c r="AI54"/>
      <c r="AJ54"/>
      <c r="AK54"/>
      <c r="AN54"/>
      <c r="AO54"/>
      <c r="AR54"/>
      <c r="AS54"/>
      <c r="AV54"/>
      <c r="AW54"/>
      <c r="AX54"/>
      <c r="AY54"/>
      <c r="AZ54"/>
      <c r="BA54"/>
    </row>
    <row r="55" spans="2:53" ht="15" customHeight="1">
      <c r="B55" s="160" t="s">
        <v>873</v>
      </c>
      <c r="C55" s="14" t="s">
        <v>81</v>
      </c>
      <c r="D55" s="362">
        <v>249</v>
      </c>
      <c r="E55" s="313">
        <v>8.26087</v>
      </c>
      <c r="F55" s="289">
        <v>172</v>
      </c>
      <c r="G55" s="294">
        <v>13.90728</v>
      </c>
      <c r="H55" s="295">
        <v>80</v>
      </c>
      <c r="I55" s="296">
        <v>0</v>
      </c>
      <c r="J55" s="295">
        <v>417</v>
      </c>
      <c r="K55" s="296">
        <v>15.51247</v>
      </c>
      <c r="L55" s="288">
        <v>4135</v>
      </c>
      <c r="M55" s="294">
        <v>-2.24586</v>
      </c>
      <c r="N55" s="288">
        <v>398</v>
      </c>
      <c r="O55" s="294">
        <v>-5.6872</v>
      </c>
      <c r="P55" s="288">
        <v>5329</v>
      </c>
      <c r="Q55" s="305">
        <v>1.388889</v>
      </c>
      <c r="R55" s="321">
        <f t="shared" si="0"/>
        <v>21.401606425702813</v>
      </c>
      <c r="S55" s="296">
        <v>-6.34761</v>
      </c>
      <c r="T55"/>
      <c r="V55"/>
      <c r="W55"/>
      <c r="X55"/>
      <c r="Y55"/>
      <c r="Z55"/>
      <c r="AA55"/>
      <c r="AD55"/>
      <c r="AE55"/>
      <c r="AF55"/>
      <c r="AG55"/>
      <c r="AH55"/>
      <c r="AI55"/>
      <c r="AJ55"/>
      <c r="AK55"/>
      <c r="AN55"/>
      <c r="AO55"/>
      <c r="AR55"/>
      <c r="AS55"/>
      <c r="AV55"/>
      <c r="AW55"/>
      <c r="AX55"/>
      <c r="AY55"/>
      <c r="AZ55"/>
      <c r="BA55"/>
    </row>
    <row r="56" spans="2:53" ht="15">
      <c r="B56" s="159" t="s">
        <v>874</v>
      </c>
      <c r="C56" s="12" t="s">
        <v>82</v>
      </c>
      <c r="D56" s="303">
        <v>646</v>
      </c>
      <c r="E56" s="312">
        <v>6.60066</v>
      </c>
      <c r="F56" s="286">
        <v>597</v>
      </c>
      <c r="G56" s="293">
        <v>5.851064</v>
      </c>
      <c r="H56" s="297">
        <v>854</v>
      </c>
      <c r="I56" s="298">
        <v>-2.28833</v>
      </c>
      <c r="J56" s="297">
        <v>1247</v>
      </c>
      <c r="K56" s="298">
        <v>1.629992</v>
      </c>
      <c r="L56" s="287">
        <v>10713</v>
      </c>
      <c r="M56" s="293">
        <v>7.409264</v>
      </c>
      <c r="N56" s="287">
        <v>1808</v>
      </c>
      <c r="O56" s="293">
        <v>5.23865</v>
      </c>
      <c r="P56" s="287">
        <v>15284</v>
      </c>
      <c r="Q56" s="306">
        <v>6.072594</v>
      </c>
      <c r="R56" s="320">
        <f t="shared" si="0"/>
        <v>23.659442724458206</v>
      </c>
      <c r="S56" s="298">
        <v>-0.49537</v>
      </c>
      <c r="T56"/>
      <c r="V56"/>
      <c r="W56"/>
      <c r="X56"/>
      <c r="Y56"/>
      <c r="Z56"/>
      <c r="AA56"/>
      <c r="AD56"/>
      <c r="AE56"/>
      <c r="AF56"/>
      <c r="AG56"/>
      <c r="AH56"/>
      <c r="AI56"/>
      <c r="AJ56"/>
      <c r="AK56"/>
      <c r="AN56"/>
      <c r="AO56"/>
      <c r="AR56"/>
      <c r="AS56"/>
      <c r="AV56"/>
      <c r="AW56"/>
      <c r="AX56"/>
      <c r="AY56"/>
      <c r="AZ56"/>
      <c r="BA56"/>
    </row>
    <row r="57" spans="2:53" ht="15" customHeight="1">
      <c r="B57" s="160" t="s">
        <v>875</v>
      </c>
      <c r="C57" s="14" t="s">
        <v>83</v>
      </c>
      <c r="D57" s="362">
        <v>90</v>
      </c>
      <c r="E57" s="313">
        <v>1.123596</v>
      </c>
      <c r="F57" s="289">
        <v>63</v>
      </c>
      <c r="G57" s="294">
        <v>-13.6986</v>
      </c>
      <c r="H57" s="295">
        <v>52</v>
      </c>
      <c r="I57" s="296">
        <v>-3.7037</v>
      </c>
      <c r="J57" s="295">
        <v>203</v>
      </c>
      <c r="K57" s="296">
        <v>-19.1235</v>
      </c>
      <c r="L57" s="288">
        <v>1909</v>
      </c>
      <c r="M57" s="294">
        <v>-1.90134</v>
      </c>
      <c r="N57" s="288">
        <v>141</v>
      </c>
      <c r="O57" s="294">
        <v>-31.5534</v>
      </c>
      <c r="P57" s="288">
        <v>2368</v>
      </c>
      <c r="Q57" s="305">
        <v>-6.40316</v>
      </c>
      <c r="R57" s="321">
        <f t="shared" si="0"/>
        <v>26.31111111111111</v>
      </c>
      <c r="S57" s="296">
        <v>-7.44313</v>
      </c>
      <c r="T57"/>
      <c r="V57"/>
      <c r="W57"/>
      <c r="X57"/>
      <c r="Y57"/>
      <c r="Z57"/>
      <c r="AA57"/>
      <c r="AD57"/>
      <c r="AE57"/>
      <c r="AF57"/>
      <c r="AG57"/>
      <c r="AH57"/>
      <c r="AI57"/>
      <c r="AJ57"/>
      <c r="AK57"/>
      <c r="AN57"/>
      <c r="AO57"/>
      <c r="AR57"/>
      <c r="AS57"/>
      <c r="AV57"/>
      <c r="AW57"/>
      <c r="AX57"/>
      <c r="AY57"/>
      <c r="AZ57"/>
      <c r="BA57"/>
    </row>
    <row r="58" spans="2:53" ht="15">
      <c r="B58" s="159" t="s">
        <v>876</v>
      </c>
      <c r="C58" s="12" t="s">
        <v>84</v>
      </c>
      <c r="D58" s="303">
        <v>304</v>
      </c>
      <c r="E58" s="312">
        <v>26.14108</v>
      </c>
      <c r="F58" s="286">
        <v>131</v>
      </c>
      <c r="G58" s="293">
        <v>18.01802</v>
      </c>
      <c r="H58" s="297">
        <v>158</v>
      </c>
      <c r="I58" s="298">
        <v>3.947368</v>
      </c>
      <c r="J58" s="297">
        <v>520</v>
      </c>
      <c r="K58" s="298">
        <v>17.64706</v>
      </c>
      <c r="L58" s="287">
        <v>5269</v>
      </c>
      <c r="M58" s="293">
        <v>-21.4988</v>
      </c>
      <c r="N58" s="287">
        <v>594</v>
      </c>
      <c r="O58" s="293">
        <v>13.7931</v>
      </c>
      <c r="P58" s="287">
        <v>6682</v>
      </c>
      <c r="Q58" s="306">
        <v>-15.918</v>
      </c>
      <c r="R58" s="320">
        <f t="shared" si="0"/>
        <v>21.980263157894736</v>
      </c>
      <c r="S58" s="298">
        <v>-33.3429</v>
      </c>
      <c r="T58"/>
      <c r="V58"/>
      <c r="W58"/>
      <c r="X58"/>
      <c r="Y58"/>
      <c r="Z58"/>
      <c r="AA58"/>
      <c r="AD58"/>
      <c r="AE58"/>
      <c r="AF58"/>
      <c r="AG58"/>
      <c r="AH58"/>
      <c r="AI58"/>
      <c r="AJ58"/>
      <c r="AK58"/>
      <c r="AN58"/>
      <c r="AO58"/>
      <c r="AR58"/>
      <c r="AS58"/>
      <c r="AV58"/>
      <c r="AW58"/>
      <c r="AX58"/>
      <c r="AY58"/>
      <c r="AZ58"/>
      <c r="BA58"/>
    </row>
    <row r="59" spans="2:53" ht="15" customHeight="1">
      <c r="B59" s="160" t="s">
        <v>877</v>
      </c>
      <c r="C59" s="14" t="s">
        <v>85</v>
      </c>
      <c r="D59" s="362">
        <v>188</v>
      </c>
      <c r="E59" s="313">
        <v>1.075269</v>
      </c>
      <c r="F59" s="289">
        <v>226</v>
      </c>
      <c r="G59" s="294">
        <v>5.607477</v>
      </c>
      <c r="H59" s="295">
        <v>176</v>
      </c>
      <c r="I59" s="296">
        <v>15.78947</v>
      </c>
      <c r="J59" s="295">
        <v>545</v>
      </c>
      <c r="K59" s="296">
        <v>0.553506</v>
      </c>
      <c r="L59" s="288">
        <v>6049</v>
      </c>
      <c r="M59" s="294">
        <v>1.28935</v>
      </c>
      <c r="N59" s="288">
        <v>686</v>
      </c>
      <c r="O59" s="294">
        <v>-3.38028</v>
      </c>
      <c r="P59" s="288">
        <v>7682</v>
      </c>
      <c r="Q59" s="305">
        <v>1.212121</v>
      </c>
      <c r="R59" s="321">
        <f t="shared" si="0"/>
        <v>40.861702127659576</v>
      </c>
      <c r="S59" s="296">
        <v>0.135397</v>
      </c>
      <c r="T59"/>
      <c r="V59"/>
      <c r="W59"/>
      <c r="X59"/>
      <c r="Y59"/>
      <c r="Z59"/>
      <c r="AA59"/>
      <c r="AD59"/>
      <c r="AE59"/>
      <c r="AF59"/>
      <c r="AG59"/>
      <c r="AH59"/>
      <c r="AI59"/>
      <c r="AJ59"/>
      <c r="AK59"/>
      <c r="AN59"/>
      <c r="AO59"/>
      <c r="AR59"/>
      <c r="AS59"/>
      <c r="AV59"/>
      <c r="AW59"/>
      <c r="AX59"/>
      <c r="AY59"/>
      <c r="AZ59"/>
      <c r="BA59"/>
    </row>
    <row r="60" spans="2:53" ht="15">
      <c r="B60" s="159" t="s">
        <v>878</v>
      </c>
      <c r="C60" s="12" t="s">
        <v>86</v>
      </c>
      <c r="D60" s="303">
        <v>303</v>
      </c>
      <c r="E60" s="312">
        <v>10.58394</v>
      </c>
      <c r="F60" s="286">
        <v>185</v>
      </c>
      <c r="G60" s="293">
        <v>-5.61224</v>
      </c>
      <c r="H60" s="297">
        <v>285</v>
      </c>
      <c r="I60" s="298">
        <v>-28.392</v>
      </c>
      <c r="J60" s="297">
        <v>740</v>
      </c>
      <c r="K60" s="298">
        <v>17.27417</v>
      </c>
      <c r="L60" s="287">
        <v>9727</v>
      </c>
      <c r="M60" s="293">
        <v>11.17842</v>
      </c>
      <c r="N60" s="287">
        <v>967</v>
      </c>
      <c r="O60" s="293">
        <v>11.9213</v>
      </c>
      <c r="P60" s="287">
        <v>11989</v>
      </c>
      <c r="Q60" s="306">
        <v>10.2741</v>
      </c>
      <c r="R60" s="320">
        <f t="shared" si="0"/>
        <v>39.56765676567657</v>
      </c>
      <c r="S60" s="298">
        <v>-0.28019</v>
      </c>
      <c r="T60"/>
      <c r="V60"/>
      <c r="W60"/>
      <c r="X60"/>
      <c r="Y60"/>
      <c r="Z60"/>
      <c r="AA60"/>
      <c r="AD60"/>
      <c r="AE60"/>
      <c r="AF60"/>
      <c r="AG60"/>
      <c r="AH60"/>
      <c r="AI60"/>
      <c r="AJ60"/>
      <c r="AK60"/>
      <c r="AN60"/>
      <c r="AO60"/>
      <c r="AR60"/>
      <c r="AS60"/>
      <c r="AV60"/>
      <c r="AW60"/>
      <c r="AX60"/>
      <c r="AY60"/>
      <c r="AZ60"/>
      <c r="BA60"/>
    </row>
    <row r="61" spans="2:53" ht="15">
      <c r="B61" s="160" t="s">
        <v>879</v>
      </c>
      <c r="C61" s="14" t="s">
        <v>87</v>
      </c>
      <c r="D61" s="362">
        <v>258</v>
      </c>
      <c r="E61" s="313">
        <v>-2.27273</v>
      </c>
      <c r="F61" s="289">
        <v>488</v>
      </c>
      <c r="G61" s="294">
        <v>3.829787</v>
      </c>
      <c r="H61" s="295">
        <v>415</v>
      </c>
      <c r="I61" s="296">
        <v>-1.65877</v>
      </c>
      <c r="J61" s="295">
        <v>833</v>
      </c>
      <c r="K61" s="296">
        <v>-0.71514</v>
      </c>
      <c r="L61" s="288">
        <v>11878</v>
      </c>
      <c r="M61" s="294">
        <v>-7.64326</v>
      </c>
      <c r="N61" s="288">
        <v>1009</v>
      </c>
      <c r="O61" s="294">
        <v>-0.59113</v>
      </c>
      <c r="P61" s="288">
        <v>14630</v>
      </c>
      <c r="Q61" s="305">
        <v>-6.31404</v>
      </c>
      <c r="R61" s="321">
        <f t="shared" si="0"/>
        <v>56.70542635658915</v>
      </c>
      <c r="S61" s="296">
        <v>-4.13529</v>
      </c>
      <c r="T61"/>
      <c r="V61"/>
      <c r="W61"/>
      <c r="X61"/>
      <c r="Y61"/>
      <c r="Z61"/>
      <c r="AA61"/>
      <c r="AD61"/>
      <c r="AE61"/>
      <c r="AF61"/>
      <c r="AG61"/>
      <c r="AH61"/>
      <c r="AI61"/>
      <c r="AJ61"/>
      <c r="AK61"/>
      <c r="AN61"/>
      <c r="AO61"/>
      <c r="AR61"/>
      <c r="AS61"/>
      <c r="AV61"/>
      <c r="AW61"/>
      <c r="AX61"/>
      <c r="AY61"/>
      <c r="AZ61"/>
      <c r="BA61"/>
    </row>
    <row r="62" spans="2:53" ht="15">
      <c r="B62" s="159" t="s">
        <v>880</v>
      </c>
      <c r="C62" s="12" t="s">
        <v>88</v>
      </c>
      <c r="D62" s="303">
        <v>873</v>
      </c>
      <c r="E62" s="312">
        <v>5.818182</v>
      </c>
      <c r="F62" s="286">
        <v>2156</v>
      </c>
      <c r="G62" s="293">
        <v>8.396179</v>
      </c>
      <c r="H62" s="297">
        <v>2326</v>
      </c>
      <c r="I62" s="298">
        <v>16.06786</v>
      </c>
      <c r="J62" s="297">
        <v>3186</v>
      </c>
      <c r="K62" s="298">
        <v>10.16598</v>
      </c>
      <c r="L62" s="287">
        <v>38753</v>
      </c>
      <c r="M62" s="293">
        <v>16.46281</v>
      </c>
      <c r="N62" s="287">
        <v>4776</v>
      </c>
      <c r="O62" s="293">
        <v>4.370629</v>
      </c>
      <c r="P62" s="287">
        <v>51768</v>
      </c>
      <c r="Q62" s="306">
        <v>14.06663</v>
      </c>
      <c r="R62" s="320">
        <f t="shared" si="0"/>
        <v>59.29896907216495</v>
      </c>
      <c r="S62" s="298">
        <v>7.794927</v>
      </c>
      <c r="T62"/>
      <c r="V62"/>
      <c r="W62"/>
      <c r="X62"/>
      <c r="Y62"/>
      <c r="Z62"/>
      <c r="AA62"/>
      <c r="AD62"/>
      <c r="AE62"/>
      <c r="AF62"/>
      <c r="AG62"/>
      <c r="AH62"/>
      <c r="AI62"/>
      <c r="AJ62"/>
      <c r="AK62"/>
      <c r="AN62"/>
      <c r="AO62"/>
      <c r="AR62"/>
      <c r="AS62"/>
      <c r="AV62"/>
      <c r="AW62"/>
      <c r="AX62"/>
      <c r="AY62"/>
      <c r="AZ62"/>
      <c r="BA62"/>
    </row>
    <row r="63" spans="2:53" ht="15" customHeight="1">
      <c r="B63" s="160" t="s">
        <v>881</v>
      </c>
      <c r="C63" s="14" t="s">
        <v>89</v>
      </c>
      <c r="D63" s="362">
        <v>590</v>
      </c>
      <c r="E63" s="313">
        <v>2.966841</v>
      </c>
      <c r="F63" s="289">
        <v>718</v>
      </c>
      <c r="G63" s="294">
        <v>8.952959</v>
      </c>
      <c r="H63" s="295">
        <v>999</v>
      </c>
      <c r="I63" s="296">
        <v>7.073955</v>
      </c>
      <c r="J63" s="295">
        <v>1983</v>
      </c>
      <c r="K63" s="296">
        <v>-4.06386</v>
      </c>
      <c r="L63" s="288">
        <v>12565</v>
      </c>
      <c r="M63" s="294">
        <v>6.96348</v>
      </c>
      <c r="N63" s="288">
        <v>2017</v>
      </c>
      <c r="O63" s="294">
        <v>-0.98184</v>
      </c>
      <c r="P63" s="288">
        <v>18661</v>
      </c>
      <c r="Q63" s="305">
        <v>5.108708</v>
      </c>
      <c r="R63" s="321">
        <f t="shared" si="0"/>
        <v>31.628813559322033</v>
      </c>
      <c r="S63" s="296">
        <v>2.080152</v>
      </c>
      <c r="T63"/>
      <c r="V63"/>
      <c r="W63"/>
      <c r="X63"/>
      <c r="Y63"/>
      <c r="Z63"/>
      <c r="AA63"/>
      <c r="AD63"/>
      <c r="AE63"/>
      <c r="AF63"/>
      <c r="AG63"/>
      <c r="AH63"/>
      <c r="AI63"/>
      <c r="AJ63"/>
      <c r="AK63"/>
      <c r="AN63"/>
      <c r="AO63"/>
      <c r="AR63"/>
      <c r="AS63"/>
      <c r="AV63"/>
      <c r="AW63"/>
      <c r="AX63"/>
      <c r="AY63"/>
      <c r="AZ63"/>
      <c r="BA63"/>
    </row>
    <row r="64" spans="2:53" ht="15">
      <c r="B64" s="159" t="s">
        <v>882</v>
      </c>
      <c r="C64" s="12" t="s">
        <v>90</v>
      </c>
      <c r="D64" s="303">
        <v>48</v>
      </c>
      <c r="E64" s="312">
        <v>-17.2414</v>
      </c>
      <c r="F64" s="286">
        <v>68</v>
      </c>
      <c r="G64" s="293">
        <v>-11.6883</v>
      </c>
      <c r="H64" s="297">
        <v>89</v>
      </c>
      <c r="I64" s="298">
        <v>-11.8812</v>
      </c>
      <c r="J64" s="297">
        <v>231</v>
      </c>
      <c r="K64" s="298">
        <v>-4.14938</v>
      </c>
      <c r="L64" s="287">
        <v>995</v>
      </c>
      <c r="M64" s="293">
        <v>-14.8116</v>
      </c>
      <c r="N64" s="287">
        <v>124</v>
      </c>
      <c r="O64" s="293">
        <v>-9.48905</v>
      </c>
      <c r="P64" s="287">
        <v>1507</v>
      </c>
      <c r="Q64" s="306">
        <v>-12.587</v>
      </c>
      <c r="R64" s="320">
        <f t="shared" si="0"/>
        <v>31.395833333333332</v>
      </c>
      <c r="S64" s="298">
        <v>5.624033</v>
      </c>
      <c r="T64"/>
      <c r="V64"/>
      <c r="W64"/>
      <c r="X64"/>
      <c r="Y64"/>
      <c r="Z64"/>
      <c r="AA64"/>
      <c r="AD64"/>
      <c r="AE64"/>
      <c r="AF64"/>
      <c r="AG64"/>
      <c r="AH64"/>
      <c r="AI64"/>
      <c r="AJ64"/>
      <c r="AK64"/>
      <c r="AN64"/>
      <c r="AO64"/>
      <c r="AR64"/>
      <c r="AS64"/>
      <c r="AV64"/>
      <c r="AW64"/>
      <c r="AX64"/>
      <c r="AY64"/>
      <c r="AZ64"/>
      <c r="BA64"/>
    </row>
    <row r="65" spans="2:53" ht="15">
      <c r="B65" s="160" t="s">
        <v>883</v>
      </c>
      <c r="C65" s="14" t="s">
        <v>91</v>
      </c>
      <c r="D65" s="362">
        <v>134</v>
      </c>
      <c r="E65" s="313">
        <v>-8.21918</v>
      </c>
      <c r="F65" s="289">
        <v>47</v>
      </c>
      <c r="G65" s="294">
        <v>2.173913</v>
      </c>
      <c r="H65" s="295">
        <v>101</v>
      </c>
      <c r="I65" s="296">
        <v>-12.1739</v>
      </c>
      <c r="J65" s="295">
        <v>387</v>
      </c>
      <c r="K65" s="296">
        <v>-4.6798</v>
      </c>
      <c r="L65" s="288">
        <v>4552</v>
      </c>
      <c r="M65" s="294">
        <v>0.663423</v>
      </c>
      <c r="N65" s="288">
        <v>261</v>
      </c>
      <c r="O65" s="294">
        <v>-4.04412</v>
      </c>
      <c r="P65" s="288">
        <v>5348</v>
      </c>
      <c r="Q65" s="305">
        <v>-0.24249</v>
      </c>
      <c r="R65" s="321">
        <f t="shared" si="0"/>
        <v>39.91044776119403</v>
      </c>
      <c r="S65" s="296">
        <v>8.691016</v>
      </c>
      <c r="T65"/>
      <c r="V65"/>
      <c r="W65"/>
      <c r="X65"/>
      <c r="Y65"/>
      <c r="Z65"/>
      <c r="AA65"/>
      <c r="AD65"/>
      <c r="AE65"/>
      <c r="AF65"/>
      <c r="AG65"/>
      <c r="AH65"/>
      <c r="AI65"/>
      <c r="AJ65"/>
      <c r="AK65"/>
      <c r="AN65"/>
      <c r="AO65"/>
      <c r="AR65"/>
      <c r="AS65"/>
      <c r="AV65"/>
      <c r="AW65"/>
      <c r="AX65"/>
      <c r="AY65"/>
      <c r="AZ65"/>
      <c r="BA65"/>
    </row>
    <row r="66" spans="2:53" ht="15" customHeight="1">
      <c r="B66" s="159" t="s">
        <v>884</v>
      </c>
      <c r="C66" s="12" t="s">
        <v>92</v>
      </c>
      <c r="D66" s="303">
        <v>377</v>
      </c>
      <c r="E66" s="312">
        <v>6.798867</v>
      </c>
      <c r="F66" s="286">
        <v>418</v>
      </c>
      <c r="G66" s="293">
        <v>12.06434</v>
      </c>
      <c r="H66" s="297">
        <v>628</v>
      </c>
      <c r="I66" s="298">
        <v>86.90476</v>
      </c>
      <c r="J66" s="297">
        <v>1356</v>
      </c>
      <c r="K66" s="298">
        <v>38.50868</v>
      </c>
      <c r="L66" s="287">
        <v>8593</v>
      </c>
      <c r="M66" s="293">
        <v>11.30829</v>
      </c>
      <c r="N66" s="287">
        <v>1142</v>
      </c>
      <c r="O66" s="293">
        <v>0.439754</v>
      </c>
      <c r="P66" s="287">
        <v>12217</v>
      </c>
      <c r="Q66" s="306">
        <v>14.94026</v>
      </c>
      <c r="R66" s="320">
        <f t="shared" si="0"/>
        <v>32.40583554376658</v>
      </c>
      <c r="S66" s="298">
        <v>7.623106</v>
      </c>
      <c r="T66"/>
      <c r="V66"/>
      <c r="W66"/>
      <c r="X66"/>
      <c r="Y66"/>
      <c r="Z66"/>
      <c r="AA66"/>
      <c r="AD66"/>
      <c r="AE66"/>
      <c r="AF66"/>
      <c r="AG66"/>
      <c r="AH66"/>
      <c r="AI66"/>
      <c r="AJ66"/>
      <c r="AK66"/>
      <c r="AN66"/>
      <c r="AO66"/>
      <c r="AR66"/>
      <c r="AS66"/>
      <c r="AV66"/>
      <c r="AW66"/>
      <c r="AX66"/>
      <c r="AY66"/>
      <c r="AZ66"/>
      <c r="BA66"/>
    </row>
    <row r="67" spans="2:53" ht="15">
      <c r="B67" s="160" t="s">
        <v>885</v>
      </c>
      <c r="C67" s="14" t="s">
        <v>93</v>
      </c>
      <c r="D67" s="560">
        <v>1453</v>
      </c>
      <c r="E67" s="313">
        <v>3.563792</v>
      </c>
      <c r="F67" s="289">
        <v>3393</v>
      </c>
      <c r="G67" s="294">
        <v>-1.53802</v>
      </c>
      <c r="H67" s="295">
        <v>4000</v>
      </c>
      <c r="I67" s="296">
        <v>-0.62112</v>
      </c>
      <c r="J67" s="295">
        <v>6088</v>
      </c>
      <c r="K67" s="296">
        <v>5.804658</v>
      </c>
      <c r="L67" s="288">
        <v>91167</v>
      </c>
      <c r="M67" s="294">
        <v>4.652524</v>
      </c>
      <c r="N67" s="288">
        <v>11435</v>
      </c>
      <c r="O67" s="294">
        <v>-2.20645</v>
      </c>
      <c r="P67" s="288">
        <v>117550</v>
      </c>
      <c r="Q67" s="305">
        <v>3.097756</v>
      </c>
      <c r="R67" s="321">
        <f t="shared" si="0"/>
        <v>80.90158293186511</v>
      </c>
      <c r="S67" s="296">
        <v>-0.45</v>
      </c>
      <c r="T67"/>
      <c r="V67"/>
      <c r="W67"/>
      <c r="X67"/>
      <c r="Y67"/>
      <c r="Z67"/>
      <c r="AA67"/>
      <c r="AD67"/>
      <c r="AE67"/>
      <c r="AF67"/>
      <c r="AG67"/>
      <c r="AH67"/>
      <c r="AI67"/>
      <c r="AJ67"/>
      <c r="AK67"/>
      <c r="AN67"/>
      <c r="AO67"/>
      <c r="AR67"/>
      <c r="AS67"/>
      <c r="AV67"/>
      <c r="AW67"/>
      <c r="AX67"/>
      <c r="AY67"/>
      <c r="AZ67"/>
      <c r="BA67"/>
    </row>
    <row r="68" spans="2:53" ht="15" customHeight="1">
      <c r="B68" s="159" t="s">
        <v>886</v>
      </c>
      <c r="C68" s="12" t="s">
        <v>94</v>
      </c>
      <c r="D68" s="303">
        <v>282</v>
      </c>
      <c r="E68" s="312">
        <v>10.58824</v>
      </c>
      <c r="F68" s="286">
        <v>169</v>
      </c>
      <c r="G68" s="293">
        <v>-4.51977</v>
      </c>
      <c r="H68" s="297">
        <v>255</v>
      </c>
      <c r="I68" s="298">
        <v>12.3348</v>
      </c>
      <c r="J68" s="297">
        <v>791</v>
      </c>
      <c r="K68" s="298">
        <v>19.4864</v>
      </c>
      <c r="L68" s="287">
        <v>7070</v>
      </c>
      <c r="M68" s="293">
        <v>19.10377</v>
      </c>
      <c r="N68" s="287">
        <v>687</v>
      </c>
      <c r="O68" s="293">
        <v>8.188976</v>
      </c>
      <c r="P68" s="287">
        <v>8998</v>
      </c>
      <c r="Q68" s="306">
        <v>17.51339</v>
      </c>
      <c r="R68" s="320">
        <f t="shared" si="0"/>
        <v>31.907801418439718</v>
      </c>
      <c r="S68" s="298">
        <v>6.262105</v>
      </c>
      <c r="T68"/>
      <c r="V68"/>
      <c r="W68"/>
      <c r="X68"/>
      <c r="Y68"/>
      <c r="Z68"/>
      <c r="AA68"/>
      <c r="AD68"/>
      <c r="AE68"/>
      <c r="AF68"/>
      <c r="AG68"/>
      <c r="AH68"/>
      <c r="AI68"/>
      <c r="AJ68"/>
      <c r="AK68"/>
      <c r="AN68"/>
      <c r="AO68"/>
      <c r="AR68"/>
      <c r="AS68"/>
      <c r="AV68"/>
      <c r="AW68"/>
      <c r="AX68"/>
      <c r="AY68"/>
      <c r="AZ68"/>
      <c r="BA68"/>
    </row>
    <row r="69" spans="2:53" ht="15">
      <c r="B69" s="160" t="s">
        <v>887</v>
      </c>
      <c r="C69" s="14" t="s">
        <v>95</v>
      </c>
      <c r="D69" s="362">
        <v>500</v>
      </c>
      <c r="E69" s="313">
        <v>8.225108</v>
      </c>
      <c r="F69" s="289">
        <v>418</v>
      </c>
      <c r="G69" s="294">
        <v>0.966184</v>
      </c>
      <c r="H69" s="295">
        <v>459</v>
      </c>
      <c r="I69" s="296">
        <v>18.91192</v>
      </c>
      <c r="J69" s="295">
        <v>1075</v>
      </c>
      <c r="K69" s="296">
        <v>-2.97834</v>
      </c>
      <c r="L69" s="288">
        <v>9453</v>
      </c>
      <c r="M69" s="294">
        <v>-3.50143</v>
      </c>
      <c r="N69" s="288">
        <v>1201</v>
      </c>
      <c r="O69" s="294">
        <v>1.094276</v>
      </c>
      <c r="P69" s="288">
        <v>12624</v>
      </c>
      <c r="Q69" s="305">
        <v>-2.12436</v>
      </c>
      <c r="R69" s="321">
        <f t="shared" si="0"/>
        <v>25.248</v>
      </c>
      <c r="S69" s="296">
        <v>-9.56291</v>
      </c>
      <c r="T69"/>
      <c r="V69"/>
      <c r="W69"/>
      <c r="X69"/>
      <c r="Y69"/>
      <c r="Z69"/>
      <c r="AA69"/>
      <c r="AD69"/>
      <c r="AE69"/>
      <c r="AF69"/>
      <c r="AG69"/>
      <c r="AH69"/>
      <c r="AI69"/>
      <c r="AJ69"/>
      <c r="AK69"/>
      <c r="AN69"/>
      <c r="AO69"/>
      <c r="AR69"/>
      <c r="AS69"/>
      <c r="AV69"/>
      <c r="AW69"/>
      <c r="AX69"/>
      <c r="AY69"/>
      <c r="AZ69"/>
      <c r="BA69"/>
    </row>
    <row r="70" spans="2:53" ht="15" customHeight="1">
      <c r="B70" s="159" t="s">
        <v>888</v>
      </c>
      <c r="C70" s="12" t="s">
        <v>96</v>
      </c>
      <c r="D70" s="303">
        <v>53</v>
      </c>
      <c r="E70" s="312">
        <v>15.21739</v>
      </c>
      <c r="F70" s="286">
        <v>34</v>
      </c>
      <c r="G70" s="293">
        <v>-30.6122</v>
      </c>
      <c r="H70" s="297">
        <v>36</v>
      </c>
      <c r="I70" s="298">
        <v>12.5</v>
      </c>
      <c r="J70" s="297">
        <v>145</v>
      </c>
      <c r="K70" s="298">
        <v>4.316547</v>
      </c>
      <c r="L70" s="287">
        <v>403</v>
      </c>
      <c r="M70" s="293">
        <v>-26.055</v>
      </c>
      <c r="N70" s="287">
        <v>72</v>
      </c>
      <c r="O70" s="293">
        <v>1.408451</v>
      </c>
      <c r="P70" s="287">
        <v>694</v>
      </c>
      <c r="Q70" s="306">
        <v>-16.9856</v>
      </c>
      <c r="R70" s="320">
        <f t="shared" si="0"/>
        <v>13.09433962264151</v>
      </c>
      <c r="S70" s="298">
        <v>-27.9498</v>
      </c>
      <c r="T70"/>
      <c r="V70"/>
      <c r="W70"/>
      <c r="X70"/>
      <c r="Y70"/>
      <c r="Z70"/>
      <c r="AA70"/>
      <c r="AD70"/>
      <c r="AE70"/>
      <c r="AF70"/>
      <c r="AG70"/>
      <c r="AH70"/>
      <c r="AI70"/>
      <c r="AJ70"/>
      <c r="AK70"/>
      <c r="AN70"/>
      <c r="AO70"/>
      <c r="AR70"/>
      <c r="AS70"/>
      <c r="AV70"/>
      <c r="AW70"/>
      <c r="AX70"/>
      <c r="AY70"/>
      <c r="AZ70"/>
      <c r="BA70"/>
    </row>
    <row r="71" spans="2:53" ht="15">
      <c r="B71" s="160" t="s">
        <v>889</v>
      </c>
      <c r="C71" s="14" t="s">
        <v>97</v>
      </c>
      <c r="D71" s="362">
        <v>639</v>
      </c>
      <c r="E71" s="313">
        <v>8.488964</v>
      </c>
      <c r="F71" s="289">
        <v>163</v>
      </c>
      <c r="G71" s="294">
        <v>2.515723</v>
      </c>
      <c r="H71" s="295">
        <v>130</v>
      </c>
      <c r="I71" s="296">
        <v>14.03509</v>
      </c>
      <c r="J71" s="295">
        <v>1383</v>
      </c>
      <c r="K71" s="296">
        <v>12.25649</v>
      </c>
      <c r="L71" s="288">
        <v>12202</v>
      </c>
      <c r="M71" s="294">
        <v>13.57036</v>
      </c>
      <c r="N71" s="288">
        <v>521</v>
      </c>
      <c r="O71" s="294">
        <v>-2.06767</v>
      </c>
      <c r="P71" s="288">
        <v>14508</v>
      </c>
      <c r="Q71" s="305">
        <v>12.1955</v>
      </c>
      <c r="R71" s="321">
        <f t="shared" si="0"/>
        <v>22.704225352112676</v>
      </c>
      <c r="S71" s="296">
        <v>3.416509</v>
      </c>
      <c r="T71"/>
      <c r="V71"/>
      <c r="W71"/>
      <c r="X71"/>
      <c r="Y71"/>
      <c r="Z71"/>
      <c r="AA71"/>
      <c r="AD71"/>
      <c r="AE71"/>
      <c r="AF71"/>
      <c r="AG71"/>
      <c r="AH71"/>
      <c r="AI71"/>
      <c r="AJ71"/>
      <c r="AK71"/>
      <c r="AN71"/>
      <c r="AO71"/>
      <c r="AR71"/>
      <c r="AS71"/>
      <c r="AV71"/>
      <c r="AW71"/>
      <c r="AX71"/>
      <c r="AY71"/>
      <c r="AZ71"/>
      <c r="BA71"/>
    </row>
    <row r="72" spans="2:53" ht="15" customHeight="1">
      <c r="B72" s="159" t="s">
        <v>890</v>
      </c>
      <c r="C72" s="12" t="s">
        <v>98</v>
      </c>
      <c r="D72" s="303">
        <v>546</v>
      </c>
      <c r="E72" s="312">
        <v>3.213611</v>
      </c>
      <c r="F72" s="286">
        <v>360</v>
      </c>
      <c r="G72" s="293">
        <v>7.784431</v>
      </c>
      <c r="H72" s="297">
        <v>477</v>
      </c>
      <c r="I72" s="298">
        <v>3.246753</v>
      </c>
      <c r="J72" s="297">
        <v>962</v>
      </c>
      <c r="K72" s="298">
        <v>0.944386</v>
      </c>
      <c r="L72" s="287">
        <v>15557</v>
      </c>
      <c r="M72" s="293">
        <v>3.4375</v>
      </c>
      <c r="N72" s="287">
        <v>1127</v>
      </c>
      <c r="O72" s="293">
        <v>4.158965</v>
      </c>
      <c r="P72" s="287">
        <v>18820</v>
      </c>
      <c r="Q72" s="306">
        <v>4.67768</v>
      </c>
      <c r="R72" s="320">
        <f t="shared" si="0"/>
        <v>34.46886446886447</v>
      </c>
      <c r="S72" s="298">
        <v>1.418484</v>
      </c>
      <c r="T72"/>
      <c r="V72"/>
      <c r="W72"/>
      <c r="X72"/>
      <c r="Y72"/>
      <c r="Z72"/>
      <c r="AA72"/>
      <c r="AD72"/>
      <c r="AE72"/>
      <c r="AF72"/>
      <c r="AG72"/>
      <c r="AH72"/>
      <c r="AI72"/>
      <c r="AJ72"/>
      <c r="AK72"/>
      <c r="AN72"/>
      <c r="AO72"/>
      <c r="AR72"/>
      <c r="AS72"/>
      <c r="AV72"/>
      <c r="AW72"/>
      <c r="AX72"/>
      <c r="AY72"/>
      <c r="AZ72"/>
      <c r="BA72"/>
    </row>
    <row r="73" spans="2:53" ht="15">
      <c r="B73" s="160" t="s">
        <v>891</v>
      </c>
      <c r="C73" s="14" t="s">
        <v>99</v>
      </c>
      <c r="D73" s="362">
        <v>247</v>
      </c>
      <c r="E73" s="313">
        <v>21.67488</v>
      </c>
      <c r="F73" s="289">
        <v>201</v>
      </c>
      <c r="G73" s="294">
        <v>11.66667</v>
      </c>
      <c r="H73" s="295">
        <v>227</v>
      </c>
      <c r="I73" s="296">
        <v>10.19417</v>
      </c>
      <c r="J73" s="295">
        <v>614</v>
      </c>
      <c r="K73" s="296">
        <v>11.03074</v>
      </c>
      <c r="L73" s="288">
        <v>3831</v>
      </c>
      <c r="M73" s="294">
        <v>10.11785</v>
      </c>
      <c r="N73" s="288">
        <v>548</v>
      </c>
      <c r="O73" s="294">
        <v>22.59508</v>
      </c>
      <c r="P73" s="288">
        <v>5479</v>
      </c>
      <c r="Q73" s="305">
        <v>11.15845</v>
      </c>
      <c r="R73" s="321">
        <f t="shared" si="0"/>
        <v>22.182186234817813</v>
      </c>
      <c r="S73" s="296">
        <v>-8.64306</v>
      </c>
      <c r="T73"/>
      <c r="V73"/>
      <c r="W73"/>
      <c r="X73"/>
      <c r="Y73"/>
      <c r="Z73"/>
      <c r="AA73"/>
      <c r="AD73"/>
      <c r="AE73"/>
      <c r="AF73"/>
      <c r="AG73"/>
      <c r="AH73"/>
      <c r="AI73"/>
      <c r="AJ73"/>
      <c r="AK73"/>
      <c r="AN73"/>
      <c r="AO73"/>
      <c r="AR73"/>
      <c r="AS73"/>
      <c r="AV73"/>
      <c r="AW73"/>
      <c r="AX73"/>
      <c r="AY73"/>
      <c r="AZ73"/>
      <c r="BA73"/>
    </row>
    <row r="74" spans="2:53" ht="15">
      <c r="B74" s="159" t="s">
        <v>892</v>
      </c>
      <c r="C74" s="12" t="s">
        <v>100</v>
      </c>
      <c r="D74" s="303">
        <v>166</v>
      </c>
      <c r="E74" s="312">
        <v>-8.28729</v>
      </c>
      <c r="F74" s="286">
        <v>150</v>
      </c>
      <c r="G74" s="293">
        <v>-3.84615</v>
      </c>
      <c r="H74" s="297">
        <v>92</v>
      </c>
      <c r="I74" s="298">
        <v>-32.3529</v>
      </c>
      <c r="J74" s="297">
        <v>485</v>
      </c>
      <c r="K74" s="298">
        <v>-18.0743</v>
      </c>
      <c r="L74" s="287">
        <v>3944</v>
      </c>
      <c r="M74" s="293">
        <v>-10.4044</v>
      </c>
      <c r="N74" s="287">
        <v>538</v>
      </c>
      <c r="O74" s="293">
        <v>-9.57983</v>
      </c>
      <c r="P74" s="287">
        <v>5595</v>
      </c>
      <c r="Q74" s="306">
        <v>-10.8224</v>
      </c>
      <c r="R74" s="320">
        <f aca="true" t="shared" si="1" ref="R74:R90">P74/D74</f>
        <v>33.704819277108435</v>
      </c>
      <c r="S74" s="298">
        <v>-2.76423</v>
      </c>
      <c r="T74"/>
      <c r="V74"/>
      <c r="W74"/>
      <c r="X74"/>
      <c r="Y74"/>
      <c r="Z74"/>
      <c r="AA74"/>
      <c r="AD74"/>
      <c r="AE74"/>
      <c r="AF74"/>
      <c r="AG74"/>
      <c r="AH74"/>
      <c r="AI74"/>
      <c r="AJ74"/>
      <c r="AK74"/>
      <c r="AN74"/>
      <c r="AO74"/>
      <c r="AR74"/>
      <c r="AS74"/>
      <c r="AV74"/>
      <c r="AW74"/>
      <c r="AX74"/>
      <c r="AY74"/>
      <c r="AZ74"/>
      <c r="BA74"/>
    </row>
    <row r="75" spans="2:53" ht="15">
      <c r="B75" s="160" t="s">
        <v>893</v>
      </c>
      <c r="C75" s="14" t="s">
        <v>101</v>
      </c>
      <c r="D75" s="362">
        <v>359</v>
      </c>
      <c r="E75" s="313">
        <v>-8.41837</v>
      </c>
      <c r="F75" s="289">
        <v>1015</v>
      </c>
      <c r="G75" s="294">
        <v>-10.0177</v>
      </c>
      <c r="H75" s="295">
        <v>546</v>
      </c>
      <c r="I75" s="296">
        <v>-1.97487</v>
      </c>
      <c r="J75" s="295">
        <v>7192</v>
      </c>
      <c r="K75" s="296">
        <v>40.35909</v>
      </c>
      <c r="L75" s="288">
        <v>18781</v>
      </c>
      <c r="M75" s="294">
        <v>-22.0252</v>
      </c>
      <c r="N75" s="288">
        <v>2905</v>
      </c>
      <c r="O75" s="294">
        <v>-1.2912</v>
      </c>
      <c r="P75" s="288">
        <v>30692</v>
      </c>
      <c r="Q75" s="305">
        <v>-10.0653</v>
      </c>
      <c r="R75" s="321">
        <f t="shared" si="1"/>
        <v>85.49303621169916</v>
      </c>
      <c r="S75" s="296">
        <v>-1.79837</v>
      </c>
      <c r="T75"/>
      <c r="V75"/>
      <c r="W75"/>
      <c r="X75"/>
      <c r="Y75"/>
      <c r="Z75"/>
      <c r="AA75"/>
      <c r="AD75"/>
      <c r="AE75"/>
      <c r="AF75"/>
      <c r="AG75"/>
      <c r="AH75"/>
      <c r="AI75"/>
      <c r="AJ75"/>
      <c r="AK75"/>
      <c r="AN75"/>
      <c r="AO75"/>
      <c r="AR75"/>
      <c r="AS75"/>
      <c r="AV75"/>
      <c r="AW75"/>
      <c r="AX75"/>
      <c r="AY75"/>
      <c r="AZ75"/>
      <c r="BA75"/>
    </row>
    <row r="76" spans="2:53" ht="15" customHeight="1">
      <c r="B76" s="159" t="s">
        <v>894</v>
      </c>
      <c r="C76" s="12" t="s">
        <v>102</v>
      </c>
      <c r="D76" s="303">
        <v>264</v>
      </c>
      <c r="E76" s="312">
        <v>6.882591</v>
      </c>
      <c r="F76" s="286">
        <v>317</v>
      </c>
      <c r="G76" s="293">
        <v>-10.1983</v>
      </c>
      <c r="H76" s="297">
        <v>205</v>
      </c>
      <c r="I76" s="298">
        <v>-39.8827</v>
      </c>
      <c r="J76" s="297">
        <v>738</v>
      </c>
      <c r="K76" s="298">
        <v>-5.50576</v>
      </c>
      <c r="L76" s="287">
        <v>6236</v>
      </c>
      <c r="M76" s="293">
        <v>-3.55707</v>
      </c>
      <c r="N76" s="287">
        <v>766</v>
      </c>
      <c r="O76" s="293">
        <v>-2.79188</v>
      </c>
      <c r="P76" s="287">
        <v>8481</v>
      </c>
      <c r="Q76" s="306">
        <v>-5.26139</v>
      </c>
      <c r="R76" s="320">
        <f t="shared" si="1"/>
        <v>32.125</v>
      </c>
      <c r="S76" s="298">
        <v>-11.362</v>
      </c>
      <c r="T76"/>
      <c r="V76"/>
      <c r="W76"/>
      <c r="X76"/>
      <c r="Y76"/>
      <c r="Z76"/>
      <c r="AA76"/>
      <c r="AD76"/>
      <c r="AE76"/>
      <c r="AF76"/>
      <c r="AG76"/>
      <c r="AH76"/>
      <c r="AI76"/>
      <c r="AJ76"/>
      <c r="AK76"/>
      <c r="AN76"/>
      <c r="AO76"/>
      <c r="AR76"/>
      <c r="AS76"/>
      <c r="AV76"/>
      <c r="AW76"/>
      <c r="AX76"/>
      <c r="AY76"/>
      <c r="AZ76"/>
      <c r="BA76"/>
    </row>
    <row r="77" spans="2:53" ht="15">
      <c r="B77" s="160" t="s">
        <v>895</v>
      </c>
      <c r="C77" s="14" t="s">
        <v>103</v>
      </c>
      <c r="D77" s="362">
        <v>22</v>
      </c>
      <c r="E77" s="313">
        <v>4.761905</v>
      </c>
      <c r="F77" s="289">
        <v>12</v>
      </c>
      <c r="G77" s="294">
        <v>-42.8571</v>
      </c>
      <c r="H77" s="295">
        <v>20</v>
      </c>
      <c r="I77" s="296">
        <v>-28.5714</v>
      </c>
      <c r="J77" s="295">
        <v>78</v>
      </c>
      <c r="K77" s="296">
        <v>-16.129</v>
      </c>
      <c r="L77" s="288">
        <v>262</v>
      </c>
      <c r="M77" s="294">
        <v>-42.5439</v>
      </c>
      <c r="N77" s="288">
        <v>38</v>
      </c>
      <c r="O77" s="294">
        <v>-13.6364</v>
      </c>
      <c r="P77" s="288">
        <v>410</v>
      </c>
      <c r="Q77" s="305">
        <v>-36.1371</v>
      </c>
      <c r="R77" s="321">
        <f t="shared" si="1"/>
        <v>18.636363636363637</v>
      </c>
      <c r="S77" s="296">
        <v>-39.0399</v>
      </c>
      <c r="T77"/>
      <c r="V77"/>
      <c r="W77"/>
      <c r="X77"/>
      <c r="Y77"/>
      <c r="Z77"/>
      <c r="AA77"/>
      <c r="AD77"/>
      <c r="AE77"/>
      <c r="AF77"/>
      <c r="AG77"/>
      <c r="AH77"/>
      <c r="AI77"/>
      <c r="AJ77"/>
      <c r="AK77"/>
      <c r="AN77"/>
      <c r="AO77"/>
      <c r="AR77"/>
      <c r="AS77"/>
      <c r="AV77"/>
      <c r="AW77"/>
      <c r="AX77"/>
      <c r="AY77"/>
      <c r="AZ77"/>
      <c r="BA77"/>
    </row>
    <row r="78" spans="2:53" ht="15" customHeight="1">
      <c r="B78" s="159" t="s">
        <v>896</v>
      </c>
      <c r="C78" s="12" t="s">
        <v>104</v>
      </c>
      <c r="D78" s="303">
        <v>213</v>
      </c>
      <c r="E78" s="312">
        <v>-3.18182</v>
      </c>
      <c r="F78" s="286">
        <v>250</v>
      </c>
      <c r="G78" s="293">
        <v>4.60251</v>
      </c>
      <c r="H78" s="297">
        <v>504</v>
      </c>
      <c r="I78" s="298">
        <v>10.28446</v>
      </c>
      <c r="J78" s="297">
        <v>1748</v>
      </c>
      <c r="K78" s="298">
        <v>-2.94281</v>
      </c>
      <c r="L78" s="287">
        <v>12817</v>
      </c>
      <c r="M78" s="293">
        <v>1.778766</v>
      </c>
      <c r="N78" s="287">
        <v>1268</v>
      </c>
      <c r="O78" s="293">
        <v>3.679477</v>
      </c>
      <c r="P78" s="287">
        <v>16620</v>
      </c>
      <c r="Q78" s="306">
        <v>1.707362</v>
      </c>
      <c r="R78" s="320">
        <f t="shared" si="1"/>
        <v>78.02816901408451</v>
      </c>
      <c r="S78" s="298">
        <v>5.049857</v>
      </c>
      <c r="T78"/>
      <c r="V78"/>
      <c r="W78"/>
      <c r="X78"/>
      <c r="Y78"/>
      <c r="Z78"/>
      <c r="AA78"/>
      <c r="AD78"/>
      <c r="AE78"/>
      <c r="AF78"/>
      <c r="AG78"/>
      <c r="AH78"/>
      <c r="AI78"/>
      <c r="AJ78"/>
      <c r="AK78"/>
      <c r="AN78"/>
      <c r="AO78"/>
      <c r="AR78"/>
      <c r="AS78"/>
      <c r="AV78"/>
      <c r="AW78"/>
      <c r="AX78"/>
      <c r="AY78"/>
      <c r="AZ78"/>
      <c r="BA78"/>
    </row>
    <row r="79" spans="2:53" ht="15">
      <c r="B79" s="160" t="s">
        <v>897</v>
      </c>
      <c r="C79" s="14" t="s">
        <v>105</v>
      </c>
      <c r="D79" s="362">
        <v>150</v>
      </c>
      <c r="E79" s="313">
        <v>3.448276</v>
      </c>
      <c r="F79" s="289">
        <v>456</v>
      </c>
      <c r="G79" s="294">
        <v>0.440529</v>
      </c>
      <c r="H79" s="295">
        <v>287</v>
      </c>
      <c r="I79" s="296">
        <v>11.24031</v>
      </c>
      <c r="J79" s="295">
        <v>398</v>
      </c>
      <c r="K79" s="296">
        <v>-4.32692</v>
      </c>
      <c r="L79" s="288">
        <v>4783</v>
      </c>
      <c r="M79" s="294">
        <v>0.567704</v>
      </c>
      <c r="N79" s="288">
        <v>917</v>
      </c>
      <c r="O79" s="294">
        <v>-5.94872</v>
      </c>
      <c r="P79" s="288">
        <v>6930</v>
      </c>
      <c r="Q79" s="305">
        <v>-0.82999</v>
      </c>
      <c r="R79" s="321">
        <f t="shared" si="1"/>
        <v>46.2</v>
      </c>
      <c r="S79" s="296">
        <v>-4.13566</v>
      </c>
      <c r="T79"/>
      <c r="V79"/>
      <c r="W79"/>
      <c r="X79"/>
      <c r="Y79"/>
      <c r="Z79"/>
      <c r="AA79"/>
      <c r="AD79"/>
      <c r="AE79"/>
      <c r="AF79"/>
      <c r="AG79"/>
      <c r="AH79"/>
      <c r="AI79"/>
      <c r="AJ79"/>
      <c r="AK79"/>
      <c r="AN79"/>
      <c r="AO79"/>
      <c r="AR79"/>
      <c r="AS79"/>
      <c r="AV79"/>
      <c r="AW79"/>
      <c r="AX79"/>
      <c r="AY79"/>
      <c r="AZ79"/>
      <c r="BA79"/>
    </row>
    <row r="80" spans="2:53" ht="15" customHeight="1">
      <c r="B80" s="159" t="s">
        <v>898</v>
      </c>
      <c r="C80" s="12" t="s">
        <v>106</v>
      </c>
      <c r="D80" s="303">
        <v>228</v>
      </c>
      <c r="E80" s="312">
        <v>17.52577</v>
      </c>
      <c r="F80" s="286">
        <v>147</v>
      </c>
      <c r="G80" s="293">
        <v>14.84375</v>
      </c>
      <c r="H80" s="297">
        <v>215</v>
      </c>
      <c r="I80" s="298">
        <v>70.63492</v>
      </c>
      <c r="J80" s="297">
        <v>926</v>
      </c>
      <c r="K80" s="298">
        <v>10.63321</v>
      </c>
      <c r="L80" s="287">
        <v>5884</v>
      </c>
      <c r="M80" s="293">
        <v>25.69964</v>
      </c>
      <c r="N80" s="287">
        <v>686</v>
      </c>
      <c r="O80" s="293">
        <v>14.52421</v>
      </c>
      <c r="P80" s="287">
        <v>7859</v>
      </c>
      <c r="Q80" s="306">
        <v>23.35583</v>
      </c>
      <c r="R80" s="320">
        <f t="shared" si="1"/>
        <v>34.469298245614034</v>
      </c>
      <c r="S80" s="298">
        <v>4.960663</v>
      </c>
      <c r="T80"/>
      <c r="V80"/>
      <c r="W80"/>
      <c r="X80"/>
      <c r="Y80"/>
      <c r="Z80"/>
      <c r="AA80"/>
      <c r="AD80"/>
      <c r="AE80"/>
      <c r="AF80"/>
      <c r="AG80"/>
      <c r="AH80"/>
      <c r="AI80"/>
      <c r="AJ80"/>
      <c r="AK80"/>
      <c r="AN80"/>
      <c r="AO80"/>
      <c r="AR80"/>
      <c r="AS80"/>
      <c r="AV80"/>
      <c r="AW80"/>
      <c r="AX80"/>
      <c r="AY80"/>
      <c r="AZ80"/>
      <c r="BA80"/>
    </row>
    <row r="81" spans="2:53" ht="15">
      <c r="B81" s="160" t="s">
        <v>899</v>
      </c>
      <c r="C81" s="14" t="s">
        <v>107</v>
      </c>
      <c r="D81" s="362">
        <v>79</v>
      </c>
      <c r="E81" s="313">
        <v>11.26761</v>
      </c>
      <c r="F81" s="289">
        <v>120</v>
      </c>
      <c r="G81" s="294">
        <v>110.5263</v>
      </c>
      <c r="H81" s="295">
        <v>204</v>
      </c>
      <c r="I81" s="296">
        <v>28.30189</v>
      </c>
      <c r="J81" s="295">
        <v>301</v>
      </c>
      <c r="K81" s="296">
        <v>18.03922</v>
      </c>
      <c r="L81" s="288">
        <v>1339</v>
      </c>
      <c r="M81" s="294">
        <v>33.63273</v>
      </c>
      <c r="N81" s="288">
        <v>300</v>
      </c>
      <c r="O81" s="294">
        <v>38.24885</v>
      </c>
      <c r="P81" s="288">
        <v>2264</v>
      </c>
      <c r="Q81" s="305">
        <v>33.9645</v>
      </c>
      <c r="R81" s="321">
        <f t="shared" si="1"/>
        <v>28.658227848101266</v>
      </c>
      <c r="S81" s="296">
        <v>20.39847</v>
      </c>
      <c r="T81"/>
      <c r="V81"/>
      <c r="W81"/>
      <c r="X81"/>
      <c r="Y81"/>
      <c r="Z81"/>
      <c r="AA81"/>
      <c r="AD81"/>
      <c r="AE81"/>
      <c r="AF81"/>
      <c r="AG81"/>
      <c r="AH81"/>
      <c r="AI81"/>
      <c r="AJ81"/>
      <c r="AK81"/>
      <c r="AN81"/>
      <c r="AO81"/>
      <c r="AR81"/>
      <c r="AS81"/>
      <c r="AV81"/>
      <c r="AW81"/>
      <c r="AX81"/>
      <c r="AY81"/>
      <c r="AZ81"/>
      <c r="BA81"/>
    </row>
    <row r="82" spans="2:53" ht="15">
      <c r="B82" s="159" t="s">
        <v>900</v>
      </c>
      <c r="C82" s="12" t="s">
        <v>108</v>
      </c>
      <c r="D82" s="303">
        <v>119</v>
      </c>
      <c r="E82" s="312">
        <v>1.709402</v>
      </c>
      <c r="F82" s="286">
        <v>174</v>
      </c>
      <c r="G82" s="293">
        <v>25.17986</v>
      </c>
      <c r="H82" s="297">
        <v>135</v>
      </c>
      <c r="I82" s="298">
        <v>15.38462</v>
      </c>
      <c r="J82" s="297">
        <v>431</v>
      </c>
      <c r="K82" s="298">
        <v>13.72032</v>
      </c>
      <c r="L82" s="287">
        <v>6936</v>
      </c>
      <c r="M82" s="293">
        <v>7.202473</v>
      </c>
      <c r="N82" s="287">
        <v>496</v>
      </c>
      <c r="O82" s="293">
        <v>4.862579</v>
      </c>
      <c r="P82" s="287">
        <v>8178</v>
      </c>
      <c r="Q82" s="306">
        <v>7.917656</v>
      </c>
      <c r="R82" s="320">
        <f t="shared" si="1"/>
        <v>68.72268907563026</v>
      </c>
      <c r="S82" s="298">
        <v>6.103914</v>
      </c>
      <c r="T82"/>
      <c r="V82"/>
      <c r="W82"/>
      <c r="X82"/>
      <c r="Y82"/>
      <c r="Z82"/>
      <c r="AA82"/>
      <c r="AD82"/>
      <c r="AE82"/>
      <c r="AF82"/>
      <c r="AG82"/>
      <c r="AH82"/>
      <c r="AI82"/>
      <c r="AJ82"/>
      <c r="AK82"/>
      <c r="AN82"/>
      <c r="AO82"/>
      <c r="AR82"/>
      <c r="AS82"/>
      <c r="AV82"/>
      <c r="AW82"/>
      <c r="AX82"/>
      <c r="AY82"/>
      <c r="AZ82"/>
      <c r="BA82"/>
    </row>
    <row r="83" spans="2:53" ht="15" customHeight="1">
      <c r="B83" s="160" t="s">
        <v>901</v>
      </c>
      <c r="C83" s="14" t="s">
        <v>109</v>
      </c>
      <c r="D83" s="362">
        <v>44</v>
      </c>
      <c r="E83" s="313">
        <v>2.325581</v>
      </c>
      <c r="F83" s="289">
        <v>19</v>
      </c>
      <c r="G83" s="294">
        <v>0</v>
      </c>
      <c r="H83" s="295">
        <v>2</v>
      </c>
      <c r="I83" s="296">
        <v>-71.4286</v>
      </c>
      <c r="J83" s="295">
        <v>73</v>
      </c>
      <c r="K83" s="296">
        <v>-12.0482</v>
      </c>
      <c r="L83" s="288">
        <v>250</v>
      </c>
      <c r="M83" s="294">
        <v>110.084</v>
      </c>
      <c r="N83" s="288">
        <v>46</v>
      </c>
      <c r="O83" s="294">
        <v>-8</v>
      </c>
      <c r="P83" s="288">
        <v>391</v>
      </c>
      <c r="Q83" s="305">
        <v>8.913649</v>
      </c>
      <c r="R83" s="321">
        <f t="shared" si="1"/>
        <v>8.886363636363637</v>
      </c>
      <c r="S83" s="296">
        <v>6.438339</v>
      </c>
      <c r="T83"/>
      <c r="V83"/>
      <c r="W83"/>
      <c r="X83"/>
      <c r="Y83"/>
      <c r="Z83"/>
      <c r="AA83"/>
      <c r="AD83"/>
      <c r="AE83"/>
      <c r="AF83"/>
      <c r="AG83"/>
      <c r="AH83"/>
      <c r="AI83"/>
      <c r="AJ83"/>
      <c r="AK83"/>
      <c r="AN83"/>
      <c r="AO83"/>
      <c r="AR83"/>
      <c r="AS83"/>
      <c r="AV83"/>
      <c r="AW83"/>
      <c r="AX83"/>
      <c r="AY83"/>
      <c r="AZ83"/>
      <c r="BA83"/>
    </row>
    <row r="84" spans="2:53" ht="15">
      <c r="B84" s="159" t="s">
        <v>902</v>
      </c>
      <c r="C84" s="12" t="s">
        <v>110</v>
      </c>
      <c r="D84" s="303">
        <v>63</v>
      </c>
      <c r="E84" s="312">
        <v>8.62069</v>
      </c>
      <c r="F84" s="286">
        <v>12</v>
      </c>
      <c r="G84" s="293">
        <v>-52</v>
      </c>
      <c r="H84" s="297">
        <v>21</v>
      </c>
      <c r="I84" s="298">
        <v>-34.375</v>
      </c>
      <c r="J84" s="297">
        <v>116</v>
      </c>
      <c r="K84" s="298">
        <v>0</v>
      </c>
      <c r="L84" s="287">
        <v>635</v>
      </c>
      <c r="M84" s="293">
        <v>4.61285</v>
      </c>
      <c r="N84" s="287">
        <v>61</v>
      </c>
      <c r="O84" s="293">
        <v>-12.8571</v>
      </c>
      <c r="P84" s="287">
        <v>845</v>
      </c>
      <c r="Q84" s="306">
        <v>-0.8216</v>
      </c>
      <c r="R84" s="320">
        <f t="shared" si="1"/>
        <v>13.412698412698413</v>
      </c>
      <c r="S84" s="298">
        <v>-8.6929</v>
      </c>
      <c r="T84"/>
      <c r="V84"/>
      <c r="W84"/>
      <c r="X84"/>
      <c r="Y84"/>
      <c r="Z84"/>
      <c r="AA84"/>
      <c r="AD84"/>
      <c r="AE84"/>
      <c r="AF84"/>
      <c r="AG84"/>
      <c r="AH84"/>
      <c r="AI84"/>
      <c r="AJ84"/>
      <c r="AK84"/>
      <c r="AN84"/>
      <c r="AO84"/>
      <c r="AR84"/>
      <c r="AS84"/>
      <c r="AV84"/>
      <c r="AW84"/>
      <c r="AX84"/>
      <c r="AY84"/>
      <c r="AZ84"/>
      <c r="BA84"/>
    </row>
    <row r="85" spans="2:53" ht="15">
      <c r="B85" s="160" t="s">
        <v>903</v>
      </c>
      <c r="C85" s="14" t="s">
        <v>111</v>
      </c>
      <c r="D85" s="362">
        <v>240</v>
      </c>
      <c r="E85" s="313">
        <v>14.83254</v>
      </c>
      <c r="F85" s="289">
        <v>634</v>
      </c>
      <c r="G85" s="294">
        <v>19.84877</v>
      </c>
      <c r="H85" s="295">
        <v>474</v>
      </c>
      <c r="I85" s="296">
        <v>27.7628</v>
      </c>
      <c r="J85" s="295">
        <v>967</v>
      </c>
      <c r="K85" s="296">
        <v>13.09942</v>
      </c>
      <c r="L85" s="288">
        <v>5183</v>
      </c>
      <c r="M85" s="294">
        <v>15.53723</v>
      </c>
      <c r="N85" s="288">
        <v>836</v>
      </c>
      <c r="O85" s="294">
        <v>26.28399</v>
      </c>
      <c r="P85" s="288">
        <v>8094</v>
      </c>
      <c r="Q85" s="305">
        <v>17.25337</v>
      </c>
      <c r="R85" s="321">
        <f t="shared" si="1"/>
        <v>33.725</v>
      </c>
      <c r="S85" s="296">
        <v>2.108141</v>
      </c>
      <c r="T85"/>
      <c r="V85"/>
      <c r="W85"/>
      <c r="X85"/>
      <c r="Y85"/>
      <c r="Z85"/>
      <c r="AA85"/>
      <c r="AD85"/>
      <c r="AE85"/>
      <c r="AF85"/>
      <c r="AG85"/>
      <c r="AH85"/>
      <c r="AI85"/>
      <c r="AJ85"/>
      <c r="AK85"/>
      <c r="AN85"/>
      <c r="AO85"/>
      <c r="AR85"/>
      <c r="AS85"/>
      <c r="AV85"/>
      <c r="AW85"/>
      <c r="AX85"/>
      <c r="AY85"/>
      <c r="AZ85"/>
      <c r="BA85"/>
    </row>
    <row r="86" spans="2:53" ht="15">
      <c r="B86" s="159" t="s">
        <v>904</v>
      </c>
      <c r="C86" s="12" t="s">
        <v>112</v>
      </c>
      <c r="D86" s="303">
        <v>163</v>
      </c>
      <c r="E86" s="312">
        <v>-1.80723</v>
      </c>
      <c r="F86" s="286">
        <v>255</v>
      </c>
      <c r="G86" s="293">
        <v>-4.85075</v>
      </c>
      <c r="H86" s="297">
        <v>167</v>
      </c>
      <c r="I86" s="298">
        <v>-9.23913</v>
      </c>
      <c r="J86" s="297">
        <v>601</v>
      </c>
      <c r="K86" s="298">
        <v>-4.14673</v>
      </c>
      <c r="L86" s="287">
        <v>7388</v>
      </c>
      <c r="M86" s="293">
        <v>-7.08087</v>
      </c>
      <c r="N86" s="287">
        <v>840</v>
      </c>
      <c r="O86" s="293">
        <v>-5.08475</v>
      </c>
      <c r="P86" s="287">
        <v>9545</v>
      </c>
      <c r="Q86" s="306">
        <v>-6.55898</v>
      </c>
      <c r="R86" s="320">
        <f t="shared" si="1"/>
        <v>58.558282208588956</v>
      </c>
      <c r="S86" s="298">
        <v>-4.83921</v>
      </c>
      <c r="T86"/>
      <c r="V86"/>
      <c r="W86"/>
      <c r="X86"/>
      <c r="Y86"/>
      <c r="Z86"/>
      <c r="AA86"/>
      <c r="AD86"/>
      <c r="AE86"/>
      <c r="AF86"/>
      <c r="AG86"/>
      <c r="AH86"/>
      <c r="AI86"/>
      <c r="AJ86"/>
      <c r="AK86"/>
      <c r="AN86"/>
      <c r="AO86"/>
      <c r="AR86"/>
      <c r="AS86"/>
      <c r="AV86"/>
      <c r="AW86"/>
      <c r="AX86"/>
      <c r="AY86"/>
      <c r="AZ86"/>
      <c r="BA86"/>
    </row>
    <row r="87" spans="2:53" ht="15" customHeight="1">
      <c r="B87" s="160" t="s">
        <v>905</v>
      </c>
      <c r="C87" s="14" t="s">
        <v>113</v>
      </c>
      <c r="D87" s="362">
        <v>74</v>
      </c>
      <c r="E87" s="313">
        <v>13.84615</v>
      </c>
      <c r="F87" s="289">
        <v>53</v>
      </c>
      <c r="G87" s="294">
        <v>29.26829</v>
      </c>
      <c r="H87" s="295">
        <v>68</v>
      </c>
      <c r="I87" s="296">
        <v>36</v>
      </c>
      <c r="J87" s="295">
        <v>183</v>
      </c>
      <c r="K87" s="296">
        <v>21.19205</v>
      </c>
      <c r="L87" s="288">
        <v>857</v>
      </c>
      <c r="M87" s="294">
        <v>12.91173</v>
      </c>
      <c r="N87" s="288">
        <v>156</v>
      </c>
      <c r="O87" s="294">
        <v>39.28571</v>
      </c>
      <c r="P87" s="288">
        <v>1446</v>
      </c>
      <c r="Q87" s="305">
        <v>28.07795</v>
      </c>
      <c r="R87" s="321">
        <f t="shared" si="1"/>
        <v>19.54054054054054</v>
      </c>
      <c r="S87" s="296">
        <v>12.5009</v>
      </c>
      <c r="T87"/>
      <c r="V87"/>
      <c r="W87"/>
      <c r="X87"/>
      <c r="Y87"/>
      <c r="Z87"/>
      <c r="AA87"/>
      <c r="AD87"/>
      <c r="AE87"/>
      <c r="AF87"/>
      <c r="AG87"/>
      <c r="AH87"/>
      <c r="AI87"/>
      <c r="AJ87"/>
      <c r="AK87"/>
      <c r="AN87"/>
      <c r="AO87"/>
      <c r="AR87"/>
      <c r="AS87"/>
      <c r="AV87"/>
      <c r="AW87"/>
      <c r="AX87"/>
      <c r="AY87"/>
      <c r="AZ87"/>
      <c r="BA87"/>
    </row>
    <row r="88" spans="2:53" ht="15">
      <c r="B88" s="159" t="s">
        <v>906</v>
      </c>
      <c r="C88" s="12" t="s">
        <v>114</v>
      </c>
      <c r="D88" s="303">
        <v>265</v>
      </c>
      <c r="E88" s="312">
        <v>1.923077</v>
      </c>
      <c r="F88" s="286">
        <v>329</v>
      </c>
      <c r="G88" s="293">
        <v>12.67123</v>
      </c>
      <c r="H88" s="297">
        <v>443</v>
      </c>
      <c r="I88" s="298">
        <v>10.75</v>
      </c>
      <c r="J88" s="297">
        <v>1091</v>
      </c>
      <c r="K88" s="298">
        <v>4.501916</v>
      </c>
      <c r="L88" s="287">
        <v>9413</v>
      </c>
      <c r="M88" s="293">
        <v>3.303336</v>
      </c>
      <c r="N88" s="287">
        <v>863</v>
      </c>
      <c r="O88" s="293">
        <v>0</v>
      </c>
      <c r="P88" s="287">
        <v>12770</v>
      </c>
      <c r="Q88" s="306">
        <v>6.266123</v>
      </c>
      <c r="R88" s="320">
        <f t="shared" si="1"/>
        <v>48.18867924528302</v>
      </c>
      <c r="S88" s="298">
        <v>4.261102</v>
      </c>
      <c r="T88"/>
      <c r="V88"/>
      <c r="W88"/>
      <c r="X88"/>
      <c r="Y88"/>
      <c r="Z88"/>
      <c r="AA88"/>
      <c r="AD88"/>
      <c r="AE88"/>
      <c r="AF88"/>
      <c r="AG88"/>
      <c r="AH88"/>
      <c r="AI88"/>
      <c r="AJ88"/>
      <c r="AK88"/>
      <c r="AN88"/>
      <c r="AO88"/>
      <c r="AR88"/>
      <c r="AS88"/>
      <c r="AV88"/>
      <c r="AW88"/>
      <c r="AX88"/>
      <c r="AY88"/>
      <c r="AZ88"/>
      <c r="BA88"/>
    </row>
    <row r="89" spans="2:53" ht="15.75" customHeight="1" thickBot="1">
      <c r="B89" s="193" t="s">
        <v>907</v>
      </c>
      <c r="C89" s="192" t="s">
        <v>115</v>
      </c>
      <c r="D89" s="308">
        <v>388</v>
      </c>
      <c r="E89" s="314">
        <v>1.83727</v>
      </c>
      <c r="F89" s="315">
        <v>575</v>
      </c>
      <c r="G89" s="316">
        <v>-12.8788</v>
      </c>
      <c r="H89" s="317">
        <v>745</v>
      </c>
      <c r="I89" s="299">
        <v>-9.03541</v>
      </c>
      <c r="J89" s="317">
        <v>1483</v>
      </c>
      <c r="K89" s="299">
        <v>-16.1673</v>
      </c>
      <c r="L89" s="318">
        <v>22122</v>
      </c>
      <c r="M89" s="316">
        <v>8.128452</v>
      </c>
      <c r="N89" s="318">
        <v>1801</v>
      </c>
      <c r="O89" s="316">
        <v>-7.49872</v>
      </c>
      <c r="P89" s="318">
        <v>26796</v>
      </c>
      <c r="Q89" s="309">
        <v>3.916854</v>
      </c>
      <c r="R89" s="322">
        <f t="shared" si="1"/>
        <v>69.0618556701031</v>
      </c>
      <c r="S89" s="299">
        <v>2.042066</v>
      </c>
      <c r="T89"/>
      <c r="V89"/>
      <c r="W89"/>
      <c r="X89"/>
      <c r="Y89"/>
      <c r="Z89"/>
      <c r="AA89"/>
      <c r="AD89"/>
      <c r="AE89"/>
      <c r="AF89"/>
      <c r="AG89"/>
      <c r="AH89"/>
      <c r="AI89"/>
      <c r="AJ89"/>
      <c r="AK89"/>
      <c r="AN89"/>
      <c r="AO89"/>
      <c r="AR89"/>
      <c r="AS89"/>
      <c r="AV89"/>
      <c r="AW89"/>
      <c r="AX89"/>
      <c r="AY89"/>
      <c r="AZ89"/>
      <c r="BA89"/>
    </row>
    <row r="90" spans="2:53" ht="15.75" thickBot="1">
      <c r="B90" s="463" t="s">
        <v>7</v>
      </c>
      <c r="C90" s="463"/>
      <c r="D90" s="369">
        <v>71825</v>
      </c>
      <c r="E90" s="372">
        <v>4.858057</v>
      </c>
      <c r="F90" s="310">
        <v>107280</v>
      </c>
      <c r="G90" s="373">
        <v>6.518393</v>
      </c>
      <c r="H90" s="310">
        <v>115606</v>
      </c>
      <c r="I90" s="372">
        <v>8.357938</v>
      </c>
      <c r="J90" s="310">
        <v>205224</v>
      </c>
      <c r="K90" s="372">
        <v>5.442607</v>
      </c>
      <c r="L90" s="310">
        <v>2079327</v>
      </c>
      <c r="M90" s="372">
        <v>6.92</v>
      </c>
      <c r="N90" s="310">
        <f>SUM(N9:N89)</f>
        <v>309124</v>
      </c>
      <c r="O90" s="372">
        <v>6.763095</v>
      </c>
      <c r="P90" s="310">
        <f>SUM(P9:P89)</f>
        <v>2843679</v>
      </c>
      <c r="Q90" s="372">
        <v>6.75</v>
      </c>
      <c r="R90" s="374">
        <f t="shared" si="1"/>
        <v>39.59177166724678</v>
      </c>
      <c r="S90" s="372">
        <v>1.72</v>
      </c>
      <c r="T90"/>
      <c r="V90"/>
      <c r="W90"/>
      <c r="X90"/>
      <c r="Y90"/>
      <c r="Z90"/>
      <c r="AA90"/>
      <c r="AD90"/>
      <c r="AE90"/>
      <c r="AF90"/>
      <c r="AG90"/>
      <c r="AH90"/>
      <c r="AI90"/>
      <c r="AJ90"/>
      <c r="AK90"/>
      <c r="AN90"/>
      <c r="AO90"/>
      <c r="AR90"/>
      <c r="AS90"/>
      <c r="AV90"/>
      <c r="AW90"/>
      <c r="AX90"/>
      <c r="AY90"/>
      <c r="AZ90"/>
      <c r="BA90"/>
    </row>
    <row r="91" spans="38:43" ht="15" customHeight="1">
      <c r="AL91" s="126"/>
      <c r="AM91" s="126"/>
      <c r="AP91" s="126"/>
      <c r="AQ91" s="126"/>
    </row>
    <row r="92" spans="3:19" ht="15">
      <c r="C92" s="101" t="s">
        <v>687</v>
      </c>
      <c r="D92" s="101"/>
      <c r="E92" s="101"/>
      <c r="F92" s="101"/>
      <c r="G92" s="101"/>
      <c r="H92" s="101"/>
      <c r="I92" s="101"/>
      <c r="J92" s="101"/>
      <c r="K92" s="101"/>
      <c r="L92" s="101"/>
      <c r="M92" s="101"/>
      <c r="N92" s="101"/>
      <c r="O92" s="101"/>
      <c r="P92" s="101"/>
      <c r="Q92" s="101"/>
      <c r="R92" s="101"/>
      <c r="S92" s="101"/>
    </row>
    <row r="93" spans="3:38" ht="15" customHeight="1">
      <c r="C93" s="460" t="s">
        <v>919</v>
      </c>
      <c r="D93" s="460"/>
      <c r="E93" s="460"/>
      <c r="F93" s="460"/>
      <c r="G93" s="460"/>
      <c r="H93" s="460"/>
      <c r="I93" s="460"/>
      <c r="J93" s="460"/>
      <c r="K93" s="46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row>
  </sheetData>
  <sheetProtection/>
  <mergeCells count="14">
    <mergeCell ref="B3:K3"/>
    <mergeCell ref="B90:C90"/>
    <mergeCell ref="R7:S7"/>
    <mergeCell ref="C7:C8"/>
    <mergeCell ref="B7:B8"/>
    <mergeCell ref="P7:Q7"/>
    <mergeCell ref="H7:I7"/>
    <mergeCell ref="J7:K7"/>
    <mergeCell ref="L7:M7"/>
    <mergeCell ref="N7:O7"/>
    <mergeCell ref="D7:E7"/>
    <mergeCell ref="F7:G7"/>
    <mergeCell ref="B5:I5"/>
    <mergeCell ref="C93:K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&amp;L30.01.2015&amp;CTÜRKİYE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A2" sqref="A2"/>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37" t="s">
        <v>925</v>
      </c>
      <c r="C3" s="438"/>
      <c r="D3" s="438"/>
      <c r="E3" s="438"/>
    </row>
    <row r="5" spans="2:5" ht="15">
      <c r="B5" s="455" t="s">
        <v>158</v>
      </c>
      <c r="C5" s="438"/>
      <c r="D5" s="438"/>
      <c r="E5" s="438"/>
    </row>
    <row r="7" spans="2:5" ht="15" customHeight="1">
      <c r="B7" s="469" t="s">
        <v>29</v>
      </c>
      <c r="C7" s="470"/>
      <c r="D7" s="470"/>
      <c r="E7" s="471"/>
    </row>
    <row r="8" spans="2:5" ht="25.5">
      <c r="B8" s="345" t="s">
        <v>116</v>
      </c>
      <c r="C8" s="355" t="s">
        <v>117</v>
      </c>
      <c r="D8" s="345" t="s">
        <v>118</v>
      </c>
      <c r="E8" s="355" t="s">
        <v>159</v>
      </c>
    </row>
    <row r="9" spans="2:5" ht="15">
      <c r="B9" s="344">
        <v>1</v>
      </c>
      <c r="C9" s="344" t="s">
        <v>135</v>
      </c>
      <c r="D9" s="347" t="s">
        <v>136</v>
      </c>
      <c r="E9" s="348">
        <v>47</v>
      </c>
    </row>
    <row r="10" spans="2:5" s="342" customFormat="1" ht="15">
      <c r="B10" s="344">
        <v>2</v>
      </c>
      <c r="C10" s="344" t="s">
        <v>127</v>
      </c>
      <c r="D10" s="347" t="s">
        <v>128</v>
      </c>
      <c r="E10" s="348">
        <v>38</v>
      </c>
    </row>
    <row r="11" spans="2:5" ht="15">
      <c r="B11" s="344">
        <v>3</v>
      </c>
      <c r="C11" s="344" t="s">
        <v>376</v>
      </c>
      <c r="D11" s="347" t="s">
        <v>377</v>
      </c>
      <c r="E11" s="348">
        <v>36</v>
      </c>
    </row>
    <row r="12" spans="2:5" ht="15">
      <c r="B12" s="344">
        <v>4</v>
      </c>
      <c r="C12" s="344" t="s">
        <v>119</v>
      </c>
      <c r="D12" s="347" t="s">
        <v>120</v>
      </c>
      <c r="E12" s="348">
        <v>34</v>
      </c>
    </row>
    <row r="13" spans="2:5" ht="15">
      <c r="B13" s="344">
        <v>5</v>
      </c>
      <c r="C13" s="344" t="s">
        <v>129</v>
      </c>
      <c r="D13" s="347" t="s">
        <v>130</v>
      </c>
      <c r="E13" s="348">
        <v>33</v>
      </c>
    </row>
    <row r="14" spans="2:5" ht="15" customHeight="1">
      <c r="B14" s="469" t="s">
        <v>30</v>
      </c>
      <c r="C14" s="470"/>
      <c r="D14" s="470"/>
      <c r="E14" s="471"/>
    </row>
    <row r="15" spans="2:5" ht="25.5">
      <c r="B15" s="345" t="s">
        <v>116</v>
      </c>
      <c r="C15" s="355" t="s">
        <v>117</v>
      </c>
      <c r="D15" s="345" t="s">
        <v>118</v>
      </c>
      <c r="E15" s="355" t="s">
        <v>159</v>
      </c>
    </row>
    <row r="16" spans="2:5" ht="25.5">
      <c r="B16" s="344">
        <v>1</v>
      </c>
      <c r="C16" s="344" t="s">
        <v>121</v>
      </c>
      <c r="D16" s="347" t="s">
        <v>122</v>
      </c>
      <c r="E16" s="348">
        <v>26</v>
      </c>
    </row>
    <row r="17" spans="2:5" ht="15">
      <c r="B17" s="344">
        <v>2</v>
      </c>
      <c r="C17" s="344" t="s">
        <v>378</v>
      </c>
      <c r="D17" s="347" t="s">
        <v>379</v>
      </c>
      <c r="E17" s="348">
        <v>15</v>
      </c>
    </row>
    <row r="18" spans="2:5" ht="25.5">
      <c r="B18" s="344">
        <v>3</v>
      </c>
      <c r="C18" s="344" t="s">
        <v>123</v>
      </c>
      <c r="D18" s="347" t="s">
        <v>124</v>
      </c>
      <c r="E18" s="348">
        <v>15</v>
      </c>
    </row>
    <row r="19" spans="2:5" ht="15">
      <c r="B19" s="344">
        <v>4</v>
      </c>
      <c r="C19" s="344" t="s">
        <v>376</v>
      </c>
      <c r="D19" s="347" t="s">
        <v>377</v>
      </c>
      <c r="E19" s="348">
        <v>14</v>
      </c>
    </row>
    <row r="20" spans="2:5" ht="15.75" customHeight="1">
      <c r="B20" s="344">
        <v>5</v>
      </c>
      <c r="C20" s="344" t="s">
        <v>127</v>
      </c>
      <c r="D20" s="347" t="s">
        <v>128</v>
      </c>
      <c r="E20" s="348">
        <v>11</v>
      </c>
    </row>
    <row r="21" spans="2:5" ht="15" customHeight="1">
      <c r="B21" s="469" t="s">
        <v>32</v>
      </c>
      <c r="C21" s="470"/>
      <c r="D21" s="470"/>
      <c r="E21" s="471"/>
    </row>
    <row r="22" spans="2:5" ht="25.5">
      <c r="B22" s="345" t="s">
        <v>116</v>
      </c>
      <c r="C22" s="355" t="s">
        <v>117</v>
      </c>
      <c r="D22" s="345" t="s">
        <v>118</v>
      </c>
      <c r="E22" s="355" t="s">
        <v>159</v>
      </c>
    </row>
    <row r="23" spans="2:5" ht="25.5">
      <c r="B23" s="344">
        <v>1</v>
      </c>
      <c r="C23" s="344" t="s">
        <v>145</v>
      </c>
      <c r="D23" s="347" t="s">
        <v>146</v>
      </c>
      <c r="E23" s="348">
        <v>181</v>
      </c>
    </row>
    <row r="24" spans="2:5" ht="15">
      <c r="B24" s="344">
        <v>2</v>
      </c>
      <c r="C24" s="344" t="s">
        <v>382</v>
      </c>
      <c r="D24" s="347" t="s">
        <v>383</v>
      </c>
      <c r="E24" s="348">
        <v>73</v>
      </c>
    </row>
    <row r="25" spans="2:5" ht="25.5">
      <c r="B25" s="344">
        <v>3</v>
      </c>
      <c r="C25" s="344" t="s">
        <v>380</v>
      </c>
      <c r="D25" s="347" t="s">
        <v>381</v>
      </c>
      <c r="E25" s="348">
        <v>63</v>
      </c>
    </row>
    <row r="26" spans="2:5" ht="15">
      <c r="B26" s="344">
        <v>4</v>
      </c>
      <c r="C26" s="344" t="s">
        <v>386</v>
      </c>
      <c r="D26" s="347" t="s">
        <v>387</v>
      </c>
      <c r="E26" s="348">
        <v>48</v>
      </c>
    </row>
    <row r="27" spans="2:5" ht="15">
      <c r="B27" s="344">
        <v>5</v>
      </c>
      <c r="C27" s="344" t="s">
        <v>384</v>
      </c>
      <c r="D27" s="347" t="s">
        <v>385</v>
      </c>
      <c r="E27" s="283">
        <v>48</v>
      </c>
    </row>
    <row r="28" spans="2:5" ht="15" customHeight="1">
      <c r="B28" s="469" t="s">
        <v>33</v>
      </c>
      <c r="C28" s="470"/>
      <c r="D28" s="470"/>
      <c r="E28" s="471"/>
    </row>
    <row r="29" spans="2:5" ht="25.5">
      <c r="B29" s="345" t="s">
        <v>116</v>
      </c>
      <c r="C29" s="355" t="s">
        <v>117</v>
      </c>
      <c r="D29" s="345" t="s">
        <v>118</v>
      </c>
      <c r="E29" s="355" t="s">
        <v>159</v>
      </c>
    </row>
    <row r="30" spans="2:5" ht="25.5">
      <c r="B30" s="344">
        <v>1</v>
      </c>
      <c r="C30" s="344" t="s">
        <v>121</v>
      </c>
      <c r="D30" s="347" t="s">
        <v>122</v>
      </c>
      <c r="E30" s="348">
        <v>10</v>
      </c>
    </row>
    <row r="31" spans="2:5" ht="15">
      <c r="B31" s="344">
        <v>2</v>
      </c>
      <c r="C31" s="344" t="s">
        <v>125</v>
      </c>
      <c r="D31" s="347" t="s">
        <v>126</v>
      </c>
      <c r="E31" s="348">
        <v>9</v>
      </c>
    </row>
    <row r="32" spans="2:5" ht="15">
      <c r="B32" s="344">
        <v>3</v>
      </c>
      <c r="C32" s="344" t="s">
        <v>119</v>
      </c>
      <c r="D32" s="347" t="s">
        <v>120</v>
      </c>
      <c r="E32" s="348">
        <v>8</v>
      </c>
    </row>
    <row r="33" spans="2:5" ht="25.5">
      <c r="B33" s="344">
        <v>4</v>
      </c>
      <c r="C33" s="344" t="s">
        <v>388</v>
      </c>
      <c r="D33" s="347" t="s">
        <v>389</v>
      </c>
      <c r="E33" s="348">
        <v>7</v>
      </c>
    </row>
    <row r="34" spans="2:5" ht="15">
      <c r="B34" s="344">
        <v>5</v>
      </c>
      <c r="C34" s="344" t="s">
        <v>127</v>
      </c>
      <c r="D34" s="347" t="s">
        <v>128</v>
      </c>
      <c r="E34" s="348">
        <v>6</v>
      </c>
    </row>
    <row r="35" spans="2:5" ht="15" customHeight="1">
      <c r="B35" s="469" t="s">
        <v>35</v>
      </c>
      <c r="C35" s="470"/>
      <c r="D35" s="470"/>
      <c r="E35" s="471"/>
    </row>
    <row r="36" spans="2:5" ht="25.5">
      <c r="B36" s="345" t="s">
        <v>116</v>
      </c>
      <c r="C36" s="355" t="s">
        <v>117</v>
      </c>
      <c r="D36" s="345" t="s">
        <v>118</v>
      </c>
      <c r="E36" s="355" t="s">
        <v>159</v>
      </c>
    </row>
    <row r="37" spans="2:5" ht="15">
      <c r="B37" s="344">
        <v>1</v>
      </c>
      <c r="C37" s="344" t="s">
        <v>390</v>
      </c>
      <c r="D37" s="347" t="s">
        <v>391</v>
      </c>
      <c r="E37" s="348">
        <v>13</v>
      </c>
    </row>
    <row r="38" spans="2:5" ht="25.5">
      <c r="B38" s="344">
        <v>2</v>
      </c>
      <c r="C38" s="344" t="s">
        <v>145</v>
      </c>
      <c r="D38" s="347" t="s">
        <v>146</v>
      </c>
      <c r="E38" s="348">
        <v>13</v>
      </c>
    </row>
    <row r="39" spans="2:5" ht="25.5">
      <c r="B39" s="344">
        <v>3</v>
      </c>
      <c r="C39" s="344" t="s">
        <v>139</v>
      </c>
      <c r="D39" s="347" t="s">
        <v>140</v>
      </c>
      <c r="E39" s="348">
        <v>12</v>
      </c>
    </row>
    <row r="40" spans="2:5" ht="15">
      <c r="B40" s="344">
        <v>4</v>
      </c>
      <c r="C40" s="344" t="s">
        <v>127</v>
      </c>
      <c r="D40" s="347" t="s">
        <v>128</v>
      </c>
      <c r="E40" s="348">
        <v>8</v>
      </c>
    </row>
    <row r="41" spans="2:5" ht="15">
      <c r="B41" s="344">
        <v>5</v>
      </c>
      <c r="C41" s="344" t="s">
        <v>151</v>
      </c>
      <c r="D41" s="347" t="s">
        <v>152</v>
      </c>
      <c r="E41" s="348">
        <v>7</v>
      </c>
    </row>
    <row r="42" spans="2:5" ht="15" customHeight="1">
      <c r="B42" s="469" t="s">
        <v>37</v>
      </c>
      <c r="C42" s="470"/>
      <c r="D42" s="470"/>
      <c r="E42" s="471"/>
    </row>
    <row r="43" spans="2:5" ht="25.5">
      <c r="B43" s="345" t="s">
        <v>116</v>
      </c>
      <c r="C43" s="355" t="s">
        <v>117</v>
      </c>
      <c r="D43" s="345" t="s">
        <v>118</v>
      </c>
      <c r="E43" s="355" t="s">
        <v>159</v>
      </c>
    </row>
    <row r="44" spans="2:5" ht="15">
      <c r="B44" s="344">
        <v>1</v>
      </c>
      <c r="C44" s="344" t="s">
        <v>154</v>
      </c>
      <c r="D44" s="347" t="s">
        <v>155</v>
      </c>
      <c r="E44" s="348">
        <v>208</v>
      </c>
    </row>
    <row r="45" spans="2:5" ht="38.25">
      <c r="B45" s="344">
        <v>2</v>
      </c>
      <c r="C45" s="344" t="s">
        <v>131</v>
      </c>
      <c r="D45" s="347" t="s">
        <v>132</v>
      </c>
      <c r="E45" s="348">
        <v>160</v>
      </c>
    </row>
    <row r="46" spans="2:5" ht="38.25">
      <c r="B46" s="344">
        <v>3</v>
      </c>
      <c r="C46" s="344" t="s">
        <v>137</v>
      </c>
      <c r="D46" s="347" t="s">
        <v>138</v>
      </c>
      <c r="E46" s="348">
        <v>131</v>
      </c>
    </row>
    <row r="47" spans="2:5" ht="15">
      <c r="B47" s="344">
        <v>4</v>
      </c>
      <c r="C47" s="344" t="s">
        <v>394</v>
      </c>
      <c r="D47" s="347" t="s">
        <v>395</v>
      </c>
      <c r="E47" s="348">
        <v>121</v>
      </c>
    </row>
    <row r="48" spans="2:5" ht="15">
      <c r="B48" s="344">
        <v>5</v>
      </c>
      <c r="C48" s="344" t="s">
        <v>392</v>
      </c>
      <c r="D48" s="347" t="s">
        <v>393</v>
      </c>
      <c r="E48" s="348">
        <v>111</v>
      </c>
    </row>
    <row r="49" spans="2:5" ht="15" customHeight="1">
      <c r="B49" s="469" t="s">
        <v>39</v>
      </c>
      <c r="C49" s="470"/>
      <c r="D49" s="470"/>
      <c r="E49" s="471"/>
    </row>
    <row r="50" spans="2:5" ht="25.5">
      <c r="B50" s="345" t="s">
        <v>116</v>
      </c>
      <c r="C50" s="355" t="s">
        <v>117</v>
      </c>
      <c r="D50" s="345" t="s">
        <v>118</v>
      </c>
      <c r="E50" s="355" t="s">
        <v>159</v>
      </c>
    </row>
    <row r="51" spans="2:5" ht="15">
      <c r="B51" s="344">
        <v>1</v>
      </c>
      <c r="C51" s="344" t="s">
        <v>119</v>
      </c>
      <c r="D51" s="347" t="s">
        <v>120</v>
      </c>
      <c r="E51" s="348">
        <v>124</v>
      </c>
    </row>
    <row r="52" spans="2:5" ht="15">
      <c r="B52" s="344">
        <v>2</v>
      </c>
      <c r="C52" s="344" t="s">
        <v>396</v>
      </c>
      <c r="D52" s="347" t="s">
        <v>397</v>
      </c>
      <c r="E52" s="348">
        <v>102</v>
      </c>
    </row>
    <row r="53" spans="2:5" ht="38.25">
      <c r="B53" s="344">
        <v>3</v>
      </c>
      <c r="C53" s="344" t="s">
        <v>398</v>
      </c>
      <c r="D53" s="347" t="s">
        <v>399</v>
      </c>
      <c r="E53" s="348">
        <v>97</v>
      </c>
    </row>
    <row r="54" spans="2:5" ht="15">
      <c r="B54" s="344">
        <v>4</v>
      </c>
      <c r="C54" s="344" t="s">
        <v>931</v>
      </c>
      <c r="D54" s="347" t="s">
        <v>932</v>
      </c>
      <c r="E54" s="348">
        <v>69</v>
      </c>
    </row>
    <row r="55" spans="2:5" ht="15">
      <c r="B55" s="344">
        <v>5</v>
      </c>
      <c r="C55" s="344" t="s">
        <v>149</v>
      </c>
      <c r="D55" s="347" t="s">
        <v>150</v>
      </c>
      <c r="E55" s="348">
        <v>64</v>
      </c>
    </row>
    <row r="56" spans="2:5" ht="15" customHeight="1">
      <c r="B56" s="469" t="s">
        <v>41</v>
      </c>
      <c r="C56" s="470"/>
      <c r="D56" s="470"/>
      <c r="E56" s="471"/>
    </row>
    <row r="57" spans="2:5" ht="25.5">
      <c r="B57" s="345" t="s">
        <v>116</v>
      </c>
      <c r="C57" s="355" t="s">
        <v>117</v>
      </c>
      <c r="D57" s="345" t="s">
        <v>118</v>
      </c>
      <c r="E57" s="355" t="s">
        <v>159</v>
      </c>
    </row>
    <row r="58" spans="2:5" ht="15">
      <c r="B58" s="344">
        <v>1</v>
      </c>
      <c r="C58" s="344" t="s">
        <v>127</v>
      </c>
      <c r="D58" s="347" t="s">
        <v>128</v>
      </c>
      <c r="E58" s="348">
        <v>21</v>
      </c>
    </row>
    <row r="59" spans="2:5" ht="15">
      <c r="B59" s="344">
        <v>2</v>
      </c>
      <c r="C59" s="344" t="s">
        <v>125</v>
      </c>
      <c r="D59" s="347" t="s">
        <v>126</v>
      </c>
      <c r="E59" s="348">
        <v>17</v>
      </c>
    </row>
    <row r="60" spans="2:5" ht="15">
      <c r="B60" s="344">
        <v>3</v>
      </c>
      <c r="C60" s="344" t="s">
        <v>400</v>
      </c>
      <c r="D60" s="347" t="s">
        <v>401</v>
      </c>
      <c r="E60" s="348">
        <v>11</v>
      </c>
    </row>
    <row r="61" spans="2:5" ht="15">
      <c r="B61" s="344">
        <v>4</v>
      </c>
      <c r="C61" s="344" t="s">
        <v>119</v>
      </c>
      <c r="D61" s="347" t="s">
        <v>120</v>
      </c>
      <c r="E61" s="348">
        <v>11</v>
      </c>
    </row>
    <row r="62" spans="2:5" ht="25.5">
      <c r="B62" s="344">
        <v>5</v>
      </c>
      <c r="C62" s="344" t="s">
        <v>388</v>
      </c>
      <c r="D62" s="347" t="s">
        <v>389</v>
      </c>
      <c r="E62" s="348">
        <v>10</v>
      </c>
    </row>
    <row r="63" spans="2:5" ht="15" customHeight="1">
      <c r="B63" s="469" t="s">
        <v>43</v>
      </c>
      <c r="C63" s="470"/>
      <c r="D63" s="470"/>
      <c r="E63" s="471"/>
    </row>
    <row r="64" spans="2:5" ht="25.5">
      <c r="B64" s="345" t="s">
        <v>116</v>
      </c>
      <c r="C64" s="355" t="s">
        <v>117</v>
      </c>
      <c r="D64" s="345" t="s">
        <v>118</v>
      </c>
      <c r="E64" s="355" t="s">
        <v>159</v>
      </c>
    </row>
    <row r="65" spans="2:5" ht="15">
      <c r="B65" s="344">
        <v>1</v>
      </c>
      <c r="C65" s="344" t="s">
        <v>402</v>
      </c>
      <c r="D65" s="347" t="s">
        <v>403</v>
      </c>
      <c r="E65" s="348">
        <v>97</v>
      </c>
    </row>
    <row r="66" spans="2:5" ht="25.5">
      <c r="B66" s="344">
        <v>2</v>
      </c>
      <c r="C66" s="344" t="s">
        <v>404</v>
      </c>
      <c r="D66" s="347" t="s">
        <v>405</v>
      </c>
      <c r="E66" s="348">
        <v>81</v>
      </c>
    </row>
    <row r="67" spans="2:5" ht="25.5">
      <c r="B67" s="344">
        <v>3</v>
      </c>
      <c r="C67" s="344" t="s">
        <v>406</v>
      </c>
      <c r="D67" s="347" t="s">
        <v>407</v>
      </c>
      <c r="E67" s="348">
        <v>56</v>
      </c>
    </row>
    <row r="68" spans="2:5" ht="38.25">
      <c r="B68" s="344">
        <v>4</v>
      </c>
      <c r="C68" s="344" t="s">
        <v>408</v>
      </c>
      <c r="D68" s="347" t="s">
        <v>409</v>
      </c>
      <c r="E68" s="348">
        <v>48</v>
      </c>
    </row>
    <row r="69" spans="2:5" ht="15">
      <c r="B69" s="344">
        <v>5</v>
      </c>
      <c r="C69" s="344" t="s">
        <v>376</v>
      </c>
      <c r="D69" s="347" t="s">
        <v>377</v>
      </c>
      <c r="E69" s="348">
        <v>46</v>
      </c>
    </row>
    <row r="70" spans="2:5" ht="15" customHeight="1">
      <c r="B70" s="469" t="s">
        <v>44</v>
      </c>
      <c r="C70" s="470"/>
      <c r="D70" s="470"/>
      <c r="E70" s="471"/>
    </row>
    <row r="71" spans="2:5" ht="25.5">
      <c r="B71" s="345" t="s">
        <v>116</v>
      </c>
      <c r="C71" s="355" t="s">
        <v>117</v>
      </c>
      <c r="D71" s="345" t="s">
        <v>118</v>
      </c>
      <c r="E71" s="355" t="s">
        <v>159</v>
      </c>
    </row>
    <row r="72" spans="2:5" ht="15">
      <c r="B72" s="344">
        <v>1</v>
      </c>
      <c r="C72" s="344" t="s">
        <v>402</v>
      </c>
      <c r="D72" s="347" t="s">
        <v>403</v>
      </c>
      <c r="E72" s="348">
        <v>64</v>
      </c>
    </row>
    <row r="73" spans="2:5" ht="25.5">
      <c r="B73" s="344">
        <v>2</v>
      </c>
      <c r="C73" s="344" t="s">
        <v>406</v>
      </c>
      <c r="D73" s="347" t="s">
        <v>407</v>
      </c>
      <c r="E73" s="348">
        <v>45</v>
      </c>
    </row>
    <row r="74" spans="2:5" ht="15">
      <c r="B74" s="344">
        <v>3</v>
      </c>
      <c r="C74" s="344" t="s">
        <v>410</v>
      </c>
      <c r="D74" s="347" t="s">
        <v>411</v>
      </c>
      <c r="E74" s="348">
        <v>43</v>
      </c>
    </row>
    <row r="75" spans="2:5" ht="15">
      <c r="B75" s="344">
        <v>4</v>
      </c>
      <c r="C75" s="344" t="s">
        <v>141</v>
      </c>
      <c r="D75" s="347" t="s">
        <v>142</v>
      </c>
      <c r="E75" s="348">
        <v>40</v>
      </c>
    </row>
    <row r="76" spans="2:5" ht="38.25">
      <c r="B76" s="344">
        <v>5</v>
      </c>
      <c r="C76" s="344" t="s">
        <v>408</v>
      </c>
      <c r="D76" s="347" t="s">
        <v>409</v>
      </c>
      <c r="E76" s="348">
        <v>38</v>
      </c>
    </row>
    <row r="77" spans="2:5" ht="15" customHeight="1">
      <c r="B77" s="469" t="s">
        <v>45</v>
      </c>
      <c r="C77" s="470"/>
      <c r="D77" s="470"/>
      <c r="E77" s="471"/>
    </row>
    <row r="78" spans="2:5" ht="25.5">
      <c r="B78" s="345" t="s">
        <v>116</v>
      </c>
      <c r="C78" s="355" t="s">
        <v>117</v>
      </c>
      <c r="D78" s="345" t="s">
        <v>118</v>
      </c>
      <c r="E78" s="355" t="s">
        <v>159</v>
      </c>
    </row>
    <row r="79" spans="2:5" ht="25.5">
      <c r="B79" s="344">
        <v>1</v>
      </c>
      <c r="C79" s="344" t="s">
        <v>412</v>
      </c>
      <c r="D79" s="347" t="s">
        <v>413</v>
      </c>
      <c r="E79" s="348">
        <v>32</v>
      </c>
    </row>
    <row r="80" spans="2:5" ht="25.5">
      <c r="B80" s="344">
        <v>2</v>
      </c>
      <c r="C80" s="344" t="s">
        <v>145</v>
      </c>
      <c r="D80" s="347" t="s">
        <v>146</v>
      </c>
      <c r="E80" s="348">
        <v>28</v>
      </c>
    </row>
    <row r="81" spans="2:5" ht="15">
      <c r="B81" s="344">
        <v>3</v>
      </c>
      <c r="C81" s="344" t="s">
        <v>386</v>
      </c>
      <c r="D81" s="347" t="s">
        <v>387</v>
      </c>
      <c r="E81" s="348">
        <v>16</v>
      </c>
    </row>
    <row r="82" spans="2:5" ht="15">
      <c r="B82" s="344">
        <v>4</v>
      </c>
      <c r="C82" s="344" t="s">
        <v>384</v>
      </c>
      <c r="D82" s="347" t="s">
        <v>385</v>
      </c>
      <c r="E82" s="348">
        <v>13</v>
      </c>
    </row>
    <row r="83" spans="2:5" ht="15">
      <c r="B83" s="344">
        <v>5</v>
      </c>
      <c r="C83" s="344" t="s">
        <v>119</v>
      </c>
      <c r="D83" s="347" t="s">
        <v>120</v>
      </c>
      <c r="E83" s="348">
        <v>9</v>
      </c>
    </row>
    <row r="84" spans="2:5" ht="15" customHeight="1">
      <c r="B84" s="469" t="s">
        <v>46</v>
      </c>
      <c r="C84" s="470"/>
      <c r="D84" s="470"/>
      <c r="E84" s="471"/>
    </row>
    <row r="85" spans="2:5" ht="25.5">
      <c r="B85" s="345" t="s">
        <v>116</v>
      </c>
      <c r="C85" s="355" t="s">
        <v>117</v>
      </c>
      <c r="D85" s="345" t="s">
        <v>118</v>
      </c>
      <c r="E85" s="355" t="s">
        <v>159</v>
      </c>
    </row>
    <row r="86" spans="2:5" ht="15">
      <c r="B86" s="344">
        <v>1</v>
      </c>
      <c r="C86" s="344" t="s">
        <v>125</v>
      </c>
      <c r="D86" s="347" t="s">
        <v>126</v>
      </c>
      <c r="E86" s="348">
        <v>17</v>
      </c>
    </row>
    <row r="87" spans="2:5" ht="15">
      <c r="B87" s="344">
        <v>2</v>
      </c>
      <c r="C87" s="344" t="s">
        <v>127</v>
      </c>
      <c r="D87" s="347" t="s">
        <v>128</v>
      </c>
      <c r="E87" s="348">
        <v>12</v>
      </c>
    </row>
    <row r="88" spans="2:5" ht="25.5">
      <c r="B88" s="344">
        <v>3</v>
      </c>
      <c r="C88" s="344" t="s">
        <v>388</v>
      </c>
      <c r="D88" s="347" t="s">
        <v>389</v>
      </c>
      <c r="E88" s="348">
        <v>9</v>
      </c>
    </row>
    <row r="89" spans="2:5" ht="38.25">
      <c r="B89" s="344">
        <v>4</v>
      </c>
      <c r="C89" s="344" t="s">
        <v>137</v>
      </c>
      <c r="D89" s="347" t="s">
        <v>138</v>
      </c>
      <c r="E89" s="348">
        <v>8</v>
      </c>
    </row>
    <row r="90" spans="2:5" ht="15">
      <c r="B90" s="344">
        <v>5</v>
      </c>
      <c r="C90" s="344" t="s">
        <v>392</v>
      </c>
      <c r="D90" s="347" t="s">
        <v>393</v>
      </c>
      <c r="E90" s="348">
        <v>6</v>
      </c>
    </row>
    <row r="91" spans="2:5" ht="15" customHeight="1">
      <c r="B91" s="469" t="s">
        <v>47</v>
      </c>
      <c r="C91" s="470"/>
      <c r="D91" s="470"/>
      <c r="E91" s="471"/>
    </row>
    <row r="92" spans="2:5" ht="25.5">
      <c r="B92" s="345" t="s">
        <v>116</v>
      </c>
      <c r="C92" s="355" t="s">
        <v>117</v>
      </c>
      <c r="D92" s="345" t="s">
        <v>118</v>
      </c>
      <c r="E92" s="355" t="s">
        <v>159</v>
      </c>
    </row>
    <row r="93" spans="2:5" ht="15">
      <c r="B93" s="344">
        <v>1</v>
      </c>
      <c r="C93" s="344" t="s">
        <v>125</v>
      </c>
      <c r="D93" s="347" t="s">
        <v>126</v>
      </c>
      <c r="E93" s="348">
        <v>9</v>
      </c>
    </row>
    <row r="94" spans="2:5" ht="25.5">
      <c r="B94" s="344">
        <v>2</v>
      </c>
      <c r="C94" s="344" t="s">
        <v>121</v>
      </c>
      <c r="D94" s="347" t="s">
        <v>122</v>
      </c>
      <c r="E94" s="348">
        <v>7</v>
      </c>
    </row>
    <row r="95" spans="2:5" ht="15">
      <c r="B95" s="344">
        <v>3</v>
      </c>
      <c r="C95" s="344" t="s">
        <v>127</v>
      </c>
      <c r="D95" s="347" t="s">
        <v>128</v>
      </c>
      <c r="E95" s="348">
        <v>7</v>
      </c>
    </row>
    <row r="96" spans="2:5" ht="25.5">
      <c r="B96" s="344">
        <v>4</v>
      </c>
      <c r="C96" s="344" t="s">
        <v>388</v>
      </c>
      <c r="D96" s="347" t="s">
        <v>389</v>
      </c>
      <c r="E96" s="348">
        <v>4</v>
      </c>
    </row>
    <row r="97" spans="2:5" ht="25.5">
      <c r="B97" s="344">
        <v>5</v>
      </c>
      <c r="C97" s="344" t="s">
        <v>933</v>
      </c>
      <c r="D97" s="347" t="s">
        <v>934</v>
      </c>
      <c r="E97" s="348">
        <v>4</v>
      </c>
    </row>
    <row r="98" spans="2:5" ht="15" customHeight="1">
      <c r="B98" s="469" t="s">
        <v>48</v>
      </c>
      <c r="C98" s="470"/>
      <c r="D98" s="470"/>
      <c r="E98" s="471"/>
    </row>
    <row r="99" spans="2:5" ht="25.5">
      <c r="B99" s="345" t="s">
        <v>116</v>
      </c>
      <c r="C99" s="355" t="s">
        <v>117</v>
      </c>
      <c r="D99" s="345" t="s">
        <v>118</v>
      </c>
      <c r="E99" s="355" t="s">
        <v>159</v>
      </c>
    </row>
    <row r="100" spans="2:5" ht="15">
      <c r="B100" s="344">
        <v>1</v>
      </c>
      <c r="C100" s="344" t="s">
        <v>416</v>
      </c>
      <c r="D100" s="347" t="s">
        <v>417</v>
      </c>
      <c r="E100" s="348">
        <v>54</v>
      </c>
    </row>
    <row r="101" spans="2:5" ht="15">
      <c r="B101" s="344">
        <v>2</v>
      </c>
      <c r="C101" s="344" t="s">
        <v>418</v>
      </c>
      <c r="D101" s="347" t="s">
        <v>314</v>
      </c>
      <c r="E101" s="348">
        <v>19</v>
      </c>
    </row>
    <row r="102" spans="2:5" ht="15">
      <c r="B102" s="344">
        <v>3</v>
      </c>
      <c r="C102" s="344" t="s">
        <v>125</v>
      </c>
      <c r="D102" s="347" t="s">
        <v>126</v>
      </c>
      <c r="E102" s="348">
        <v>12</v>
      </c>
    </row>
    <row r="103" spans="2:5" ht="15">
      <c r="B103" s="344">
        <v>4</v>
      </c>
      <c r="C103" s="344" t="s">
        <v>127</v>
      </c>
      <c r="D103" s="347" t="s">
        <v>128</v>
      </c>
      <c r="E103" s="348">
        <v>9</v>
      </c>
    </row>
    <row r="104" spans="2:5" ht="51">
      <c r="B104" s="344">
        <v>5</v>
      </c>
      <c r="C104" s="344" t="s">
        <v>935</v>
      </c>
      <c r="D104" s="347" t="s">
        <v>936</v>
      </c>
      <c r="E104" s="348">
        <v>9</v>
      </c>
    </row>
    <row r="105" spans="2:5" ht="15" customHeight="1">
      <c r="B105" s="469" t="s">
        <v>49</v>
      </c>
      <c r="C105" s="470"/>
      <c r="D105" s="470"/>
      <c r="E105" s="471"/>
    </row>
    <row r="106" spans="2:5" ht="25.5">
      <c r="B106" s="345" t="s">
        <v>116</v>
      </c>
      <c r="C106" s="355" t="s">
        <v>117</v>
      </c>
      <c r="D106" s="345" t="s">
        <v>118</v>
      </c>
      <c r="E106" s="355" t="s">
        <v>159</v>
      </c>
    </row>
    <row r="107" spans="2:5" ht="15">
      <c r="B107" s="344">
        <v>1</v>
      </c>
      <c r="C107" s="344" t="s">
        <v>384</v>
      </c>
      <c r="D107" s="347" t="s">
        <v>385</v>
      </c>
      <c r="E107" s="348">
        <v>117</v>
      </c>
    </row>
    <row r="108" spans="2:5" ht="25.5">
      <c r="B108" s="344">
        <v>2</v>
      </c>
      <c r="C108" s="344" t="s">
        <v>145</v>
      </c>
      <c r="D108" s="347" t="s">
        <v>146</v>
      </c>
      <c r="E108" s="348">
        <v>41</v>
      </c>
    </row>
    <row r="109" spans="2:5" ht="15">
      <c r="B109" s="344">
        <v>3</v>
      </c>
      <c r="C109" s="344" t="s">
        <v>386</v>
      </c>
      <c r="D109" s="347" t="s">
        <v>387</v>
      </c>
      <c r="E109" s="348">
        <v>31</v>
      </c>
    </row>
    <row r="110" spans="2:5" ht="15">
      <c r="B110" s="344">
        <v>4</v>
      </c>
      <c r="C110" s="344" t="s">
        <v>119</v>
      </c>
      <c r="D110" s="347" t="s">
        <v>120</v>
      </c>
      <c r="E110" s="348">
        <v>21</v>
      </c>
    </row>
    <row r="111" spans="2:5" ht="15">
      <c r="B111" s="344">
        <v>5</v>
      </c>
      <c r="C111" s="344" t="s">
        <v>141</v>
      </c>
      <c r="D111" s="347" t="s">
        <v>142</v>
      </c>
      <c r="E111" s="348">
        <v>19</v>
      </c>
    </row>
    <row r="112" spans="2:5" ht="15" customHeight="1">
      <c r="B112" s="469" t="s">
        <v>50</v>
      </c>
      <c r="C112" s="470"/>
      <c r="D112" s="470"/>
      <c r="E112" s="471"/>
    </row>
    <row r="113" spans="2:5" ht="25.5">
      <c r="B113" s="345" t="s">
        <v>116</v>
      </c>
      <c r="C113" s="355" t="s">
        <v>117</v>
      </c>
      <c r="D113" s="345" t="s">
        <v>118</v>
      </c>
      <c r="E113" s="355" t="s">
        <v>159</v>
      </c>
    </row>
    <row r="114" spans="2:5" ht="38.25">
      <c r="B114" s="344">
        <v>1</v>
      </c>
      <c r="C114" s="344" t="s">
        <v>131</v>
      </c>
      <c r="D114" s="347" t="s">
        <v>132</v>
      </c>
      <c r="E114" s="348">
        <v>338</v>
      </c>
    </row>
    <row r="115" spans="2:5" ht="38.25">
      <c r="B115" s="344">
        <v>2</v>
      </c>
      <c r="C115" s="344" t="s">
        <v>137</v>
      </c>
      <c r="D115" s="347" t="s">
        <v>138</v>
      </c>
      <c r="E115" s="348">
        <v>328</v>
      </c>
    </row>
    <row r="116" spans="2:5" ht="38.25">
      <c r="B116" s="344">
        <v>3</v>
      </c>
      <c r="C116" s="344" t="s">
        <v>153</v>
      </c>
      <c r="D116" s="347" t="s">
        <v>288</v>
      </c>
      <c r="E116" s="348">
        <v>309</v>
      </c>
    </row>
    <row r="117" spans="2:5" ht="25.5">
      <c r="B117" s="344">
        <v>4</v>
      </c>
      <c r="C117" s="344" t="s">
        <v>421</v>
      </c>
      <c r="D117" s="347" t="s">
        <v>422</v>
      </c>
      <c r="E117" s="348">
        <v>277</v>
      </c>
    </row>
    <row r="118" spans="2:5" ht="25.5">
      <c r="B118" s="344">
        <v>5</v>
      </c>
      <c r="C118" s="344" t="s">
        <v>937</v>
      </c>
      <c r="D118" s="347" t="s">
        <v>938</v>
      </c>
      <c r="E118" s="348">
        <v>173</v>
      </c>
    </row>
    <row r="119" spans="2:5" ht="15" customHeight="1">
      <c r="B119" s="469" t="s">
        <v>51</v>
      </c>
      <c r="C119" s="470"/>
      <c r="D119" s="470"/>
      <c r="E119" s="471"/>
    </row>
    <row r="120" spans="2:5" ht="25.5">
      <c r="B120" s="345" t="s">
        <v>116</v>
      </c>
      <c r="C120" s="355" t="s">
        <v>117</v>
      </c>
      <c r="D120" s="345" t="s">
        <v>118</v>
      </c>
      <c r="E120" s="355" t="s">
        <v>159</v>
      </c>
    </row>
    <row r="121" spans="2:5" ht="15">
      <c r="B121" s="346">
        <v>1</v>
      </c>
      <c r="C121" s="344" t="s">
        <v>141</v>
      </c>
      <c r="D121" s="347" t="s">
        <v>142</v>
      </c>
      <c r="E121" s="348">
        <v>45</v>
      </c>
    </row>
    <row r="122" spans="2:5" ht="15">
      <c r="B122" s="346">
        <v>2</v>
      </c>
      <c r="C122" s="344" t="s">
        <v>425</v>
      </c>
      <c r="D122" s="347" t="s">
        <v>426</v>
      </c>
      <c r="E122" s="348">
        <v>29</v>
      </c>
    </row>
    <row r="123" spans="2:5" ht="15">
      <c r="B123" s="346">
        <v>3</v>
      </c>
      <c r="C123" s="344" t="s">
        <v>127</v>
      </c>
      <c r="D123" s="347" t="s">
        <v>128</v>
      </c>
      <c r="E123" s="348">
        <v>26</v>
      </c>
    </row>
    <row r="124" spans="2:5" ht="15">
      <c r="B124" s="346">
        <v>4</v>
      </c>
      <c r="C124" s="344" t="s">
        <v>402</v>
      </c>
      <c r="D124" s="347" t="s">
        <v>403</v>
      </c>
      <c r="E124" s="348">
        <v>22</v>
      </c>
    </row>
    <row r="125" spans="2:5" ht="15">
      <c r="B125" s="346">
        <v>5</v>
      </c>
      <c r="C125" s="344" t="s">
        <v>125</v>
      </c>
      <c r="D125" s="347" t="s">
        <v>126</v>
      </c>
      <c r="E125" s="348">
        <v>18</v>
      </c>
    </row>
    <row r="126" spans="2:5" ht="15" customHeight="1">
      <c r="B126" s="469" t="s">
        <v>52</v>
      </c>
      <c r="C126" s="470"/>
      <c r="D126" s="470"/>
      <c r="E126" s="471"/>
    </row>
    <row r="127" spans="2:5" ht="25.5">
      <c r="B127" s="345" t="s">
        <v>116</v>
      </c>
      <c r="C127" s="355" t="s">
        <v>117</v>
      </c>
      <c r="D127" s="345" t="s">
        <v>118</v>
      </c>
      <c r="E127" s="355" t="s">
        <v>159</v>
      </c>
    </row>
    <row r="128" spans="2:5" ht="25.5">
      <c r="B128" s="344">
        <v>1</v>
      </c>
      <c r="C128" s="344" t="s">
        <v>139</v>
      </c>
      <c r="D128" s="347" t="s">
        <v>140</v>
      </c>
      <c r="E128" s="348">
        <v>9</v>
      </c>
    </row>
    <row r="129" spans="2:5" ht="15">
      <c r="B129" s="344">
        <v>2</v>
      </c>
      <c r="C129" s="344" t="s">
        <v>125</v>
      </c>
      <c r="D129" s="347" t="s">
        <v>126</v>
      </c>
      <c r="E129" s="348">
        <v>8</v>
      </c>
    </row>
    <row r="130" spans="2:5" ht="15">
      <c r="B130" s="344">
        <v>3</v>
      </c>
      <c r="C130" s="344" t="s">
        <v>127</v>
      </c>
      <c r="D130" s="347" t="s">
        <v>128</v>
      </c>
      <c r="E130" s="348">
        <v>8</v>
      </c>
    </row>
    <row r="131" spans="2:5" ht="15">
      <c r="B131" s="344">
        <v>4</v>
      </c>
      <c r="C131" s="344" t="s">
        <v>390</v>
      </c>
      <c r="D131" s="347" t="s">
        <v>391</v>
      </c>
      <c r="E131" s="348">
        <v>6</v>
      </c>
    </row>
    <row r="132" spans="2:5" ht="25.5">
      <c r="B132" s="344">
        <v>5</v>
      </c>
      <c r="C132" s="344" t="s">
        <v>380</v>
      </c>
      <c r="D132" s="347" t="s">
        <v>381</v>
      </c>
      <c r="E132" s="348">
        <v>5</v>
      </c>
    </row>
    <row r="133" spans="2:5" ht="15" customHeight="1">
      <c r="B133" s="469" t="s">
        <v>53</v>
      </c>
      <c r="C133" s="470"/>
      <c r="D133" s="470"/>
      <c r="E133" s="471"/>
    </row>
    <row r="134" spans="2:5" ht="25.5">
      <c r="B134" s="345" t="s">
        <v>116</v>
      </c>
      <c r="C134" s="355" t="s">
        <v>117</v>
      </c>
      <c r="D134" s="345" t="s">
        <v>118</v>
      </c>
      <c r="E134" s="355" t="s">
        <v>159</v>
      </c>
    </row>
    <row r="135" spans="2:5" ht="25.5">
      <c r="B135" s="344">
        <v>1</v>
      </c>
      <c r="C135" s="344" t="s">
        <v>427</v>
      </c>
      <c r="D135" s="347" t="s">
        <v>428</v>
      </c>
      <c r="E135" s="348">
        <v>31</v>
      </c>
    </row>
    <row r="136" spans="2:5" ht="25.5">
      <c r="B136" s="344">
        <v>2</v>
      </c>
      <c r="C136" s="344" t="s">
        <v>939</v>
      </c>
      <c r="D136" s="347" t="s">
        <v>940</v>
      </c>
      <c r="E136" s="348">
        <v>28</v>
      </c>
    </row>
    <row r="137" spans="2:5" ht="15">
      <c r="B137" s="344">
        <v>3</v>
      </c>
      <c r="C137" s="344" t="s">
        <v>382</v>
      </c>
      <c r="D137" s="347" t="s">
        <v>383</v>
      </c>
      <c r="E137" s="348">
        <v>26</v>
      </c>
    </row>
    <row r="138" spans="2:5" ht="25.5">
      <c r="B138" s="344">
        <v>4</v>
      </c>
      <c r="C138" s="344" t="s">
        <v>380</v>
      </c>
      <c r="D138" s="347" t="s">
        <v>381</v>
      </c>
      <c r="E138" s="348">
        <v>22</v>
      </c>
    </row>
    <row r="139" spans="2:5" ht="15">
      <c r="B139" s="344">
        <v>5</v>
      </c>
      <c r="C139" s="344" t="s">
        <v>390</v>
      </c>
      <c r="D139" s="347" t="s">
        <v>391</v>
      </c>
      <c r="E139" s="348">
        <v>22</v>
      </c>
    </row>
    <row r="140" spans="2:5" ht="15" customHeight="1">
      <c r="B140" s="469" t="s">
        <v>54</v>
      </c>
      <c r="C140" s="470"/>
      <c r="D140" s="470"/>
      <c r="E140" s="471"/>
    </row>
    <row r="141" spans="2:5" ht="25.5">
      <c r="B141" s="345" t="s">
        <v>116</v>
      </c>
      <c r="C141" s="355" t="s">
        <v>117</v>
      </c>
      <c r="D141" s="345" t="s">
        <v>118</v>
      </c>
      <c r="E141" s="355" t="s">
        <v>159</v>
      </c>
    </row>
    <row r="142" spans="2:5" ht="25.5">
      <c r="B142" s="344">
        <v>1</v>
      </c>
      <c r="C142" s="344" t="s">
        <v>429</v>
      </c>
      <c r="D142" s="347" t="s">
        <v>430</v>
      </c>
      <c r="E142" s="348">
        <v>201</v>
      </c>
    </row>
    <row r="143" spans="2:5" ht="15">
      <c r="B143" s="344">
        <v>2</v>
      </c>
      <c r="C143" s="344" t="s">
        <v>431</v>
      </c>
      <c r="D143" s="347" t="s">
        <v>432</v>
      </c>
      <c r="E143" s="348">
        <v>156</v>
      </c>
    </row>
    <row r="144" spans="2:5" ht="25.5">
      <c r="B144" s="344">
        <v>3</v>
      </c>
      <c r="C144" s="344" t="s">
        <v>433</v>
      </c>
      <c r="D144" s="347" t="s">
        <v>434</v>
      </c>
      <c r="E144" s="348">
        <v>144</v>
      </c>
    </row>
    <row r="145" spans="2:5" ht="25.5">
      <c r="B145" s="344">
        <v>4</v>
      </c>
      <c r="C145" s="344" t="s">
        <v>435</v>
      </c>
      <c r="D145" s="347" t="s">
        <v>436</v>
      </c>
      <c r="E145" s="348">
        <v>124</v>
      </c>
    </row>
    <row r="146" spans="2:5" ht="15">
      <c r="B146" s="344">
        <v>5</v>
      </c>
      <c r="C146" s="344" t="s">
        <v>941</v>
      </c>
      <c r="D146" s="347" t="s">
        <v>942</v>
      </c>
      <c r="E146" s="348">
        <v>113</v>
      </c>
    </row>
    <row r="147" spans="2:5" ht="15" customHeight="1">
      <c r="B147" s="469" t="s">
        <v>55</v>
      </c>
      <c r="C147" s="470"/>
      <c r="D147" s="470"/>
      <c r="E147" s="471"/>
    </row>
    <row r="148" spans="2:5" ht="25.5">
      <c r="B148" s="345" t="s">
        <v>116</v>
      </c>
      <c r="C148" s="355" t="s">
        <v>117</v>
      </c>
      <c r="D148" s="345" t="s">
        <v>118</v>
      </c>
      <c r="E148" s="355" t="s">
        <v>159</v>
      </c>
    </row>
    <row r="149" spans="2:5" ht="15">
      <c r="B149" s="344">
        <v>1</v>
      </c>
      <c r="C149" s="344" t="s">
        <v>376</v>
      </c>
      <c r="D149" s="347" t="s">
        <v>377</v>
      </c>
      <c r="E149" s="348">
        <v>35</v>
      </c>
    </row>
    <row r="150" spans="2:5" ht="15">
      <c r="B150" s="344">
        <v>2</v>
      </c>
      <c r="C150" s="344" t="s">
        <v>378</v>
      </c>
      <c r="D150" s="347" t="s">
        <v>379</v>
      </c>
      <c r="E150" s="348">
        <v>29</v>
      </c>
    </row>
    <row r="151" spans="2:5" ht="15">
      <c r="B151" s="344">
        <v>3</v>
      </c>
      <c r="C151" s="344" t="s">
        <v>125</v>
      </c>
      <c r="D151" s="347" t="s">
        <v>126</v>
      </c>
      <c r="E151" s="348">
        <v>28</v>
      </c>
    </row>
    <row r="152" spans="2:5" ht="25.5">
      <c r="B152" s="344">
        <v>4</v>
      </c>
      <c r="C152" s="344" t="s">
        <v>121</v>
      </c>
      <c r="D152" s="347" t="s">
        <v>122</v>
      </c>
      <c r="E152" s="348">
        <v>24</v>
      </c>
    </row>
    <row r="153" spans="2:5" ht="25.5">
      <c r="B153" s="344">
        <v>5</v>
      </c>
      <c r="C153" s="344" t="s">
        <v>139</v>
      </c>
      <c r="D153" s="347" t="s">
        <v>140</v>
      </c>
      <c r="E153" s="348">
        <v>22</v>
      </c>
    </row>
    <row r="154" spans="2:5" ht="15" customHeight="1">
      <c r="B154" s="469" t="s">
        <v>56</v>
      </c>
      <c r="C154" s="470"/>
      <c r="D154" s="470"/>
      <c r="E154" s="471"/>
    </row>
    <row r="155" spans="2:5" ht="25.5">
      <c r="B155" s="345" t="s">
        <v>116</v>
      </c>
      <c r="C155" s="355" t="s">
        <v>117</v>
      </c>
      <c r="D155" s="345" t="s">
        <v>118</v>
      </c>
      <c r="E155" s="355" t="s">
        <v>159</v>
      </c>
    </row>
    <row r="156" spans="2:5" ht="25.5">
      <c r="B156" s="344">
        <v>1</v>
      </c>
      <c r="C156" s="344" t="s">
        <v>437</v>
      </c>
      <c r="D156" s="347" t="s">
        <v>438</v>
      </c>
      <c r="E156" s="348">
        <v>41</v>
      </c>
    </row>
    <row r="157" spans="2:5" ht="15">
      <c r="B157" s="344">
        <v>2</v>
      </c>
      <c r="C157" s="344" t="s">
        <v>439</v>
      </c>
      <c r="D157" s="347" t="s">
        <v>440</v>
      </c>
      <c r="E157" s="348">
        <v>37</v>
      </c>
    </row>
    <row r="158" spans="2:5" ht="15">
      <c r="B158" s="344">
        <v>3</v>
      </c>
      <c r="C158" s="344" t="s">
        <v>441</v>
      </c>
      <c r="D158" s="347" t="s">
        <v>442</v>
      </c>
      <c r="E158" s="348">
        <v>26</v>
      </c>
    </row>
    <row r="159" spans="2:5" ht="15">
      <c r="B159" s="344">
        <v>4</v>
      </c>
      <c r="C159" s="344" t="s">
        <v>443</v>
      </c>
      <c r="D159" s="347" t="s">
        <v>444</v>
      </c>
      <c r="E159" s="348">
        <v>25</v>
      </c>
    </row>
    <row r="160" spans="2:5" ht="25.5">
      <c r="B160" s="344">
        <v>5</v>
      </c>
      <c r="C160" s="344" t="s">
        <v>139</v>
      </c>
      <c r="D160" s="347" t="s">
        <v>140</v>
      </c>
      <c r="E160" s="348">
        <v>18</v>
      </c>
    </row>
    <row r="161" spans="2:5" ht="15" customHeight="1">
      <c r="B161" s="469" t="s">
        <v>57</v>
      </c>
      <c r="C161" s="470"/>
      <c r="D161" s="470"/>
      <c r="E161" s="471"/>
    </row>
    <row r="162" spans="2:5" ht="25.5">
      <c r="B162" s="345" t="s">
        <v>116</v>
      </c>
      <c r="C162" s="355" t="s">
        <v>117</v>
      </c>
      <c r="D162" s="345" t="s">
        <v>118</v>
      </c>
      <c r="E162" s="355" t="s">
        <v>159</v>
      </c>
    </row>
    <row r="163" spans="2:5" ht="15">
      <c r="B163" s="344">
        <v>1</v>
      </c>
      <c r="C163" s="344" t="s">
        <v>384</v>
      </c>
      <c r="D163" s="347" t="s">
        <v>385</v>
      </c>
      <c r="E163" s="348">
        <v>21</v>
      </c>
    </row>
    <row r="164" spans="2:5" ht="15">
      <c r="B164" s="344">
        <v>2</v>
      </c>
      <c r="C164" s="344" t="s">
        <v>125</v>
      </c>
      <c r="D164" s="347" t="s">
        <v>126</v>
      </c>
      <c r="E164" s="348">
        <v>17</v>
      </c>
    </row>
    <row r="165" spans="2:5" ht="25.5">
      <c r="B165" s="344">
        <v>3</v>
      </c>
      <c r="C165" s="344" t="s">
        <v>145</v>
      </c>
      <c r="D165" s="347" t="s">
        <v>146</v>
      </c>
      <c r="E165" s="348">
        <v>16</v>
      </c>
    </row>
    <row r="166" spans="2:5" ht="15">
      <c r="B166" s="344">
        <v>4</v>
      </c>
      <c r="C166" s="344" t="s">
        <v>127</v>
      </c>
      <c r="D166" s="347" t="s">
        <v>128</v>
      </c>
      <c r="E166" s="348">
        <v>15</v>
      </c>
    </row>
    <row r="167" spans="2:5" ht="15">
      <c r="B167" s="344">
        <v>5</v>
      </c>
      <c r="C167" s="344" t="s">
        <v>445</v>
      </c>
      <c r="D167" s="347" t="s">
        <v>446</v>
      </c>
      <c r="E167" s="348">
        <v>12</v>
      </c>
    </row>
    <row r="168" spans="2:5" ht="15" customHeight="1">
      <c r="B168" s="469" t="s">
        <v>58</v>
      </c>
      <c r="C168" s="470"/>
      <c r="D168" s="470"/>
      <c r="E168" s="471"/>
    </row>
    <row r="169" spans="2:5" ht="25.5">
      <c r="B169" s="345" t="s">
        <v>116</v>
      </c>
      <c r="C169" s="355" t="s">
        <v>117</v>
      </c>
      <c r="D169" s="345" t="s">
        <v>118</v>
      </c>
      <c r="E169" s="355" t="s">
        <v>159</v>
      </c>
    </row>
    <row r="170" spans="2:5" ht="15">
      <c r="B170" s="344">
        <v>1</v>
      </c>
      <c r="C170" s="344" t="s">
        <v>127</v>
      </c>
      <c r="D170" s="347" t="s">
        <v>128</v>
      </c>
      <c r="E170" s="348">
        <v>15</v>
      </c>
    </row>
    <row r="171" spans="2:5" ht="15">
      <c r="B171" s="344">
        <v>2</v>
      </c>
      <c r="C171" s="344" t="s">
        <v>125</v>
      </c>
      <c r="D171" s="347" t="s">
        <v>126</v>
      </c>
      <c r="E171" s="348">
        <v>11</v>
      </c>
    </row>
    <row r="172" spans="2:5" ht="15">
      <c r="B172" s="344">
        <v>3</v>
      </c>
      <c r="C172" s="344" t="s">
        <v>400</v>
      </c>
      <c r="D172" s="347" t="s">
        <v>401</v>
      </c>
      <c r="E172" s="348">
        <v>7</v>
      </c>
    </row>
    <row r="173" spans="2:5" ht="15">
      <c r="B173" s="344">
        <v>4</v>
      </c>
      <c r="C173" s="344" t="s">
        <v>141</v>
      </c>
      <c r="D173" s="347" t="s">
        <v>142</v>
      </c>
      <c r="E173" s="348">
        <v>5</v>
      </c>
    </row>
    <row r="174" spans="2:5" ht="15">
      <c r="B174" s="344">
        <v>5</v>
      </c>
      <c r="C174" s="344" t="s">
        <v>485</v>
      </c>
      <c r="D174" s="347" t="s">
        <v>486</v>
      </c>
      <c r="E174" s="348">
        <v>5</v>
      </c>
    </row>
    <row r="175" spans="2:5" ht="15" customHeight="1">
      <c r="B175" s="469" t="s">
        <v>59</v>
      </c>
      <c r="C175" s="470"/>
      <c r="D175" s="470"/>
      <c r="E175" s="471"/>
    </row>
    <row r="176" spans="2:5" ht="25.5">
      <c r="B176" s="345" t="s">
        <v>116</v>
      </c>
      <c r="C176" s="355" t="s">
        <v>117</v>
      </c>
      <c r="D176" s="345" t="s">
        <v>118</v>
      </c>
      <c r="E176" s="355" t="s">
        <v>159</v>
      </c>
    </row>
    <row r="177" spans="2:5" ht="15">
      <c r="B177" s="344">
        <v>1</v>
      </c>
      <c r="C177" s="344" t="s">
        <v>127</v>
      </c>
      <c r="D177" s="347" t="s">
        <v>128</v>
      </c>
      <c r="E177" s="348">
        <v>19</v>
      </c>
    </row>
    <row r="178" spans="2:5" ht="15">
      <c r="B178" s="344">
        <v>2</v>
      </c>
      <c r="C178" s="344" t="s">
        <v>449</v>
      </c>
      <c r="D178" s="347" t="s">
        <v>450</v>
      </c>
      <c r="E178" s="348">
        <v>18</v>
      </c>
    </row>
    <row r="179" spans="2:5" ht="15">
      <c r="B179" s="344">
        <v>3</v>
      </c>
      <c r="C179" s="344" t="s">
        <v>125</v>
      </c>
      <c r="D179" s="347" t="s">
        <v>126</v>
      </c>
      <c r="E179" s="348">
        <v>17</v>
      </c>
    </row>
    <row r="180" spans="2:5" ht="15">
      <c r="B180" s="344">
        <v>4</v>
      </c>
      <c r="C180" s="344" t="s">
        <v>485</v>
      </c>
      <c r="D180" s="347" t="s">
        <v>486</v>
      </c>
      <c r="E180" s="348">
        <v>14</v>
      </c>
    </row>
    <row r="181" spans="2:5" ht="15">
      <c r="B181" s="344">
        <v>5</v>
      </c>
      <c r="C181" s="344" t="s">
        <v>141</v>
      </c>
      <c r="D181" s="347" t="s">
        <v>142</v>
      </c>
      <c r="E181" s="348">
        <v>13</v>
      </c>
    </row>
    <row r="182" spans="2:5" ht="15" customHeight="1">
      <c r="B182" s="469" t="s">
        <v>60</v>
      </c>
      <c r="C182" s="470"/>
      <c r="D182" s="470"/>
      <c r="E182" s="471"/>
    </row>
    <row r="183" spans="2:5" ht="25.5">
      <c r="B183" s="345" t="s">
        <v>116</v>
      </c>
      <c r="C183" s="355" t="s">
        <v>117</v>
      </c>
      <c r="D183" s="345" t="s">
        <v>118</v>
      </c>
      <c r="E183" s="355" t="s">
        <v>159</v>
      </c>
    </row>
    <row r="184" spans="2:5" ht="15">
      <c r="B184" s="344">
        <v>1</v>
      </c>
      <c r="C184" s="344" t="s">
        <v>119</v>
      </c>
      <c r="D184" s="347" t="s">
        <v>120</v>
      </c>
      <c r="E184" s="348">
        <v>26</v>
      </c>
    </row>
    <row r="185" spans="2:5" ht="15">
      <c r="B185" s="344">
        <v>2</v>
      </c>
      <c r="C185" s="344" t="s">
        <v>135</v>
      </c>
      <c r="D185" s="347" t="s">
        <v>136</v>
      </c>
      <c r="E185" s="348">
        <v>21</v>
      </c>
    </row>
    <row r="186" spans="2:5" ht="15">
      <c r="B186" s="344">
        <v>3</v>
      </c>
      <c r="C186" s="344" t="s">
        <v>384</v>
      </c>
      <c r="D186" s="347" t="s">
        <v>385</v>
      </c>
      <c r="E186" s="348">
        <v>20</v>
      </c>
    </row>
    <row r="187" spans="2:5" ht="38.25">
      <c r="B187" s="344">
        <v>4</v>
      </c>
      <c r="C187" s="344" t="s">
        <v>131</v>
      </c>
      <c r="D187" s="347" t="s">
        <v>132</v>
      </c>
      <c r="E187" s="348">
        <v>16</v>
      </c>
    </row>
    <row r="188" spans="2:5" ht="25.5">
      <c r="B188" s="344">
        <v>5</v>
      </c>
      <c r="C188" s="344" t="s">
        <v>451</v>
      </c>
      <c r="D188" s="347" t="s">
        <v>452</v>
      </c>
      <c r="E188" s="348">
        <v>16</v>
      </c>
    </row>
    <row r="189" spans="2:5" ht="15" customHeight="1">
      <c r="B189" s="469" t="s">
        <v>61</v>
      </c>
      <c r="C189" s="470"/>
      <c r="D189" s="470"/>
      <c r="E189" s="471"/>
    </row>
    <row r="190" spans="2:5" ht="25.5">
      <c r="B190" s="345" t="s">
        <v>116</v>
      </c>
      <c r="C190" s="355" t="s">
        <v>117</v>
      </c>
      <c r="D190" s="345" t="s">
        <v>118</v>
      </c>
      <c r="E190" s="355" t="s">
        <v>159</v>
      </c>
    </row>
    <row r="191" spans="2:5" ht="15">
      <c r="B191" s="344">
        <v>1</v>
      </c>
      <c r="C191" s="344" t="s">
        <v>453</v>
      </c>
      <c r="D191" s="347" t="s">
        <v>454</v>
      </c>
      <c r="E191" s="348">
        <v>171</v>
      </c>
    </row>
    <row r="192" spans="2:5" ht="51">
      <c r="B192" s="344">
        <v>2</v>
      </c>
      <c r="C192" s="344" t="s">
        <v>455</v>
      </c>
      <c r="D192" s="347" t="s">
        <v>456</v>
      </c>
      <c r="E192" s="348">
        <v>110</v>
      </c>
    </row>
    <row r="193" spans="2:5" ht="15">
      <c r="B193" s="344">
        <v>3</v>
      </c>
      <c r="C193" s="344" t="s">
        <v>459</v>
      </c>
      <c r="D193" s="347" t="s">
        <v>460</v>
      </c>
      <c r="E193" s="348">
        <v>83</v>
      </c>
    </row>
    <row r="194" spans="2:5" ht="25.5">
      <c r="B194" s="344">
        <v>4</v>
      </c>
      <c r="C194" s="344" t="s">
        <v>457</v>
      </c>
      <c r="D194" s="347" t="s">
        <v>458</v>
      </c>
      <c r="E194" s="348">
        <v>80</v>
      </c>
    </row>
    <row r="195" spans="2:5" ht="15">
      <c r="B195" s="344">
        <v>5</v>
      </c>
      <c r="C195" s="344" t="s">
        <v>135</v>
      </c>
      <c r="D195" s="347" t="s">
        <v>136</v>
      </c>
      <c r="E195" s="348">
        <v>71</v>
      </c>
    </row>
    <row r="196" spans="2:5" ht="15" customHeight="1">
      <c r="B196" s="469" t="s">
        <v>62</v>
      </c>
      <c r="C196" s="470"/>
      <c r="D196" s="470"/>
      <c r="E196" s="471"/>
    </row>
    <row r="197" spans="2:5" ht="25.5">
      <c r="B197" s="345" t="s">
        <v>116</v>
      </c>
      <c r="C197" s="355" t="s">
        <v>117</v>
      </c>
      <c r="D197" s="345" t="s">
        <v>118</v>
      </c>
      <c r="E197" s="355" t="s">
        <v>159</v>
      </c>
    </row>
    <row r="198" spans="2:5" ht="25.5">
      <c r="B198" s="344">
        <v>1</v>
      </c>
      <c r="C198" s="344" t="s">
        <v>463</v>
      </c>
      <c r="D198" s="347" t="s">
        <v>464</v>
      </c>
      <c r="E198" s="348">
        <v>32</v>
      </c>
    </row>
    <row r="199" spans="2:5" ht="15">
      <c r="B199" s="344">
        <v>2</v>
      </c>
      <c r="C199" s="344" t="s">
        <v>461</v>
      </c>
      <c r="D199" s="347" t="s">
        <v>462</v>
      </c>
      <c r="E199" s="348">
        <v>31</v>
      </c>
    </row>
    <row r="200" spans="2:5" ht="15">
      <c r="B200" s="344">
        <v>3</v>
      </c>
      <c r="C200" s="344" t="s">
        <v>465</v>
      </c>
      <c r="D200" s="347" t="s">
        <v>466</v>
      </c>
      <c r="E200" s="348">
        <v>20</v>
      </c>
    </row>
    <row r="201" spans="2:5" ht="15">
      <c r="B201" s="344">
        <v>4</v>
      </c>
      <c r="C201" s="344" t="s">
        <v>127</v>
      </c>
      <c r="D201" s="347" t="s">
        <v>128</v>
      </c>
      <c r="E201" s="348">
        <v>14</v>
      </c>
    </row>
    <row r="202" spans="2:5" ht="15">
      <c r="B202" s="344">
        <v>5</v>
      </c>
      <c r="C202" s="344" t="s">
        <v>125</v>
      </c>
      <c r="D202" s="347" t="s">
        <v>126</v>
      </c>
      <c r="E202" s="348">
        <v>14</v>
      </c>
    </row>
    <row r="203" spans="2:5" ht="15" customHeight="1">
      <c r="B203" s="469" t="s">
        <v>63</v>
      </c>
      <c r="C203" s="470"/>
      <c r="D203" s="470"/>
      <c r="E203" s="471"/>
    </row>
    <row r="204" spans="2:5" ht="25.5">
      <c r="B204" s="345" t="s">
        <v>116</v>
      </c>
      <c r="C204" s="355" t="s">
        <v>117</v>
      </c>
      <c r="D204" s="345" t="s">
        <v>118</v>
      </c>
      <c r="E204" s="355" t="s">
        <v>159</v>
      </c>
    </row>
    <row r="205" spans="2:5" ht="25.5">
      <c r="B205" s="344">
        <v>1</v>
      </c>
      <c r="C205" s="344" t="s">
        <v>469</v>
      </c>
      <c r="D205" s="347" t="s">
        <v>470</v>
      </c>
      <c r="E205" s="348">
        <v>15</v>
      </c>
    </row>
    <row r="206" spans="2:5" ht="25.5">
      <c r="B206" s="344">
        <v>2</v>
      </c>
      <c r="C206" s="344" t="s">
        <v>467</v>
      </c>
      <c r="D206" s="347" t="s">
        <v>468</v>
      </c>
      <c r="E206" s="348">
        <v>15</v>
      </c>
    </row>
    <row r="207" spans="2:5" ht="15">
      <c r="B207" s="344">
        <v>3</v>
      </c>
      <c r="C207" s="344" t="s">
        <v>125</v>
      </c>
      <c r="D207" s="347" t="s">
        <v>126</v>
      </c>
      <c r="E207" s="348">
        <v>14</v>
      </c>
    </row>
    <row r="208" spans="2:5" ht="15">
      <c r="B208" s="344">
        <v>4</v>
      </c>
      <c r="C208" s="344" t="s">
        <v>127</v>
      </c>
      <c r="D208" s="347" t="s">
        <v>128</v>
      </c>
      <c r="E208" s="348">
        <v>11</v>
      </c>
    </row>
    <row r="209" spans="2:5" ht="25.5">
      <c r="B209" s="344">
        <v>5</v>
      </c>
      <c r="C209" s="344" t="s">
        <v>145</v>
      </c>
      <c r="D209" s="347" t="s">
        <v>146</v>
      </c>
      <c r="E209" s="348">
        <v>6</v>
      </c>
    </row>
    <row r="210" spans="2:5" s="126" customFormat="1" ht="15" customHeight="1">
      <c r="B210" s="469" t="s">
        <v>64</v>
      </c>
      <c r="C210" s="470"/>
      <c r="D210" s="470"/>
      <c r="E210" s="471"/>
    </row>
    <row r="211" spans="2:5" ht="25.5">
      <c r="B211" s="345" t="s">
        <v>116</v>
      </c>
      <c r="C211" s="355" t="s">
        <v>117</v>
      </c>
      <c r="D211" s="345" t="s">
        <v>118</v>
      </c>
      <c r="E211" s="355" t="s">
        <v>159</v>
      </c>
    </row>
    <row r="212" spans="2:5" ht="25.5">
      <c r="B212" s="344">
        <v>1</v>
      </c>
      <c r="C212" s="344" t="s">
        <v>121</v>
      </c>
      <c r="D212" s="347" t="s">
        <v>122</v>
      </c>
      <c r="E212" s="348">
        <v>11</v>
      </c>
    </row>
    <row r="213" spans="2:5" ht="15">
      <c r="B213" s="344">
        <v>2</v>
      </c>
      <c r="C213" s="344" t="s">
        <v>129</v>
      </c>
      <c r="D213" s="347" t="s">
        <v>130</v>
      </c>
      <c r="E213" s="348">
        <v>8</v>
      </c>
    </row>
    <row r="214" spans="2:5" ht="15">
      <c r="B214" s="344">
        <v>3</v>
      </c>
      <c r="C214" s="344" t="s">
        <v>127</v>
      </c>
      <c r="D214" s="347" t="s">
        <v>128</v>
      </c>
      <c r="E214" s="348">
        <v>6</v>
      </c>
    </row>
    <row r="215" spans="2:5" ht="15">
      <c r="B215" s="344">
        <v>4</v>
      </c>
      <c r="C215" s="344" t="s">
        <v>125</v>
      </c>
      <c r="D215" s="347" t="s">
        <v>126</v>
      </c>
      <c r="E215" s="348">
        <v>5</v>
      </c>
    </row>
    <row r="216" spans="2:5" ht="15">
      <c r="B216" s="344">
        <v>5</v>
      </c>
      <c r="C216" s="344" t="s">
        <v>943</v>
      </c>
      <c r="D216" s="347" t="s">
        <v>944</v>
      </c>
      <c r="E216" s="348">
        <v>5</v>
      </c>
    </row>
    <row r="217" spans="2:5" ht="15" customHeight="1">
      <c r="B217" s="469" t="s">
        <v>65</v>
      </c>
      <c r="C217" s="470"/>
      <c r="D217" s="470"/>
      <c r="E217" s="471"/>
    </row>
    <row r="218" spans="2:5" ht="25.5">
      <c r="B218" s="345" t="s">
        <v>116</v>
      </c>
      <c r="C218" s="355" t="s">
        <v>117</v>
      </c>
      <c r="D218" s="345" t="s">
        <v>118</v>
      </c>
      <c r="E218" s="355" t="s">
        <v>159</v>
      </c>
    </row>
    <row r="219" spans="2:5" ht="15">
      <c r="B219" s="344">
        <v>1</v>
      </c>
      <c r="C219" s="344" t="s">
        <v>376</v>
      </c>
      <c r="D219" s="347" t="s">
        <v>377</v>
      </c>
      <c r="E219" s="348">
        <v>54</v>
      </c>
    </row>
    <row r="220" spans="2:5" ht="15">
      <c r="B220" s="344">
        <v>2</v>
      </c>
      <c r="C220" s="344" t="s">
        <v>378</v>
      </c>
      <c r="D220" s="347" t="s">
        <v>379</v>
      </c>
      <c r="E220" s="348">
        <v>46</v>
      </c>
    </row>
    <row r="221" spans="2:5" ht="15">
      <c r="B221" s="344">
        <v>3</v>
      </c>
      <c r="C221" s="344" t="s">
        <v>402</v>
      </c>
      <c r="D221" s="347" t="s">
        <v>403</v>
      </c>
      <c r="E221" s="348">
        <v>36</v>
      </c>
    </row>
    <row r="222" spans="2:5" ht="15">
      <c r="B222" s="344">
        <v>4</v>
      </c>
      <c r="C222" s="344" t="s">
        <v>471</v>
      </c>
      <c r="D222" s="347" t="s">
        <v>472</v>
      </c>
      <c r="E222" s="348">
        <v>33</v>
      </c>
    </row>
    <row r="223" spans="2:5" ht="25.5">
      <c r="B223" s="344">
        <v>5</v>
      </c>
      <c r="C223" s="344" t="s">
        <v>406</v>
      </c>
      <c r="D223" s="347" t="s">
        <v>407</v>
      </c>
      <c r="E223" s="348">
        <v>26</v>
      </c>
    </row>
    <row r="224" spans="2:5" ht="15" customHeight="1">
      <c r="B224" s="469" t="s">
        <v>66</v>
      </c>
      <c r="C224" s="470"/>
      <c r="D224" s="470"/>
      <c r="E224" s="471"/>
    </row>
    <row r="225" spans="2:5" ht="25.5">
      <c r="B225" s="345" t="s">
        <v>116</v>
      </c>
      <c r="C225" s="355" t="s">
        <v>117</v>
      </c>
      <c r="D225" s="345" t="s">
        <v>118</v>
      </c>
      <c r="E225" s="355" t="s">
        <v>159</v>
      </c>
    </row>
    <row r="226" spans="2:5" ht="15">
      <c r="B226" s="344">
        <v>1</v>
      </c>
      <c r="C226" s="344" t="s">
        <v>384</v>
      </c>
      <c r="D226" s="347" t="s">
        <v>385</v>
      </c>
      <c r="E226" s="348">
        <v>54</v>
      </c>
    </row>
    <row r="227" spans="2:5" ht="38.25">
      <c r="B227" s="344">
        <v>2</v>
      </c>
      <c r="C227" s="344" t="s">
        <v>473</v>
      </c>
      <c r="D227" s="347" t="s">
        <v>474</v>
      </c>
      <c r="E227" s="348">
        <v>19</v>
      </c>
    </row>
    <row r="228" spans="2:5" ht="15">
      <c r="B228" s="344">
        <v>3</v>
      </c>
      <c r="C228" s="344" t="s">
        <v>475</v>
      </c>
      <c r="D228" s="347" t="s">
        <v>476</v>
      </c>
      <c r="E228" s="348">
        <v>17</v>
      </c>
    </row>
    <row r="229" spans="2:5" ht="15">
      <c r="B229" s="344">
        <v>4</v>
      </c>
      <c r="C229" s="344" t="s">
        <v>129</v>
      </c>
      <c r="D229" s="347" t="s">
        <v>130</v>
      </c>
      <c r="E229" s="348">
        <v>13</v>
      </c>
    </row>
    <row r="230" spans="2:5" ht="15">
      <c r="B230" s="344">
        <v>5</v>
      </c>
      <c r="C230" s="344" t="s">
        <v>125</v>
      </c>
      <c r="D230" s="347" t="s">
        <v>126</v>
      </c>
      <c r="E230" s="348">
        <v>10</v>
      </c>
    </row>
    <row r="231" spans="2:5" ht="15" customHeight="1">
      <c r="B231" s="469" t="s">
        <v>67</v>
      </c>
      <c r="C231" s="470"/>
      <c r="D231" s="470"/>
      <c r="E231" s="471"/>
    </row>
    <row r="232" spans="2:5" ht="25.5">
      <c r="B232" s="345" t="s">
        <v>116</v>
      </c>
      <c r="C232" s="355" t="s">
        <v>117</v>
      </c>
      <c r="D232" s="345" t="s">
        <v>118</v>
      </c>
      <c r="E232" s="355" t="s">
        <v>159</v>
      </c>
    </row>
    <row r="233" spans="2:5" ht="15">
      <c r="B233" s="344">
        <v>1</v>
      </c>
      <c r="C233" s="344" t="s">
        <v>129</v>
      </c>
      <c r="D233" s="347" t="s">
        <v>130</v>
      </c>
      <c r="E233" s="348">
        <v>154</v>
      </c>
    </row>
    <row r="234" spans="2:5" ht="15">
      <c r="B234" s="344">
        <v>2</v>
      </c>
      <c r="C234" s="344" t="s">
        <v>471</v>
      </c>
      <c r="D234" s="347" t="s">
        <v>472</v>
      </c>
      <c r="E234" s="348">
        <v>103</v>
      </c>
    </row>
    <row r="235" spans="2:5" ht="15">
      <c r="B235" s="344">
        <v>3</v>
      </c>
      <c r="C235" s="344" t="s">
        <v>154</v>
      </c>
      <c r="D235" s="347" t="s">
        <v>155</v>
      </c>
      <c r="E235" s="348">
        <v>46</v>
      </c>
    </row>
    <row r="236" spans="2:5" ht="25.5">
      <c r="B236" s="344">
        <v>4</v>
      </c>
      <c r="C236" s="344" t="s">
        <v>133</v>
      </c>
      <c r="D236" s="347" t="s">
        <v>134</v>
      </c>
      <c r="E236" s="348">
        <v>42</v>
      </c>
    </row>
    <row r="237" spans="2:5" ht="25.5">
      <c r="B237" s="344">
        <v>5</v>
      </c>
      <c r="C237" s="344" t="s">
        <v>477</v>
      </c>
      <c r="D237" s="347" t="s">
        <v>478</v>
      </c>
      <c r="E237" s="348">
        <v>36</v>
      </c>
    </row>
    <row r="238" spans="2:5" ht="15" customHeight="1">
      <c r="B238" s="469" t="s">
        <v>68</v>
      </c>
      <c r="C238" s="470"/>
      <c r="D238" s="470"/>
      <c r="E238" s="471"/>
    </row>
    <row r="239" spans="2:5" ht="25.5">
      <c r="B239" s="345" t="s">
        <v>116</v>
      </c>
      <c r="C239" s="355" t="s">
        <v>117</v>
      </c>
      <c r="D239" s="345" t="s">
        <v>118</v>
      </c>
      <c r="E239" s="355" t="s">
        <v>159</v>
      </c>
    </row>
    <row r="240" spans="2:5" ht="25.5">
      <c r="B240" s="344">
        <v>1</v>
      </c>
      <c r="C240" s="344" t="s">
        <v>123</v>
      </c>
      <c r="D240" s="347" t="s">
        <v>124</v>
      </c>
      <c r="E240" s="348">
        <v>1200</v>
      </c>
    </row>
    <row r="241" spans="2:5" ht="25.5">
      <c r="B241" s="344">
        <v>2</v>
      </c>
      <c r="C241" s="344" t="s">
        <v>133</v>
      </c>
      <c r="D241" s="347" t="s">
        <v>134</v>
      </c>
      <c r="E241" s="348">
        <v>811</v>
      </c>
    </row>
    <row r="242" spans="2:5" ht="15">
      <c r="B242" s="344">
        <v>3</v>
      </c>
      <c r="C242" s="344" t="s">
        <v>143</v>
      </c>
      <c r="D242" s="347" t="s">
        <v>144</v>
      </c>
      <c r="E242" s="348">
        <v>803</v>
      </c>
    </row>
    <row r="243" spans="2:5" ht="51">
      <c r="B243" s="344">
        <v>4</v>
      </c>
      <c r="C243" s="344" t="s">
        <v>479</v>
      </c>
      <c r="D243" s="347" t="s">
        <v>480</v>
      </c>
      <c r="E243" s="348">
        <v>732</v>
      </c>
    </row>
    <row r="244" spans="2:5" ht="25.5">
      <c r="B244" s="344">
        <v>5</v>
      </c>
      <c r="C244" s="344" t="s">
        <v>481</v>
      </c>
      <c r="D244" s="347" t="s">
        <v>482</v>
      </c>
      <c r="E244" s="348">
        <v>650</v>
      </c>
    </row>
    <row r="245" spans="2:5" ht="15" customHeight="1">
      <c r="B245" s="469" t="s">
        <v>69</v>
      </c>
      <c r="C245" s="470"/>
      <c r="D245" s="470"/>
      <c r="E245" s="471"/>
    </row>
    <row r="246" spans="2:5" ht="25.5">
      <c r="B246" s="345" t="s">
        <v>116</v>
      </c>
      <c r="C246" s="355" t="s">
        <v>117</v>
      </c>
      <c r="D246" s="345" t="s">
        <v>118</v>
      </c>
      <c r="E246" s="355" t="s">
        <v>159</v>
      </c>
    </row>
    <row r="247" spans="2:5" ht="15">
      <c r="B247" s="344">
        <v>1</v>
      </c>
      <c r="C247" s="344" t="s">
        <v>119</v>
      </c>
      <c r="D247" s="347" t="s">
        <v>120</v>
      </c>
      <c r="E247" s="348">
        <v>161</v>
      </c>
    </row>
    <row r="248" spans="2:5" ht="15">
      <c r="B248" s="344">
        <v>2</v>
      </c>
      <c r="C248" s="344" t="s">
        <v>129</v>
      </c>
      <c r="D248" s="347" t="s">
        <v>130</v>
      </c>
      <c r="E248" s="348">
        <v>113</v>
      </c>
    </row>
    <row r="249" spans="2:5" ht="25.5">
      <c r="B249" s="344">
        <v>3</v>
      </c>
      <c r="C249" s="344" t="s">
        <v>123</v>
      </c>
      <c r="D249" s="347" t="s">
        <v>124</v>
      </c>
      <c r="E249" s="348">
        <v>107</v>
      </c>
    </row>
    <row r="250" spans="2:5" ht="15">
      <c r="B250" s="344">
        <v>4</v>
      </c>
      <c r="C250" s="344" t="s">
        <v>135</v>
      </c>
      <c r="D250" s="347" t="s">
        <v>136</v>
      </c>
      <c r="E250" s="348">
        <v>100</v>
      </c>
    </row>
    <row r="251" spans="2:5" ht="25.5">
      <c r="B251" s="344">
        <v>5</v>
      </c>
      <c r="C251" s="344" t="s">
        <v>121</v>
      </c>
      <c r="D251" s="347" t="s">
        <v>122</v>
      </c>
      <c r="E251" s="348">
        <v>97</v>
      </c>
    </row>
    <row r="252" spans="2:5" ht="15" customHeight="1">
      <c r="B252" s="469" t="s">
        <v>70</v>
      </c>
      <c r="C252" s="470"/>
      <c r="D252" s="470"/>
      <c r="E252" s="471"/>
    </row>
    <row r="253" spans="2:5" ht="25.5">
      <c r="B253" s="345" t="s">
        <v>116</v>
      </c>
      <c r="C253" s="355" t="s">
        <v>117</v>
      </c>
      <c r="D253" s="345" t="s">
        <v>118</v>
      </c>
      <c r="E253" s="355" t="s">
        <v>159</v>
      </c>
    </row>
    <row r="254" spans="2:5" ht="15">
      <c r="B254" s="344">
        <v>1</v>
      </c>
      <c r="C254" s="344" t="s">
        <v>485</v>
      </c>
      <c r="D254" s="347" t="s">
        <v>486</v>
      </c>
      <c r="E254" s="348">
        <v>36</v>
      </c>
    </row>
    <row r="255" spans="2:5" ht="38.25">
      <c r="B255" s="344">
        <v>2</v>
      </c>
      <c r="C255" s="344" t="s">
        <v>487</v>
      </c>
      <c r="D255" s="347" t="s">
        <v>488</v>
      </c>
      <c r="E255" s="348">
        <v>30</v>
      </c>
    </row>
    <row r="256" spans="2:5" ht="15">
      <c r="B256" s="344">
        <v>3</v>
      </c>
      <c r="C256" s="344" t="s">
        <v>489</v>
      </c>
      <c r="D256" s="347" t="s">
        <v>490</v>
      </c>
      <c r="E256" s="348">
        <v>19</v>
      </c>
    </row>
    <row r="257" spans="2:5" ht="15">
      <c r="B257" s="344">
        <v>4</v>
      </c>
      <c r="C257" s="344" t="s">
        <v>483</v>
      </c>
      <c r="D257" s="347" t="s">
        <v>484</v>
      </c>
      <c r="E257" s="348">
        <v>17</v>
      </c>
    </row>
    <row r="258" spans="2:5" ht="15">
      <c r="B258" s="344">
        <v>5</v>
      </c>
      <c r="C258" s="344" t="s">
        <v>425</v>
      </c>
      <c r="D258" s="347" t="s">
        <v>426</v>
      </c>
      <c r="E258" s="348">
        <v>12</v>
      </c>
    </row>
    <row r="259" spans="2:5" ht="15" customHeight="1">
      <c r="B259" s="469" t="s">
        <v>71</v>
      </c>
      <c r="C259" s="470"/>
      <c r="D259" s="470"/>
      <c r="E259" s="471"/>
    </row>
    <row r="260" spans="2:5" ht="25.5">
      <c r="B260" s="345" t="s">
        <v>116</v>
      </c>
      <c r="C260" s="355" t="s">
        <v>117</v>
      </c>
      <c r="D260" s="345" t="s">
        <v>118</v>
      </c>
      <c r="E260" s="355" t="s">
        <v>159</v>
      </c>
    </row>
    <row r="261" spans="2:5" ht="15">
      <c r="B261" s="344">
        <v>1</v>
      </c>
      <c r="C261" s="344" t="s">
        <v>392</v>
      </c>
      <c r="D261" s="347" t="s">
        <v>393</v>
      </c>
      <c r="E261" s="348">
        <v>38</v>
      </c>
    </row>
    <row r="262" spans="2:5" ht="15">
      <c r="B262" s="344">
        <v>2</v>
      </c>
      <c r="C262" s="344" t="s">
        <v>125</v>
      </c>
      <c r="D262" s="347" t="s">
        <v>126</v>
      </c>
      <c r="E262" s="348">
        <v>22</v>
      </c>
    </row>
    <row r="263" spans="2:5" ht="15">
      <c r="B263" s="344">
        <v>3</v>
      </c>
      <c r="C263" s="344" t="s">
        <v>127</v>
      </c>
      <c r="D263" s="347" t="s">
        <v>128</v>
      </c>
      <c r="E263" s="348">
        <v>17</v>
      </c>
    </row>
    <row r="264" spans="2:5" ht="25.5">
      <c r="B264" s="344">
        <v>4</v>
      </c>
      <c r="C264" s="344" t="s">
        <v>388</v>
      </c>
      <c r="D264" s="347" t="s">
        <v>389</v>
      </c>
      <c r="E264" s="348">
        <v>16</v>
      </c>
    </row>
    <row r="265" spans="2:5" ht="15">
      <c r="B265" s="344">
        <v>5</v>
      </c>
      <c r="C265" s="344" t="s">
        <v>151</v>
      </c>
      <c r="D265" s="347" t="s">
        <v>152</v>
      </c>
      <c r="E265" s="348">
        <v>14</v>
      </c>
    </row>
    <row r="266" spans="2:5" ht="15" customHeight="1">
      <c r="B266" s="469" t="s">
        <v>72</v>
      </c>
      <c r="C266" s="470"/>
      <c r="D266" s="470"/>
      <c r="E266" s="471"/>
    </row>
    <row r="267" spans="2:5" ht="25.5">
      <c r="B267" s="345" t="s">
        <v>116</v>
      </c>
      <c r="C267" s="355" t="s">
        <v>117</v>
      </c>
      <c r="D267" s="345" t="s">
        <v>118</v>
      </c>
      <c r="E267" s="355" t="s">
        <v>159</v>
      </c>
    </row>
    <row r="268" spans="2:5" ht="25.5">
      <c r="B268" s="344">
        <v>1</v>
      </c>
      <c r="C268" s="344" t="s">
        <v>491</v>
      </c>
      <c r="D268" s="347" t="s">
        <v>492</v>
      </c>
      <c r="E268" s="348">
        <v>119</v>
      </c>
    </row>
    <row r="269" spans="2:5" ht="38.25">
      <c r="B269" s="344">
        <v>2</v>
      </c>
      <c r="C269" s="344" t="s">
        <v>131</v>
      </c>
      <c r="D269" s="347" t="s">
        <v>132</v>
      </c>
      <c r="E269" s="348">
        <v>109</v>
      </c>
    </row>
    <row r="270" spans="2:5" ht="38.25">
      <c r="B270" s="344">
        <v>3</v>
      </c>
      <c r="C270" s="344" t="s">
        <v>137</v>
      </c>
      <c r="D270" s="347" t="s">
        <v>138</v>
      </c>
      <c r="E270" s="348">
        <v>99</v>
      </c>
    </row>
    <row r="271" spans="2:5" ht="38.25">
      <c r="B271" s="344">
        <v>4</v>
      </c>
      <c r="C271" s="344" t="s">
        <v>153</v>
      </c>
      <c r="D271" s="347" t="s">
        <v>288</v>
      </c>
      <c r="E271" s="348">
        <v>97</v>
      </c>
    </row>
    <row r="272" spans="2:5" ht="25.5">
      <c r="B272" s="344">
        <v>5</v>
      </c>
      <c r="C272" s="344" t="s">
        <v>979</v>
      </c>
      <c r="D272" s="347" t="s">
        <v>980</v>
      </c>
      <c r="E272" s="348">
        <v>93</v>
      </c>
    </row>
    <row r="273" spans="2:5" ht="15" customHeight="1">
      <c r="B273" s="469" t="s">
        <v>73</v>
      </c>
      <c r="C273" s="470"/>
      <c r="D273" s="470"/>
      <c r="E273" s="471"/>
    </row>
    <row r="274" spans="2:5" ht="25.5">
      <c r="B274" s="345" t="s">
        <v>116</v>
      </c>
      <c r="C274" s="355" t="s">
        <v>117</v>
      </c>
      <c r="D274" s="345" t="s">
        <v>118</v>
      </c>
      <c r="E274" s="355" t="s">
        <v>159</v>
      </c>
    </row>
    <row r="275" spans="2:5" ht="15">
      <c r="B275" s="344">
        <v>1</v>
      </c>
      <c r="C275" s="344" t="s">
        <v>141</v>
      </c>
      <c r="D275" s="347" t="s">
        <v>142</v>
      </c>
      <c r="E275" s="348">
        <v>22</v>
      </c>
    </row>
    <row r="276" spans="2:5" ht="15">
      <c r="B276" s="344">
        <v>2</v>
      </c>
      <c r="C276" s="344" t="s">
        <v>390</v>
      </c>
      <c r="D276" s="347" t="s">
        <v>391</v>
      </c>
      <c r="E276" s="348">
        <v>18</v>
      </c>
    </row>
    <row r="277" spans="2:5" ht="25.5">
      <c r="B277" s="344">
        <v>3</v>
      </c>
      <c r="C277" s="344" t="s">
        <v>123</v>
      </c>
      <c r="D277" s="347" t="s">
        <v>124</v>
      </c>
      <c r="E277" s="348">
        <v>17</v>
      </c>
    </row>
    <row r="278" spans="2:5" ht="25.5">
      <c r="B278" s="344">
        <v>4</v>
      </c>
      <c r="C278" s="344" t="s">
        <v>139</v>
      </c>
      <c r="D278" s="347" t="s">
        <v>140</v>
      </c>
      <c r="E278" s="348">
        <v>16</v>
      </c>
    </row>
    <row r="279" spans="2:5" ht="15">
      <c r="B279" s="344">
        <v>5</v>
      </c>
      <c r="C279" s="344" t="s">
        <v>125</v>
      </c>
      <c r="D279" s="347" t="s">
        <v>126</v>
      </c>
      <c r="E279" s="348">
        <v>16</v>
      </c>
    </row>
    <row r="280" spans="2:5" ht="15" customHeight="1">
      <c r="B280" s="469" t="s">
        <v>74</v>
      </c>
      <c r="C280" s="470"/>
      <c r="D280" s="470"/>
      <c r="E280" s="471"/>
    </row>
    <row r="281" spans="2:5" ht="25.5">
      <c r="B281" s="345" t="s">
        <v>116</v>
      </c>
      <c r="C281" s="355" t="s">
        <v>117</v>
      </c>
      <c r="D281" s="345" t="s">
        <v>118</v>
      </c>
      <c r="E281" s="355" t="s">
        <v>159</v>
      </c>
    </row>
    <row r="282" spans="2:5" ht="25.5">
      <c r="B282" s="344">
        <v>1</v>
      </c>
      <c r="C282" s="344" t="s">
        <v>139</v>
      </c>
      <c r="D282" s="347" t="s">
        <v>140</v>
      </c>
      <c r="E282" s="348">
        <v>11</v>
      </c>
    </row>
    <row r="283" spans="2:5" ht="15">
      <c r="B283" s="344">
        <v>2</v>
      </c>
      <c r="C283" s="344" t="s">
        <v>390</v>
      </c>
      <c r="D283" s="347" t="s">
        <v>391</v>
      </c>
      <c r="E283" s="348">
        <v>10</v>
      </c>
    </row>
    <row r="284" spans="2:5" ht="15">
      <c r="B284" s="344">
        <v>3</v>
      </c>
      <c r="C284" s="344" t="s">
        <v>119</v>
      </c>
      <c r="D284" s="347" t="s">
        <v>120</v>
      </c>
      <c r="E284" s="348">
        <v>8</v>
      </c>
    </row>
    <row r="285" spans="2:5" ht="15">
      <c r="B285" s="344">
        <v>4</v>
      </c>
      <c r="C285" s="344" t="s">
        <v>127</v>
      </c>
      <c r="D285" s="347" t="s">
        <v>128</v>
      </c>
      <c r="E285" s="348">
        <v>6</v>
      </c>
    </row>
    <row r="286" spans="2:5" ht="15">
      <c r="B286" s="344">
        <v>5</v>
      </c>
      <c r="C286" s="344" t="s">
        <v>125</v>
      </c>
      <c r="D286" s="347" t="s">
        <v>126</v>
      </c>
      <c r="E286" s="348">
        <v>6</v>
      </c>
    </row>
    <row r="287" spans="2:5" ht="15" customHeight="1">
      <c r="B287" s="469" t="s">
        <v>75</v>
      </c>
      <c r="C287" s="470"/>
      <c r="D287" s="470"/>
      <c r="E287" s="471"/>
    </row>
    <row r="288" spans="2:5" ht="25.5">
      <c r="B288" s="345" t="s">
        <v>116</v>
      </c>
      <c r="C288" s="355" t="s">
        <v>117</v>
      </c>
      <c r="D288" s="345" t="s">
        <v>118</v>
      </c>
      <c r="E288" s="355" t="s">
        <v>159</v>
      </c>
    </row>
    <row r="289" spans="2:5" ht="15">
      <c r="B289" s="344">
        <v>1</v>
      </c>
      <c r="C289" s="344" t="s">
        <v>154</v>
      </c>
      <c r="D289" s="347" t="s">
        <v>155</v>
      </c>
      <c r="E289" s="348">
        <v>81</v>
      </c>
    </row>
    <row r="290" spans="2:5" ht="25.5">
      <c r="B290" s="344">
        <v>2</v>
      </c>
      <c r="C290" s="344" t="s">
        <v>121</v>
      </c>
      <c r="D290" s="347" t="s">
        <v>122</v>
      </c>
      <c r="E290" s="348">
        <v>54</v>
      </c>
    </row>
    <row r="291" spans="2:5" ht="15">
      <c r="B291" s="344">
        <v>3</v>
      </c>
      <c r="C291" s="344" t="s">
        <v>135</v>
      </c>
      <c r="D291" s="347" t="s">
        <v>136</v>
      </c>
      <c r="E291" s="348">
        <v>51</v>
      </c>
    </row>
    <row r="292" spans="2:5" ht="15">
      <c r="B292" s="344">
        <v>4</v>
      </c>
      <c r="C292" s="344" t="s">
        <v>495</v>
      </c>
      <c r="D292" s="347" t="s">
        <v>496</v>
      </c>
      <c r="E292" s="348">
        <v>45</v>
      </c>
    </row>
    <row r="293" spans="2:5" ht="38.25">
      <c r="B293" s="344">
        <v>5</v>
      </c>
      <c r="C293" s="344" t="s">
        <v>497</v>
      </c>
      <c r="D293" s="347" t="s">
        <v>498</v>
      </c>
      <c r="E293" s="348">
        <v>42</v>
      </c>
    </row>
    <row r="294" spans="2:5" ht="15" customHeight="1">
      <c r="B294" s="469" t="s">
        <v>76</v>
      </c>
      <c r="C294" s="470"/>
      <c r="D294" s="470"/>
      <c r="E294" s="471"/>
    </row>
    <row r="295" spans="2:5" ht="25.5">
      <c r="B295" s="345" t="s">
        <v>116</v>
      </c>
      <c r="C295" s="355" t="s">
        <v>117</v>
      </c>
      <c r="D295" s="345" t="s">
        <v>118</v>
      </c>
      <c r="E295" s="355" t="s">
        <v>159</v>
      </c>
    </row>
    <row r="296" spans="2:5" ht="63.75">
      <c r="B296" s="344">
        <v>1</v>
      </c>
      <c r="C296" s="344" t="s">
        <v>423</v>
      </c>
      <c r="D296" s="347" t="s">
        <v>424</v>
      </c>
      <c r="E296" s="348">
        <v>132</v>
      </c>
    </row>
    <row r="297" spans="2:5" ht="38.25">
      <c r="B297" s="344">
        <v>2</v>
      </c>
      <c r="C297" s="344" t="s">
        <v>499</v>
      </c>
      <c r="D297" s="347" t="s">
        <v>500</v>
      </c>
      <c r="E297" s="348">
        <v>85</v>
      </c>
    </row>
    <row r="298" spans="2:5" ht="15">
      <c r="B298" s="344">
        <v>3</v>
      </c>
      <c r="C298" s="344" t="s">
        <v>129</v>
      </c>
      <c r="D298" s="347" t="s">
        <v>130</v>
      </c>
      <c r="E298" s="348">
        <v>69</v>
      </c>
    </row>
    <row r="299" spans="2:5" ht="25.5">
      <c r="B299" s="344">
        <v>4</v>
      </c>
      <c r="C299" s="344" t="s">
        <v>945</v>
      </c>
      <c r="D299" s="347" t="s">
        <v>946</v>
      </c>
      <c r="E299" s="348">
        <v>68</v>
      </c>
    </row>
    <row r="300" spans="2:5" ht="15">
      <c r="B300" s="344">
        <v>5</v>
      </c>
      <c r="C300" s="344" t="s">
        <v>947</v>
      </c>
      <c r="D300" s="347" t="s">
        <v>948</v>
      </c>
      <c r="E300" s="348">
        <v>64</v>
      </c>
    </row>
    <row r="301" spans="2:5" ht="15" customHeight="1">
      <c r="B301" s="469" t="s">
        <v>77</v>
      </c>
      <c r="C301" s="470"/>
      <c r="D301" s="470"/>
      <c r="E301" s="471"/>
    </row>
    <row r="302" spans="2:5" ht="25.5">
      <c r="B302" s="345" t="s">
        <v>116</v>
      </c>
      <c r="C302" s="355" t="s">
        <v>117</v>
      </c>
      <c r="D302" s="345" t="s">
        <v>118</v>
      </c>
      <c r="E302" s="355" t="s">
        <v>159</v>
      </c>
    </row>
    <row r="303" spans="2:5" ht="15">
      <c r="B303" s="344">
        <v>1</v>
      </c>
      <c r="C303" s="344" t="s">
        <v>119</v>
      </c>
      <c r="D303" s="347" t="s">
        <v>120</v>
      </c>
      <c r="E303" s="348">
        <v>18</v>
      </c>
    </row>
    <row r="304" spans="2:5" ht="15">
      <c r="B304" s="344">
        <v>2</v>
      </c>
      <c r="C304" s="344" t="s">
        <v>390</v>
      </c>
      <c r="D304" s="347" t="s">
        <v>391</v>
      </c>
      <c r="E304" s="348">
        <v>17</v>
      </c>
    </row>
    <row r="305" spans="2:5" ht="15">
      <c r="B305" s="344">
        <v>3</v>
      </c>
      <c r="C305" s="344" t="s">
        <v>141</v>
      </c>
      <c r="D305" s="347" t="s">
        <v>142</v>
      </c>
      <c r="E305" s="348">
        <v>16</v>
      </c>
    </row>
    <row r="306" spans="2:5" ht="25.5">
      <c r="B306" s="344">
        <v>4</v>
      </c>
      <c r="C306" s="344" t="s">
        <v>121</v>
      </c>
      <c r="D306" s="347" t="s">
        <v>122</v>
      </c>
      <c r="E306" s="348">
        <v>16</v>
      </c>
    </row>
    <row r="307" spans="2:5" ht="51">
      <c r="B307" s="344">
        <v>5</v>
      </c>
      <c r="C307" s="344" t="s">
        <v>455</v>
      </c>
      <c r="D307" s="347" t="s">
        <v>456</v>
      </c>
      <c r="E307" s="348">
        <v>15</v>
      </c>
    </row>
    <row r="308" spans="2:5" ht="15" customHeight="1">
      <c r="B308" s="469" t="s">
        <v>78</v>
      </c>
      <c r="C308" s="470"/>
      <c r="D308" s="470"/>
      <c r="E308" s="471"/>
    </row>
    <row r="309" spans="2:5" ht="25.5">
      <c r="B309" s="345" t="s">
        <v>116</v>
      </c>
      <c r="C309" s="355" t="s">
        <v>117</v>
      </c>
      <c r="D309" s="345" t="s">
        <v>118</v>
      </c>
      <c r="E309" s="355" t="s">
        <v>159</v>
      </c>
    </row>
    <row r="310" spans="2:5" ht="15">
      <c r="B310" s="344">
        <v>1</v>
      </c>
      <c r="C310" s="344" t="s">
        <v>501</v>
      </c>
      <c r="D310" s="347" t="s">
        <v>502</v>
      </c>
      <c r="E310" s="348">
        <v>84</v>
      </c>
    </row>
    <row r="311" spans="2:5" ht="15">
      <c r="B311" s="344">
        <v>2</v>
      </c>
      <c r="C311" s="344" t="s">
        <v>151</v>
      </c>
      <c r="D311" s="347" t="s">
        <v>152</v>
      </c>
      <c r="E311" s="348">
        <v>23</v>
      </c>
    </row>
    <row r="312" spans="2:5" ht="38.25">
      <c r="B312" s="344">
        <v>3</v>
      </c>
      <c r="C312" s="344" t="s">
        <v>131</v>
      </c>
      <c r="D312" s="347" t="s">
        <v>132</v>
      </c>
      <c r="E312" s="348">
        <v>20</v>
      </c>
    </row>
    <row r="313" spans="2:5" ht="25.5">
      <c r="B313" s="344">
        <v>4</v>
      </c>
      <c r="C313" s="344" t="s">
        <v>121</v>
      </c>
      <c r="D313" s="347" t="s">
        <v>122</v>
      </c>
      <c r="E313" s="348">
        <v>20</v>
      </c>
    </row>
    <row r="314" spans="2:5" ht="15">
      <c r="B314" s="344">
        <v>5</v>
      </c>
      <c r="C314" s="344" t="s">
        <v>392</v>
      </c>
      <c r="D314" s="347" t="s">
        <v>393</v>
      </c>
      <c r="E314" s="348">
        <v>19</v>
      </c>
    </row>
    <row r="315" spans="2:5" ht="15" customHeight="1">
      <c r="B315" s="469" t="s">
        <v>79</v>
      </c>
      <c r="C315" s="470"/>
      <c r="D315" s="470"/>
      <c r="E315" s="471"/>
    </row>
    <row r="316" spans="2:5" ht="25.5">
      <c r="B316" s="345" t="s">
        <v>116</v>
      </c>
      <c r="C316" s="355" t="s">
        <v>117</v>
      </c>
      <c r="D316" s="345" t="s">
        <v>118</v>
      </c>
      <c r="E316" s="355" t="s">
        <v>159</v>
      </c>
    </row>
    <row r="317" spans="2:5" ht="15">
      <c r="B317" s="344">
        <v>1</v>
      </c>
      <c r="C317" s="344" t="s">
        <v>410</v>
      </c>
      <c r="D317" s="347" t="s">
        <v>411</v>
      </c>
      <c r="E317" s="348">
        <v>78</v>
      </c>
    </row>
    <row r="318" spans="2:5" ht="25.5">
      <c r="B318" s="344">
        <v>2</v>
      </c>
      <c r="C318" s="344" t="s">
        <v>503</v>
      </c>
      <c r="D318" s="347" t="s">
        <v>504</v>
      </c>
      <c r="E318" s="348">
        <v>56</v>
      </c>
    </row>
    <row r="319" spans="2:5" ht="15">
      <c r="B319" s="344">
        <v>3</v>
      </c>
      <c r="C319" s="344" t="s">
        <v>129</v>
      </c>
      <c r="D319" s="347" t="s">
        <v>130</v>
      </c>
      <c r="E319" s="348">
        <v>55</v>
      </c>
    </row>
    <row r="320" spans="2:5" ht="15">
      <c r="B320" s="344">
        <v>4</v>
      </c>
      <c r="C320" s="344" t="s">
        <v>402</v>
      </c>
      <c r="D320" s="347" t="s">
        <v>403</v>
      </c>
      <c r="E320" s="348">
        <v>48</v>
      </c>
    </row>
    <row r="321" spans="2:5" ht="15">
      <c r="B321" s="344">
        <v>5</v>
      </c>
      <c r="C321" s="344" t="s">
        <v>949</v>
      </c>
      <c r="D321" s="347" t="s">
        <v>950</v>
      </c>
      <c r="E321" s="348">
        <v>42</v>
      </c>
    </row>
    <row r="322" spans="2:5" ht="15" customHeight="1">
      <c r="B322" s="469" t="s">
        <v>80</v>
      </c>
      <c r="C322" s="470"/>
      <c r="D322" s="470"/>
      <c r="E322" s="471"/>
    </row>
    <row r="323" spans="2:5" ht="25.5">
      <c r="B323" s="345" t="s">
        <v>116</v>
      </c>
      <c r="C323" s="355" t="s">
        <v>117</v>
      </c>
      <c r="D323" s="345" t="s">
        <v>118</v>
      </c>
      <c r="E323" s="355" t="s">
        <v>159</v>
      </c>
    </row>
    <row r="324" spans="2:5" ht="25.5">
      <c r="B324" s="344">
        <v>1</v>
      </c>
      <c r="C324" s="344" t="s">
        <v>505</v>
      </c>
      <c r="D324" s="347" t="s">
        <v>506</v>
      </c>
      <c r="E324" s="348">
        <v>73</v>
      </c>
    </row>
    <row r="325" spans="2:5" ht="15">
      <c r="B325" s="344">
        <v>2</v>
      </c>
      <c r="C325" s="344" t="s">
        <v>147</v>
      </c>
      <c r="D325" s="347" t="s">
        <v>148</v>
      </c>
      <c r="E325" s="348">
        <v>62</v>
      </c>
    </row>
    <row r="326" spans="2:5" ht="25.5">
      <c r="B326" s="344">
        <v>3</v>
      </c>
      <c r="C326" s="344" t="s">
        <v>507</v>
      </c>
      <c r="D326" s="347" t="s">
        <v>508</v>
      </c>
      <c r="E326" s="348">
        <v>42</v>
      </c>
    </row>
    <row r="327" spans="2:5" ht="15">
      <c r="B327" s="344">
        <v>4</v>
      </c>
      <c r="C327" s="344" t="s">
        <v>119</v>
      </c>
      <c r="D327" s="347" t="s">
        <v>120</v>
      </c>
      <c r="E327" s="348">
        <v>26</v>
      </c>
    </row>
    <row r="328" spans="2:5" ht="15">
      <c r="B328" s="344">
        <v>5</v>
      </c>
      <c r="C328" s="344" t="s">
        <v>951</v>
      </c>
      <c r="D328" s="347" t="s">
        <v>952</v>
      </c>
      <c r="E328" s="348">
        <v>25</v>
      </c>
    </row>
    <row r="329" spans="2:5" ht="15" customHeight="1">
      <c r="B329" s="469" t="s">
        <v>81</v>
      </c>
      <c r="C329" s="470"/>
      <c r="D329" s="470"/>
      <c r="E329" s="471"/>
    </row>
    <row r="330" spans="2:5" ht="25.5">
      <c r="B330" s="345" t="s">
        <v>116</v>
      </c>
      <c r="C330" s="355" t="s">
        <v>117</v>
      </c>
      <c r="D330" s="345" t="s">
        <v>118</v>
      </c>
      <c r="E330" s="355" t="s">
        <v>159</v>
      </c>
    </row>
    <row r="331" spans="2:5" ht="25.5">
      <c r="B331" s="344">
        <v>1</v>
      </c>
      <c r="C331" s="344" t="s">
        <v>139</v>
      </c>
      <c r="D331" s="347" t="s">
        <v>140</v>
      </c>
      <c r="E331" s="348">
        <v>33</v>
      </c>
    </row>
    <row r="332" spans="2:5" ht="15">
      <c r="B332" s="344">
        <v>2</v>
      </c>
      <c r="C332" s="344" t="s">
        <v>953</v>
      </c>
      <c r="D332" s="347" t="s">
        <v>954</v>
      </c>
      <c r="E332" s="348">
        <v>22</v>
      </c>
    </row>
    <row r="333" spans="2:5" ht="15">
      <c r="B333" s="344">
        <v>3</v>
      </c>
      <c r="C333" s="344" t="s">
        <v>390</v>
      </c>
      <c r="D333" s="347" t="s">
        <v>391</v>
      </c>
      <c r="E333" s="348">
        <v>16</v>
      </c>
    </row>
    <row r="334" spans="2:5" ht="15">
      <c r="B334" s="344">
        <v>4</v>
      </c>
      <c r="C334" s="344" t="s">
        <v>127</v>
      </c>
      <c r="D334" s="347" t="s">
        <v>128</v>
      </c>
      <c r="E334" s="348">
        <v>16</v>
      </c>
    </row>
    <row r="335" spans="2:5" ht="15">
      <c r="B335" s="344">
        <v>5</v>
      </c>
      <c r="C335" s="344" t="s">
        <v>493</v>
      </c>
      <c r="D335" s="347" t="s">
        <v>494</v>
      </c>
      <c r="E335" s="348">
        <v>15</v>
      </c>
    </row>
    <row r="336" spans="2:5" ht="15" customHeight="1">
      <c r="B336" s="469" t="s">
        <v>82</v>
      </c>
      <c r="C336" s="470"/>
      <c r="D336" s="470"/>
      <c r="E336" s="471"/>
    </row>
    <row r="337" spans="2:5" ht="25.5">
      <c r="B337" s="345" t="s">
        <v>116</v>
      </c>
      <c r="C337" s="355" t="s">
        <v>117</v>
      </c>
      <c r="D337" s="345" t="s">
        <v>118</v>
      </c>
      <c r="E337" s="355" t="s">
        <v>159</v>
      </c>
    </row>
    <row r="338" spans="2:5" ht="15">
      <c r="B338" s="344">
        <v>1</v>
      </c>
      <c r="C338" s="344" t="s">
        <v>402</v>
      </c>
      <c r="D338" s="347" t="s">
        <v>403</v>
      </c>
      <c r="E338" s="348">
        <v>81</v>
      </c>
    </row>
    <row r="339" spans="2:5" ht="25.5">
      <c r="B339" s="344">
        <v>2</v>
      </c>
      <c r="C339" s="344" t="s">
        <v>145</v>
      </c>
      <c r="D339" s="347" t="s">
        <v>146</v>
      </c>
      <c r="E339" s="348">
        <v>80</v>
      </c>
    </row>
    <row r="340" spans="2:5" ht="15">
      <c r="B340" s="344">
        <v>3</v>
      </c>
      <c r="C340" s="344" t="s">
        <v>384</v>
      </c>
      <c r="D340" s="347" t="s">
        <v>385</v>
      </c>
      <c r="E340" s="348">
        <v>58</v>
      </c>
    </row>
    <row r="341" spans="2:5" ht="25.5">
      <c r="B341" s="344">
        <v>4</v>
      </c>
      <c r="C341" s="344" t="s">
        <v>406</v>
      </c>
      <c r="D341" s="347" t="s">
        <v>407</v>
      </c>
      <c r="E341" s="348">
        <v>39</v>
      </c>
    </row>
    <row r="342" spans="2:5" ht="38.25">
      <c r="B342" s="344">
        <v>5</v>
      </c>
      <c r="C342" s="344" t="s">
        <v>408</v>
      </c>
      <c r="D342" s="347" t="s">
        <v>409</v>
      </c>
      <c r="E342" s="348">
        <v>33</v>
      </c>
    </row>
    <row r="343" spans="2:5" ht="15" customHeight="1">
      <c r="B343" s="469" t="s">
        <v>83</v>
      </c>
      <c r="C343" s="470"/>
      <c r="D343" s="470"/>
      <c r="E343" s="471"/>
    </row>
    <row r="344" spans="2:5" ht="25.5">
      <c r="B344" s="345" t="s">
        <v>116</v>
      </c>
      <c r="C344" s="355" t="s">
        <v>117</v>
      </c>
      <c r="D344" s="345" t="s">
        <v>118</v>
      </c>
      <c r="E344" s="355" t="s">
        <v>159</v>
      </c>
    </row>
    <row r="345" spans="2:5" ht="15">
      <c r="B345" s="344">
        <v>1</v>
      </c>
      <c r="C345" s="344" t="s">
        <v>127</v>
      </c>
      <c r="D345" s="347" t="s">
        <v>128</v>
      </c>
      <c r="E345" s="348">
        <v>13</v>
      </c>
    </row>
    <row r="346" spans="2:5" ht="25.5">
      <c r="B346" s="344">
        <v>2</v>
      </c>
      <c r="C346" s="344" t="s">
        <v>121</v>
      </c>
      <c r="D346" s="347" t="s">
        <v>122</v>
      </c>
      <c r="E346" s="348">
        <v>8</v>
      </c>
    </row>
    <row r="347" spans="2:5" ht="15">
      <c r="B347" s="344">
        <v>3</v>
      </c>
      <c r="C347" s="344" t="s">
        <v>125</v>
      </c>
      <c r="D347" s="347" t="s">
        <v>126</v>
      </c>
      <c r="E347" s="348">
        <v>8</v>
      </c>
    </row>
    <row r="348" spans="2:5" ht="15">
      <c r="B348" s="344">
        <v>4</v>
      </c>
      <c r="C348" s="344" t="s">
        <v>485</v>
      </c>
      <c r="D348" s="347" t="s">
        <v>486</v>
      </c>
      <c r="E348" s="348">
        <v>6</v>
      </c>
    </row>
    <row r="349" spans="2:5" ht="15">
      <c r="B349" s="344">
        <v>5</v>
      </c>
      <c r="C349" s="344" t="s">
        <v>141</v>
      </c>
      <c r="D349" s="347" t="s">
        <v>142</v>
      </c>
      <c r="E349" s="348">
        <v>5</v>
      </c>
    </row>
    <row r="350" spans="2:5" ht="15" customHeight="1">
      <c r="B350" s="469" t="s">
        <v>84</v>
      </c>
      <c r="C350" s="470"/>
      <c r="D350" s="470"/>
      <c r="E350" s="471"/>
    </row>
    <row r="351" spans="2:5" ht="25.5">
      <c r="B351" s="345" t="s">
        <v>116</v>
      </c>
      <c r="C351" s="355" t="s">
        <v>117</v>
      </c>
      <c r="D351" s="345" t="s">
        <v>118</v>
      </c>
      <c r="E351" s="355" t="s">
        <v>159</v>
      </c>
    </row>
    <row r="352" spans="2:5" ht="15">
      <c r="B352" s="344">
        <v>1</v>
      </c>
      <c r="C352" s="344" t="s">
        <v>390</v>
      </c>
      <c r="D352" s="347" t="s">
        <v>391</v>
      </c>
      <c r="E352" s="348">
        <v>32</v>
      </c>
    </row>
    <row r="353" spans="2:5" ht="25.5">
      <c r="B353" s="344">
        <v>2</v>
      </c>
      <c r="C353" s="344" t="s">
        <v>139</v>
      </c>
      <c r="D353" s="347" t="s">
        <v>140</v>
      </c>
      <c r="E353" s="348">
        <v>31</v>
      </c>
    </row>
    <row r="354" spans="2:5" ht="15">
      <c r="B354" s="344">
        <v>3</v>
      </c>
      <c r="C354" s="344" t="s">
        <v>414</v>
      </c>
      <c r="D354" s="347" t="s">
        <v>415</v>
      </c>
      <c r="E354" s="348">
        <v>24</v>
      </c>
    </row>
    <row r="355" spans="2:5" ht="15">
      <c r="B355" s="344">
        <v>4</v>
      </c>
      <c r="C355" s="344" t="s">
        <v>129</v>
      </c>
      <c r="D355" s="347" t="s">
        <v>130</v>
      </c>
      <c r="E355" s="348">
        <v>13</v>
      </c>
    </row>
    <row r="356" spans="2:5" ht="15">
      <c r="B356" s="344">
        <v>5</v>
      </c>
      <c r="C356" s="344" t="s">
        <v>119</v>
      </c>
      <c r="D356" s="347" t="s">
        <v>120</v>
      </c>
      <c r="E356" s="348">
        <v>11</v>
      </c>
    </row>
    <row r="357" spans="2:5" ht="15" customHeight="1">
      <c r="B357" s="469" t="s">
        <v>85</v>
      </c>
      <c r="C357" s="470"/>
      <c r="D357" s="470"/>
      <c r="E357" s="471"/>
    </row>
    <row r="358" spans="2:5" ht="25.5">
      <c r="B358" s="345" t="s">
        <v>116</v>
      </c>
      <c r="C358" s="355" t="s">
        <v>117</v>
      </c>
      <c r="D358" s="345" t="s">
        <v>118</v>
      </c>
      <c r="E358" s="355" t="s">
        <v>159</v>
      </c>
    </row>
    <row r="359" spans="2:5" ht="15">
      <c r="B359" s="344">
        <v>1</v>
      </c>
      <c r="C359" s="344" t="s">
        <v>509</v>
      </c>
      <c r="D359" s="347" t="s">
        <v>510</v>
      </c>
      <c r="E359" s="348">
        <v>10</v>
      </c>
    </row>
    <row r="360" spans="2:5" ht="15">
      <c r="B360" s="344">
        <v>2</v>
      </c>
      <c r="C360" s="344" t="s">
        <v>955</v>
      </c>
      <c r="D360" s="347" t="s">
        <v>956</v>
      </c>
      <c r="E360" s="348">
        <v>8</v>
      </c>
    </row>
    <row r="361" spans="2:5" ht="38.25">
      <c r="B361" s="344">
        <v>3</v>
      </c>
      <c r="C361" s="344" t="s">
        <v>137</v>
      </c>
      <c r="D361" s="347" t="s">
        <v>138</v>
      </c>
      <c r="E361" s="348">
        <v>8</v>
      </c>
    </row>
    <row r="362" spans="2:5" ht="15">
      <c r="B362" s="344">
        <v>4</v>
      </c>
      <c r="C362" s="344" t="s">
        <v>135</v>
      </c>
      <c r="D362" s="347" t="s">
        <v>136</v>
      </c>
      <c r="E362" s="348">
        <v>8</v>
      </c>
    </row>
    <row r="363" spans="2:5" ht="15">
      <c r="B363" s="344">
        <v>5</v>
      </c>
      <c r="C363" s="344" t="s">
        <v>151</v>
      </c>
      <c r="D363" s="347" t="s">
        <v>152</v>
      </c>
      <c r="E363" s="348">
        <v>8</v>
      </c>
    </row>
    <row r="364" spans="2:5" ht="15" customHeight="1">
      <c r="B364" s="469" t="s">
        <v>86</v>
      </c>
      <c r="C364" s="470"/>
      <c r="D364" s="470"/>
      <c r="E364" s="471"/>
    </row>
    <row r="365" spans="2:5" ht="25.5">
      <c r="B365" s="345" t="s">
        <v>116</v>
      </c>
      <c r="C365" s="355" t="s">
        <v>117</v>
      </c>
      <c r="D365" s="345" t="s">
        <v>118</v>
      </c>
      <c r="E365" s="355" t="s">
        <v>159</v>
      </c>
    </row>
    <row r="366" spans="2:5" ht="15">
      <c r="B366" s="344">
        <v>1</v>
      </c>
      <c r="C366" s="344" t="s">
        <v>461</v>
      </c>
      <c r="D366" s="347" t="s">
        <v>462</v>
      </c>
      <c r="E366" s="348">
        <v>37</v>
      </c>
    </row>
    <row r="367" spans="2:5" ht="25.5">
      <c r="B367" s="344">
        <v>2</v>
      </c>
      <c r="C367" s="344" t="s">
        <v>511</v>
      </c>
      <c r="D367" s="347" t="s">
        <v>512</v>
      </c>
      <c r="E367" s="348">
        <v>27</v>
      </c>
    </row>
    <row r="368" spans="2:5" ht="25.5">
      <c r="B368" s="344">
        <v>3</v>
      </c>
      <c r="C368" s="344" t="s">
        <v>463</v>
      </c>
      <c r="D368" s="347" t="s">
        <v>464</v>
      </c>
      <c r="E368" s="348">
        <v>21</v>
      </c>
    </row>
    <row r="369" spans="2:5" ht="15">
      <c r="B369" s="344">
        <v>4</v>
      </c>
      <c r="C369" s="344" t="s">
        <v>125</v>
      </c>
      <c r="D369" s="347" t="s">
        <v>126</v>
      </c>
      <c r="E369" s="348">
        <v>20</v>
      </c>
    </row>
    <row r="370" spans="2:5" ht="25.5">
      <c r="B370" s="344">
        <v>5</v>
      </c>
      <c r="C370" s="344" t="s">
        <v>121</v>
      </c>
      <c r="D370" s="347" t="s">
        <v>122</v>
      </c>
      <c r="E370" s="348">
        <v>19</v>
      </c>
    </row>
    <row r="371" spans="2:5" ht="15" customHeight="1">
      <c r="B371" s="352" t="s">
        <v>87</v>
      </c>
      <c r="C371" s="353"/>
      <c r="D371" s="353"/>
      <c r="E371" s="354"/>
    </row>
    <row r="372" spans="2:5" ht="25.5">
      <c r="B372" s="345" t="s">
        <v>116</v>
      </c>
      <c r="C372" s="355" t="s">
        <v>117</v>
      </c>
      <c r="D372" s="345" t="s">
        <v>118</v>
      </c>
      <c r="E372" s="355" t="s">
        <v>159</v>
      </c>
    </row>
    <row r="373" spans="2:5" ht="15">
      <c r="B373" s="344">
        <v>1</v>
      </c>
      <c r="C373" s="344" t="s">
        <v>513</v>
      </c>
      <c r="D373" s="347" t="s">
        <v>514</v>
      </c>
      <c r="E373" s="348">
        <v>96</v>
      </c>
    </row>
    <row r="374" spans="2:5" ht="25.5">
      <c r="B374" s="344">
        <v>2</v>
      </c>
      <c r="C374" s="344" t="s">
        <v>515</v>
      </c>
      <c r="D374" s="347" t="s">
        <v>516</v>
      </c>
      <c r="E374" s="348">
        <v>43</v>
      </c>
    </row>
    <row r="375" spans="2:5" ht="15">
      <c r="B375" s="344">
        <v>3</v>
      </c>
      <c r="C375" s="344" t="s">
        <v>125</v>
      </c>
      <c r="D375" s="347" t="s">
        <v>126</v>
      </c>
      <c r="E375" s="348">
        <v>15</v>
      </c>
    </row>
    <row r="376" spans="2:5" ht="15">
      <c r="B376" s="344">
        <v>4</v>
      </c>
      <c r="C376" s="344" t="s">
        <v>127</v>
      </c>
      <c r="D376" s="347" t="s">
        <v>128</v>
      </c>
      <c r="E376" s="348">
        <v>13</v>
      </c>
    </row>
    <row r="377" spans="2:5" ht="15">
      <c r="B377" s="344">
        <v>5</v>
      </c>
      <c r="C377" s="344" t="s">
        <v>400</v>
      </c>
      <c r="D377" s="347" t="s">
        <v>401</v>
      </c>
      <c r="E377" s="348">
        <v>11</v>
      </c>
    </row>
    <row r="378" spans="2:5" ht="15" customHeight="1">
      <c r="B378" s="469" t="s">
        <v>88</v>
      </c>
      <c r="C378" s="470"/>
      <c r="D378" s="470"/>
      <c r="E378" s="471"/>
    </row>
    <row r="379" spans="2:5" ht="25.5">
      <c r="B379" s="345" t="s">
        <v>116</v>
      </c>
      <c r="C379" s="355" t="s">
        <v>117</v>
      </c>
      <c r="D379" s="345" t="s">
        <v>118</v>
      </c>
      <c r="E379" s="355" t="s">
        <v>159</v>
      </c>
    </row>
    <row r="380" spans="2:5" ht="25.5">
      <c r="B380" s="344">
        <v>1</v>
      </c>
      <c r="C380" s="344" t="s">
        <v>121</v>
      </c>
      <c r="D380" s="347" t="s">
        <v>122</v>
      </c>
      <c r="E380" s="348">
        <v>28</v>
      </c>
    </row>
    <row r="381" spans="2:5" ht="15">
      <c r="B381" s="344">
        <v>2</v>
      </c>
      <c r="C381" s="344" t="s">
        <v>517</v>
      </c>
      <c r="D381" s="347" t="s">
        <v>518</v>
      </c>
      <c r="E381" s="348">
        <v>27</v>
      </c>
    </row>
    <row r="382" spans="2:5" ht="15">
      <c r="B382" s="344">
        <v>3</v>
      </c>
      <c r="C382" s="344" t="s">
        <v>154</v>
      </c>
      <c r="D382" s="347" t="s">
        <v>155</v>
      </c>
      <c r="E382" s="348">
        <v>25</v>
      </c>
    </row>
    <row r="383" spans="2:5" ht="38.25">
      <c r="B383" s="344">
        <v>4</v>
      </c>
      <c r="C383" s="344" t="s">
        <v>419</v>
      </c>
      <c r="D383" s="347" t="s">
        <v>420</v>
      </c>
      <c r="E383" s="348">
        <v>20</v>
      </c>
    </row>
    <row r="384" spans="2:5" ht="15">
      <c r="B384" s="344">
        <v>5</v>
      </c>
      <c r="C384" s="344" t="s">
        <v>125</v>
      </c>
      <c r="D384" s="347" t="s">
        <v>126</v>
      </c>
      <c r="E384" s="348">
        <v>20</v>
      </c>
    </row>
    <row r="385" spans="2:5" ht="15" customHeight="1">
      <c r="B385" s="469" t="s">
        <v>89</v>
      </c>
      <c r="C385" s="470"/>
      <c r="D385" s="470"/>
      <c r="E385" s="471"/>
    </row>
    <row r="386" spans="2:5" ht="25.5">
      <c r="B386" s="345" t="s">
        <v>116</v>
      </c>
      <c r="C386" s="355" t="s">
        <v>117</v>
      </c>
      <c r="D386" s="345" t="s">
        <v>118</v>
      </c>
      <c r="E386" s="355" t="s">
        <v>159</v>
      </c>
    </row>
    <row r="387" spans="2:5" ht="15">
      <c r="B387" s="344">
        <v>1</v>
      </c>
      <c r="C387" s="344" t="s">
        <v>390</v>
      </c>
      <c r="D387" s="347" t="s">
        <v>391</v>
      </c>
      <c r="E387" s="348">
        <v>32</v>
      </c>
    </row>
    <row r="388" spans="2:5" ht="25.5">
      <c r="B388" s="344">
        <v>2</v>
      </c>
      <c r="C388" s="344" t="s">
        <v>139</v>
      </c>
      <c r="D388" s="347" t="s">
        <v>140</v>
      </c>
      <c r="E388" s="348">
        <v>31</v>
      </c>
    </row>
    <row r="389" spans="2:5" ht="15">
      <c r="B389" s="344">
        <v>3</v>
      </c>
      <c r="C389" s="344" t="s">
        <v>125</v>
      </c>
      <c r="D389" s="347" t="s">
        <v>126</v>
      </c>
      <c r="E389" s="348">
        <v>28</v>
      </c>
    </row>
    <row r="390" spans="2:5" ht="15">
      <c r="B390" s="344">
        <v>4</v>
      </c>
      <c r="C390" s="344" t="s">
        <v>127</v>
      </c>
      <c r="D390" s="347" t="s">
        <v>128</v>
      </c>
      <c r="E390" s="348">
        <v>26</v>
      </c>
    </row>
    <row r="391" spans="2:5" ht="15">
      <c r="B391" s="344">
        <v>5</v>
      </c>
      <c r="C391" s="344" t="s">
        <v>129</v>
      </c>
      <c r="D391" s="347" t="s">
        <v>130</v>
      </c>
      <c r="E391" s="348">
        <v>22</v>
      </c>
    </row>
    <row r="392" spans="2:5" ht="15" customHeight="1">
      <c r="B392" s="469" t="s">
        <v>90</v>
      </c>
      <c r="C392" s="470"/>
      <c r="D392" s="470"/>
      <c r="E392" s="471"/>
    </row>
    <row r="393" spans="2:5" ht="25.5">
      <c r="B393" s="345" t="s">
        <v>116</v>
      </c>
      <c r="C393" s="355" t="s">
        <v>117</v>
      </c>
      <c r="D393" s="345" t="s">
        <v>118</v>
      </c>
      <c r="E393" s="355" t="s">
        <v>159</v>
      </c>
    </row>
    <row r="394" spans="2:5" ht="15">
      <c r="B394" s="344">
        <v>1</v>
      </c>
      <c r="C394" s="344" t="s">
        <v>127</v>
      </c>
      <c r="D394" s="347" t="s">
        <v>128</v>
      </c>
      <c r="E394" s="348">
        <v>6</v>
      </c>
    </row>
    <row r="395" spans="2:5" ht="25.5">
      <c r="B395" s="344">
        <v>2</v>
      </c>
      <c r="C395" s="344" t="s">
        <v>519</v>
      </c>
      <c r="D395" s="347" t="s">
        <v>520</v>
      </c>
      <c r="E395" s="348">
        <v>6</v>
      </c>
    </row>
    <row r="396" spans="2:5" ht="25.5">
      <c r="B396" s="344">
        <v>3</v>
      </c>
      <c r="C396" s="344" t="s">
        <v>121</v>
      </c>
      <c r="D396" s="347" t="s">
        <v>122</v>
      </c>
      <c r="E396" s="348">
        <v>6</v>
      </c>
    </row>
    <row r="397" spans="2:5" ht="25.5">
      <c r="B397" s="344">
        <v>4</v>
      </c>
      <c r="C397" s="344" t="s">
        <v>521</v>
      </c>
      <c r="D397" s="347" t="s">
        <v>522</v>
      </c>
      <c r="E397" s="348">
        <v>5</v>
      </c>
    </row>
    <row r="398" spans="2:5" ht="15">
      <c r="B398" s="344">
        <v>5</v>
      </c>
      <c r="C398" s="344" t="s">
        <v>125</v>
      </c>
      <c r="D398" s="347" t="s">
        <v>126</v>
      </c>
      <c r="E398" s="348">
        <v>4</v>
      </c>
    </row>
    <row r="399" spans="2:5" ht="15" customHeight="1">
      <c r="B399" s="469" t="s">
        <v>91</v>
      </c>
      <c r="C399" s="470"/>
      <c r="D399" s="470"/>
      <c r="E399" s="471"/>
    </row>
    <row r="400" spans="2:5" ht="25.5">
      <c r="B400" s="345" t="s">
        <v>116</v>
      </c>
      <c r="C400" s="355" t="s">
        <v>117</v>
      </c>
      <c r="D400" s="345" t="s">
        <v>118</v>
      </c>
      <c r="E400" s="355" t="s">
        <v>159</v>
      </c>
    </row>
    <row r="401" spans="2:5" ht="25.5">
      <c r="B401" s="344">
        <v>1</v>
      </c>
      <c r="C401" s="344" t="s">
        <v>503</v>
      </c>
      <c r="D401" s="347" t="s">
        <v>504</v>
      </c>
      <c r="E401" s="348">
        <v>19</v>
      </c>
    </row>
    <row r="402" spans="2:5" ht="15">
      <c r="B402" s="344">
        <v>2</v>
      </c>
      <c r="C402" s="344" t="s">
        <v>127</v>
      </c>
      <c r="D402" s="347" t="s">
        <v>128</v>
      </c>
      <c r="E402" s="348">
        <v>12</v>
      </c>
    </row>
    <row r="403" spans="2:5" ht="15">
      <c r="B403" s="344">
        <v>3</v>
      </c>
      <c r="C403" s="344" t="s">
        <v>125</v>
      </c>
      <c r="D403" s="347" t="s">
        <v>126</v>
      </c>
      <c r="E403" s="348">
        <v>7</v>
      </c>
    </row>
    <row r="404" spans="2:5" ht="25.5">
      <c r="B404" s="344">
        <v>4</v>
      </c>
      <c r="C404" s="344" t="s">
        <v>437</v>
      </c>
      <c r="D404" s="347" t="s">
        <v>438</v>
      </c>
      <c r="E404" s="348">
        <v>6</v>
      </c>
    </row>
    <row r="405" spans="2:5" ht="15">
      <c r="B405" s="344">
        <v>5</v>
      </c>
      <c r="C405" s="344" t="s">
        <v>439</v>
      </c>
      <c r="D405" s="347" t="s">
        <v>440</v>
      </c>
      <c r="E405" s="348">
        <v>6</v>
      </c>
    </row>
    <row r="406" spans="2:5" ht="15" customHeight="1">
      <c r="B406" s="469" t="s">
        <v>92</v>
      </c>
      <c r="C406" s="470"/>
      <c r="D406" s="470"/>
      <c r="E406" s="471"/>
    </row>
    <row r="407" spans="2:5" ht="25.5">
      <c r="B407" s="345" t="s">
        <v>116</v>
      </c>
      <c r="C407" s="355" t="s">
        <v>117</v>
      </c>
      <c r="D407" s="345" t="s">
        <v>118</v>
      </c>
      <c r="E407" s="355" t="s">
        <v>159</v>
      </c>
    </row>
    <row r="408" spans="2:5" ht="15">
      <c r="B408" s="344">
        <v>1</v>
      </c>
      <c r="C408" s="344" t="s">
        <v>119</v>
      </c>
      <c r="D408" s="347" t="s">
        <v>120</v>
      </c>
      <c r="E408" s="348">
        <v>32</v>
      </c>
    </row>
    <row r="409" spans="2:5" ht="15">
      <c r="B409" s="344">
        <v>2</v>
      </c>
      <c r="C409" s="344" t="s">
        <v>125</v>
      </c>
      <c r="D409" s="347" t="s">
        <v>126</v>
      </c>
      <c r="E409" s="348">
        <v>21</v>
      </c>
    </row>
    <row r="410" spans="2:5" ht="15">
      <c r="B410" s="344">
        <v>3</v>
      </c>
      <c r="C410" s="344" t="s">
        <v>127</v>
      </c>
      <c r="D410" s="347" t="s">
        <v>128</v>
      </c>
      <c r="E410" s="348">
        <v>18</v>
      </c>
    </row>
    <row r="411" spans="2:5" ht="15">
      <c r="B411" s="344">
        <v>4</v>
      </c>
      <c r="C411" s="344" t="s">
        <v>129</v>
      </c>
      <c r="D411" s="347" t="s">
        <v>130</v>
      </c>
      <c r="E411" s="348">
        <v>16</v>
      </c>
    </row>
    <row r="412" spans="2:5" ht="25.5">
      <c r="B412" s="344">
        <v>5</v>
      </c>
      <c r="C412" s="344" t="s">
        <v>121</v>
      </c>
      <c r="D412" s="347" t="s">
        <v>122</v>
      </c>
      <c r="E412" s="348">
        <v>14</v>
      </c>
    </row>
    <row r="413" spans="2:5" ht="15" customHeight="1">
      <c r="B413" s="469" t="s">
        <v>93</v>
      </c>
      <c r="C413" s="470"/>
      <c r="D413" s="470"/>
      <c r="E413" s="471"/>
    </row>
    <row r="414" spans="2:5" ht="25.5">
      <c r="B414" s="345" t="s">
        <v>116</v>
      </c>
      <c r="C414" s="355" t="s">
        <v>117</v>
      </c>
      <c r="D414" s="345" t="s">
        <v>118</v>
      </c>
      <c r="E414" s="355" t="s">
        <v>159</v>
      </c>
    </row>
    <row r="415" spans="2:5" ht="15">
      <c r="B415" s="344">
        <v>1</v>
      </c>
      <c r="C415" s="344" t="s">
        <v>523</v>
      </c>
      <c r="D415" s="347" t="s">
        <v>524</v>
      </c>
      <c r="E415" s="348">
        <v>66</v>
      </c>
    </row>
    <row r="416" spans="2:5" ht="25.5">
      <c r="B416" s="344">
        <v>2</v>
      </c>
      <c r="C416" s="344" t="s">
        <v>525</v>
      </c>
      <c r="D416" s="347" t="s">
        <v>526</v>
      </c>
      <c r="E416" s="348">
        <v>53</v>
      </c>
    </row>
    <row r="417" spans="2:5" ht="15">
      <c r="B417" s="344">
        <v>3</v>
      </c>
      <c r="C417" s="344" t="s">
        <v>135</v>
      </c>
      <c r="D417" s="347" t="s">
        <v>136</v>
      </c>
      <c r="E417" s="348">
        <v>52</v>
      </c>
    </row>
    <row r="418" spans="2:5" ht="15">
      <c r="B418" s="344">
        <v>4</v>
      </c>
      <c r="C418" s="344" t="s">
        <v>147</v>
      </c>
      <c r="D418" s="347" t="s">
        <v>148</v>
      </c>
      <c r="E418" s="348">
        <v>51</v>
      </c>
    </row>
    <row r="419" spans="2:5" ht="25.5">
      <c r="B419" s="344">
        <v>5</v>
      </c>
      <c r="C419" s="344" t="s">
        <v>527</v>
      </c>
      <c r="D419" s="347" t="s">
        <v>528</v>
      </c>
      <c r="E419" s="348">
        <v>51</v>
      </c>
    </row>
    <row r="420" spans="2:5" ht="15" customHeight="1">
      <c r="B420" s="469" t="s">
        <v>94</v>
      </c>
      <c r="C420" s="470"/>
      <c r="D420" s="470"/>
      <c r="E420" s="471"/>
    </row>
    <row r="421" spans="2:5" ht="25.5">
      <c r="B421" s="345" t="s">
        <v>116</v>
      </c>
      <c r="C421" s="355" t="s">
        <v>117</v>
      </c>
      <c r="D421" s="345" t="s">
        <v>118</v>
      </c>
      <c r="E421" s="355" t="s">
        <v>159</v>
      </c>
    </row>
    <row r="422" spans="2:5" ht="15">
      <c r="B422" s="344">
        <v>1</v>
      </c>
      <c r="C422" s="344" t="s">
        <v>127</v>
      </c>
      <c r="D422" s="347" t="s">
        <v>128</v>
      </c>
      <c r="E422" s="348">
        <v>20</v>
      </c>
    </row>
    <row r="423" spans="2:5" ht="15">
      <c r="B423" s="344">
        <v>2</v>
      </c>
      <c r="C423" s="344" t="s">
        <v>125</v>
      </c>
      <c r="D423" s="347" t="s">
        <v>126</v>
      </c>
      <c r="E423" s="348">
        <v>17</v>
      </c>
    </row>
    <row r="424" spans="2:5" ht="25.5">
      <c r="B424" s="344">
        <v>3</v>
      </c>
      <c r="C424" s="344" t="s">
        <v>503</v>
      </c>
      <c r="D424" s="347" t="s">
        <v>504</v>
      </c>
      <c r="E424" s="348">
        <v>17</v>
      </c>
    </row>
    <row r="425" spans="2:5" ht="15">
      <c r="B425" s="344">
        <v>4</v>
      </c>
      <c r="C425" s="344" t="s">
        <v>390</v>
      </c>
      <c r="D425" s="347" t="s">
        <v>391</v>
      </c>
      <c r="E425" s="348">
        <v>13</v>
      </c>
    </row>
    <row r="426" spans="2:5" ht="25.5">
      <c r="B426" s="344">
        <v>5</v>
      </c>
      <c r="C426" s="344" t="s">
        <v>123</v>
      </c>
      <c r="D426" s="347" t="s">
        <v>124</v>
      </c>
      <c r="E426" s="348">
        <v>13</v>
      </c>
    </row>
    <row r="427" spans="2:5" ht="15" customHeight="1">
      <c r="B427" s="469" t="s">
        <v>95</v>
      </c>
      <c r="C427" s="470"/>
      <c r="D427" s="470"/>
      <c r="E427" s="471"/>
    </row>
    <row r="428" spans="2:5" ht="25.5">
      <c r="B428" s="345" t="s">
        <v>116</v>
      </c>
      <c r="C428" s="355" t="s">
        <v>117</v>
      </c>
      <c r="D428" s="345" t="s">
        <v>118</v>
      </c>
      <c r="E428" s="355" t="s">
        <v>159</v>
      </c>
    </row>
    <row r="429" spans="2:5" ht="15">
      <c r="B429" s="344">
        <v>1</v>
      </c>
      <c r="C429" s="344" t="s">
        <v>127</v>
      </c>
      <c r="D429" s="347" t="s">
        <v>128</v>
      </c>
      <c r="E429" s="348">
        <v>27</v>
      </c>
    </row>
    <row r="430" spans="2:5" ht="25.5">
      <c r="B430" s="344">
        <v>2</v>
      </c>
      <c r="C430" s="344" t="s">
        <v>121</v>
      </c>
      <c r="D430" s="347" t="s">
        <v>122</v>
      </c>
      <c r="E430" s="348">
        <v>24</v>
      </c>
    </row>
    <row r="431" spans="2:5" ht="15">
      <c r="B431" s="344">
        <v>3</v>
      </c>
      <c r="C431" s="344" t="s">
        <v>513</v>
      </c>
      <c r="D431" s="347" t="s">
        <v>514</v>
      </c>
      <c r="E431" s="348">
        <v>21</v>
      </c>
    </row>
    <row r="432" spans="2:5" ht="15">
      <c r="B432" s="344">
        <v>4</v>
      </c>
      <c r="C432" s="344" t="s">
        <v>400</v>
      </c>
      <c r="D432" s="347" t="s">
        <v>401</v>
      </c>
      <c r="E432" s="348">
        <v>20</v>
      </c>
    </row>
    <row r="433" spans="2:5" ht="15">
      <c r="B433" s="344">
        <v>5</v>
      </c>
      <c r="C433" s="344" t="s">
        <v>125</v>
      </c>
      <c r="D433" s="347" t="s">
        <v>126</v>
      </c>
      <c r="E433" s="348">
        <v>19</v>
      </c>
    </row>
    <row r="434" spans="2:5" ht="15" customHeight="1">
      <c r="B434" s="469" t="s">
        <v>96</v>
      </c>
      <c r="C434" s="470"/>
      <c r="D434" s="470"/>
      <c r="E434" s="471"/>
    </row>
    <row r="435" spans="2:5" ht="25.5">
      <c r="B435" s="345" t="s">
        <v>116</v>
      </c>
      <c r="C435" s="355" t="s">
        <v>117</v>
      </c>
      <c r="D435" s="345" t="s">
        <v>118</v>
      </c>
      <c r="E435" s="355" t="s">
        <v>159</v>
      </c>
    </row>
    <row r="436" spans="2:5" ht="15">
      <c r="B436" s="344">
        <v>1</v>
      </c>
      <c r="C436" s="344" t="s">
        <v>119</v>
      </c>
      <c r="D436" s="347" t="s">
        <v>120</v>
      </c>
      <c r="E436" s="348">
        <v>5</v>
      </c>
    </row>
    <row r="437" spans="2:5" ht="38.25">
      <c r="B437" s="344">
        <v>2</v>
      </c>
      <c r="C437" s="344" t="s">
        <v>137</v>
      </c>
      <c r="D437" s="347" t="s">
        <v>138</v>
      </c>
      <c r="E437" s="348">
        <v>5</v>
      </c>
    </row>
    <row r="438" spans="2:5" ht="15">
      <c r="B438" s="344">
        <v>3</v>
      </c>
      <c r="C438" s="344" t="s">
        <v>396</v>
      </c>
      <c r="D438" s="347" t="s">
        <v>397</v>
      </c>
      <c r="E438" s="348">
        <v>5</v>
      </c>
    </row>
    <row r="439" spans="2:5" ht="15">
      <c r="B439" s="344">
        <v>4</v>
      </c>
      <c r="C439" s="344" t="s">
        <v>151</v>
      </c>
      <c r="D439" s="347" t="s">
        <v>152</v>
      </c>
      <c r="E439" s="348">
        <v>5</v>
      </c>
    </row>
    <row r="440" spans="2:5" ht="15">
      <c r="B440" s="344">
        <v>5</v>
      </c>
      <c r="C440" s="344" t="s">
        <v>529</v>
      </c>
      <c r="D440" s="347" t="s">
        <v>530</v>
      </c>
      <c r="E440" s="348">
        <v>4</v>
      </c>
    </row>
    <row r="441" spans="2:5" ht="15" customHeight="1">
      <c r="B441" s="469" t="s">
        <v>97</v>
      </c>
      <c r="C441" s="470"/>
      <c r="D441" s="470"/>
      <c r="E441" s="471"/>
    </row>
    <row r="442" spans="2:5" ht="25.5">
      <c r="B442" s="345" t="s">
        <v>116</v>
      </c>
      <c r="C442" s="355" t="s">
        <v>117</v>
      </c>
      <c r="D442" s="345" t="s">
        <v>118</v>
      </c>
      <c r="E442" s="355" t="s">
        <v>159</v>
      </c>
    </row>
    <row r="443" spans="2:5" ht="15">
      <c r="B443" s="344">
        <v>1</v>
      </c>
      <c r="C443" s="344" t="s">
        <v>376</v>
      </c>
      <c r="D443" s="347" t="s">
        <v>377</v>
      </c>
      <c r="E443" s="348">
        <v>190</v>
      </c>
    </row>
    <row r="444" spans="2:5" ht="15">
      <c r="B444" s="344">
        <v>2</v>
      </c>
      <c r="C444" s="344" t="s">
        <v>378</v>
      </c>
      <c r="D444" s="347" t="s">
        <v>379</v>
      </c>
      <c r="E444" s="348">
        <v>168</v>
      </c>
    </row>
    <row r="445" spans="2:5" ht="25.5">
      <c r="B445" s="344">
        <v>3</v>
      </c>
      <c r="C445" s="344" t="s">
        <v>121</v>
      </c>
      <c r="D445" s="347" t="s">
        <v>122</v>
      </c>
      <c r="E445" s="348">
        <v>38</v>
      </c>
    </row>
    <row r="446" spans="2:5" ht="15">
      <c r="B446" s="344">
        <v>4</v>
      </c>
      <c r="C446" s="344" t="s">
        <v>125</v>
      </c>
      <c r="D446" s="347" t="s">
        <v>126</v>
      </c>
      <c r="E446" s="348">
        <v>31</v>
      </c>
    </row>
    <row r="447" spans="2:5" ht="25.5">
      <c r="B447" s="344">
        <v>5</v>
      </c>
      <c r="C447" s="344" t="s">
        <v>957</v>
      </c>
      <c r="D447" s="347" t="s">
        <v>958</v>
      </c>
      <c r="E447" s="348">
        <v>28</v>
      </c>
    </row>
    <row r="448" spans="2:5" ht="15" customHeight="1">
      <c r="B448" s="469" t="s">
        <v>98</v>
      </c>
      <c r="C448" s="470"/>
      <c r="D448" s="470"/>
      <c r="E448" s="471"/>
    </row>
    <row r="449" spans="2:5" ht="25.5">
      <c r="B449" s="345" t="s">
        <v>116</v>
      </c>
      <c r="C449" s="355" t="s">
        <v>117</v>
      </c>
      <c r="D449" s="345" t="s">
        <v>118</v>
      </c>
      <c r="E449" s="355" t="s">
        <v>159</v>
      </c>
    </row>
    <row r="450" spans="2:5" ht="15">
      <c r="B450" s="344">
        <v>1</v>
      </c>
      <c r="C450" s="344" t="s">
        <v>531</v>
      </c>
      <c r="D450" s="347" t="s">
        <v>532</v>
      </c>
      <c r="E450" s="348">
        <v>52</v>
      </c>
    </row>
    <row r="451" spans="2:5" ht="25.5">
      <c r="B451" s="344">
        <v>2</v>
      </c>
      <c r="C451" s="344" t="s">
        <v>527</v>
      </c>
      <c r="D451" s="347" t="s">
        <v>528</v>
      </c>
      <c r="E451" s="348">
        <v>50</v>
      </c>
    </row>
    <row r="452" spans="2:5" ht="25.5">
      <c r="B452" s="344">
        <v>3</v>
      </c>
      <c r="C452" s="344" t="s">
        <v>533</v>
      </c>
      <c r="D452" s="347" t="s">
        <v>534</v>
      </c>
      <c r="E452" s="348">
        <v>47</v>
      </c>
    </row>
    <row r="453" spans="2:5" ht="25.5">
      <c r="B453" s="344">
        <v>4</v>
      </c>
      <c r="C453" s="344" t="s">
        <v>959</v>
      </c>
      <c r="D453" s="347" t="s">
        <v>960</v>
      </c>
      <c r="E453" s="348">
        <v>25</v>
      </c>
    </row>
    <row r="454" spans="2:5" ht="38.25">
      <c r="B454" s="344">
        <v>5</v>
      </c>
      <c r="C454" s="344" t="s">
        <v>535</v>
      </c>
      <c r="D454" s="347" t="s">
        <v>536</v>
      </c>
      <c r="E454" s="348">
        <v>24</v>
      </c>
    </row>
    <row r="455" spans="2:5" ht="15" customHeight="1">
      <c r="B455" s="352" t="s">
        <v>99</v>
      </c>
      <c r="C455" s="353"/>
      <c r="D455" s="353"/>
      <c r="E455" s="354"/>
    </row>
    <row r="456" spans="2:5" ht="25.5">
      <c r="B456" s="345" t="s">
        <v>116</v>
      </c>
      <c r="C456" s="355" t="s">
        <v>117</v>
      </c>
      <c r="D456" s="345" t="s">
        <v>118</v>
      </c>
      <c r="E456" s="355" t="s">
        <v>159</v>
      </c>
    </row>
    <row r="457" spans="2:5" ht="15">
      <c r="B457" s="344">
        <v>1</v>
      </c>
      <c r="C457" s="344" t="s">
        <v>125</v>
      </c>
      <c r="D457" s="347" t="s">
        <v>126</v>
      </c>
      <c r="E457" s="348">
        <v>36</v>
      </c>
    </row>
    <row r="458" spans="2:5" ht="25.5">
      <c r="B458" s="344">
        <v>2</v>
      </c>
      <c r="C458" s="344" t="s">
        <v>121</v>
      </c>
      <c r="D458" s="347" t="s">
        <v>122</v>
      </c>
      <c r="E458" s="348">
        <v>28</v>
      </c>
    </row>
    <row r="459" spans="2:5" ht="15">
      <c r="B459" s="344">
        <v>3</v>
      </c>
      <c r="C459" s="344" t="s">
        <v>127</v>
      </c>
      <c r="D459" s="347" t="s">
        <v>128</v>
      </c>
      <c r="E459" s="348">
        <v>22</v>
      </c>
    </row>
    <row r="460" spans="2:5" ht="25.5">
      <c r="B460" s="344">
        <v>4</v>
      </c>
      <c r="C460" s="344" t="s">
        <v>388</v>
      </c>
      <c r="D460" s="347" t="s">
        <v>389</v>
      </c>
      <c r="E460" s="348">
        <v>19</v>
      </c>
    </row>
    <row r="461" spans="2:5" ht="25.5">
      <c r="B461" s="344">
        <v>5</v>
      </c>
      <c r="C461" s="344" t="s">
        <v>447</v>
      </c>
      <c r="D461" s="347" t="s">
        <v>448</v>
      </c>
      <c r="E461" s="348">
        <v>15</v>
      </c>
    </row>
    <row r="462" spans="2:5" ht="15" customHeight="1">
      <c r="B462" s="469" t="s">
        <v>100</v>
      </c>
      <c r="C462" s="470"/>
      <c r="D462" s="470"/>
      <c r="E462" s="471"/>
    </row>
    <row r="463" spans="2:5" ht="25.5">
      <c r="B463" s="345" t="s">
        <v>116</v>
      </c>
      <c r="C463" s="355" t="s">
        <v>117</v>
      </c>
      <c r="D463" s="345" t="s">
        <v>118</v>
      </c>
      <c r="E463" s="355" t="s">
        <v>159</v>
      </c>
    </row>
    <row r="464" spans="2:5" ht="15">
      <c r="B464" s="344">
        <v>1</v>
      </c>
      <c r="C464" s="344" t="s">
        <v>119</v>
      </c>
      <c r="D464" s="347" t="s">
        <v>120</v>
      </c>
      <c r="E464" s="348">
        <v>17</v>
      </c>
    </row>
    <row r="465" spans="2:5" ht="15">
      <c r="B465" s="344">
        <v>2</v>
      </c>
      <c r="C465" s="344" t="s">
        <v>127</v>
      </c>
      <c r="D465" s="347" t="s">
        <v>128</v>
      </c>
      <c r="E465" s="348">
        <v>14</v>
      </c>
    </row>
    <row r="466" spans="2:5" ht="25.5">
      <c r="B466" s="344">
        <v>3</v>
      </c>
      <c r="C466" s="344" t="s">
        <v>503</v>
      </c>
      <c r="D466" s="347" t="s">
        <v>504</v>
      </c>
      <c r="E466" s="348">
        <v>9</v>
      </c>
    </row>
    <row r="467" spans="2:5" ht="25.5">
      <c r="B467" s="344">
        <v>4</v>
      </c>
      <c r="C467" s="344" t="s">
        <v>121</v>
      </c>
      <c r="D467" s="347" t="s">
        <v>122</v>
      </c>
      <c r="E467" s="348">
        <v>9</v>
      </c>
    </row>
    <row r="468" spans="2:5" ht="25.5">
      <c r="B468" s="344">
        <v>5</v>
      </c>
      <c r="C468" s="344" t="s">
        <v>139</v>
      </c>
      <c r="D468" s="347" t="s">
        <v>140</v>
      </c>
      <c r="E468" s="348">
        <v>8</v>
      </c>
    </row>
    <row r="469" spans="2:5" ht="15" customHeight="1">
      <c r="B469" s="469" t="s">
        <v>101</v>
      </c>
      <c r="C469" s="470"/>
      <c r="D469" s="470"/>
      <c r="E469" s="471"/>
    </row>
    <row r="470" spans="2:5" ht="25.5">
      <c r="B470" s="345" t="s">
        <v>116</v>
      </c>
      <c r="C470" s="355" t="s">
        <v>117</v>
      </c>
      <c r="D470" s="345" t="s">
        <v>118</v>
      </c>
      <c r="E470" s="355" t="s">
        <v>159</v>
      </c>
    </row>
    <row r="471" spans="2:5" ht="25.5">
      <c r="B471" s="344">
        <v>1</v>
      </c>
      <c r="C471" s="344" t="s">
        <v>537</v>
      </c>
      <c r="D471" s="347" t="s">
        <v>538</v>
      </c>
      <c r="E471" s="348">
        <v>19</v>
      </c>
    </row>
    <row r="472" spans="2:5" ht="15">
      <c r="B472" s="344">
        <v>2</v>
      </c>
      <c r="C472" s="344" t="s">
        <v>961</v>
      </c>
      <c r="D472" s="347" t="s">
        <v>962</v>
      </c>
      <c r="E472" s="348">
        <v>19</v>
      </c>
    </row>
    <row r="473" spans="2:5" ht="25.5">
      <c r="B473" s="344">
        <v>3</v>
      </c>
      <c r="C473" s="344" t="s">
        <v>539</v>
      </c>
      <c r="D473" s="347" t="s">
        <v>540</v>
      </c>
      <c r="E473" s="348">
        <v>17</v>
      </c>
    </row>
    <row r="474" spans="2:5" ht="15">
      <c r="B474" s="344">
        <v>4</v>
      </c>
      <c r="C474" s="344" t="s">
        <v>125</v>
      </c>
      <c r="D474" s="347" t="s">
        <v>126</v>
      </c>
      <c r="E474" s="348">
        <v>16</v>
      </c>
    </row>
    <row r="475" spans="2:5" ht="25.5">
      <c r="B475" s="344">
        <v>5</v>
      </c>
      <c r="C475" s="344" t="s">
        <v>541</v>
      </c>
      <c r="D475" s="347" t="s">
        <v>542</v>
      </c>
      <c r="E475" s="348">
        <v>16</v>
      </c>
    </row>
    <row r="476" spans="2:5" ht="15" customHeight="1">
      <c r="B476" s="469" t="s">
        <v>102</v>
      </c>
      <c r="C476" s="470"/>
      <c r="D476" s="470"/>
      <c r="E476" s="471"/>
    </row>
    <row r="477" spans="2:5" ht="25.5">
      <c r="B477" s="345" t="s">
        <v>116</v>
      </c>
      <c r="C477" s="355" t="s">
        <v>117</v>
      </c>
      <c r="D477" s="345" t="s">
        <v>118</v>
      </c>
      <c r="E477" s="355" t="s">
        <v>159</v>
      </c>
    </row>
    <row r="478" spans="2:5" ht="15">
      <c r="B478" s="344">
        <v>1</v>
      </c>
      <c r="C478" s="344" t="s">
        <v>141</v>
      </c>
      <c r="D478" s="347" t="s">
        <v>142</v>
      </c>
      <c r="E478" s="348">
        <v>14</v>
      </c>
    </row>
    <row r="479" spans="2:5" ht="15">
      <c r="B479" s="344">
        <v>2</v>
      </c>
      <c r="C479" s="344" t="s">
        <v>119</v>
      </c>
      <c r="D479" s="347" t="s">
        <v>120</v>
      </c>
      <c r="E479" s="348">
        <v>13</v>
      </c>
    </row>
    <row r="480" spans="2:5" ht="15">
      <c r="B480" s="344">
        <v>3</v>
      </c>
      <c r="C480" s="344" t="s">
        <v>127</v>
      </c>
      <c r="D480" s="347" t="s">
        <v>128</v>
      </c>
      <c r="E480" s="348">
        <v>12</v>
      </c>
    </row>
    <row r="481" spans="2:5" ht="15">
      <c r="B481" s="344">
        <v>4</v>
      </c>
      <c r="C481" s="344" t="s">
        <v>129</v>
      </c>
      <c r="D481" s="347" t="s">
        <v>130</v>
      </c>
      <c r="E481" s="348">
        <v>12</v>
      </c>
    </row>
    <row r="482" spans="2:5" ht="15">
      <c r="B482" s="344">
        <v>5</v>
      </c>
      <c r="C482" s="344" t="s">
        <v>125</v>
      </c>
      <c r="D482" s="347" t="s">
        <v>126</v>
      </c>
      <c r="E482" s="348">
        <v>11</v>
      </c>
    </row>
    <row r="483" spans="2:5" ht="15" customHeight="1">
      <c r="B483" s="469" t="s">
        <v>103</v>
      </c>
      <c r="C483" s="470"/>
      <c r="D483" s="470"/>
      <c r="E483" s="471"/>
    </row>
    <row r="484" spans="2:5" ht="25.5">
      <c r="B484" s="345" t="s">
        <v>116</v>
      </c>
      <c r="C484" s="355" t="s">
        <v>117</v>
      </c>
      <c r="D484" s="345" t="s">
        <v>118</v>
      </c>
      <c r="E484" s="355" t="s">
        <v>159</v>
      </c>
    </row>
    <row r="485" spans="2:5" ht="15">
      <c r="B485" s="344">
        <v>1</v>
      </c>
      <c r="C485" s="344" t="s">
        <v>127</v>
      </c>
      <c r="D485" s="347" t="s">
        <v>128</v>
      </c>
      <c r="E485" s="348">
        <v>4</v>
      </c>
    </row>
    <row r="486" spans="2:5" ht="15">
      <c r="B486" s="344">
        <v>2</v>
      </c>
      <c r="C486" s="344" t="s">
        <v>125</v>
      </c>
      <c r="D486" s="347" t="s">
        <v>126</v>
      </c>
      <c r="E486" s="348">
        <v>4</v>
      </c>
    </row>
    <row r="487" spans="2:5" ht="25.5">
      <c r="B487" s="344">
        <v>3</v>
      </c>
      <c r="C487" s="344" t="s">
        <v>388</v>
      </c>
      <c r="D487" s="347" t="s">
        <v>389</v>
      </c>
      <c r="E487" s="348">
        <v>3</v>
      </c>
    </row>
    <row r="488" spans="2:5" ht="25.5">
      <c r="B488" s="344">
        <v>4</v>
      </c>
      <c r="C488" s="344" t="s">
        <v>145</v>
      </c>
      <c r="D488" s="347" t="s">
        <v>146</v>
      </c>
      <c r="E488" s="348">
        <v>3</v>
      </c>
    </row>
    <row r="489" spans="2:5" ht="25.5">
      <c r="B489" s="344">
        <v>5</v>
      </c>
      <c r="C489" s="344" t="s">
        <v>121</v>
      </c>
      <c r="D489" s="347" t="s">
        <v>122</v>
      </c>
      <c r="E489" s="348">
        <v>2</v>
      </c>
    </row>
    <row r="490" spans="2:5" ht="15" customHeight="1">
      <c r="B490" s="469" t="s">
        <v>104</v>
      </c>
      <c r="C490" s="470"/>
      <c r="D490" s="470"/>
      <c r="E490" s="471"/>
    </row>
    <row r="491" spans="2:5" ht="25.5">
      <c r="B491" s="345" t="s">
        <v>116</v>
      </c>
      <c r="C491" s="355" t="s">
        <v>117</v>
      </c>
      <c r="D491" s="345" t="s">
        <v>118</v>
      </c>
      <c r="E491" s="355" t="s">
        <v>159</v>
      </c>
    </row>
    <row r="492" spans="2:5" ht="25.5">
      <c r="B492" s="344">
        <v>1</v>
      </c>
      <c r="C492" s="344" t="s">
        <v>139</v>
      </c>
      <c r="D492" s="347" t="s">
        <v>140</v>
      </c>
      <c r="E492" s="348">
        <v>12</v>
      </c>
    </row>
    <row r="493" spans="2:5" ht="25.5">
      <c r="B493" s="344">
        <v>2</v>
      </c>
      <c r="C493" s="344" t="s">
        <v>547</v>
      </c>
      <c r="D493" s="347" t="s">
        <v>548</v>
      </c>
      <c r="E493" s="348">
        <v>12</v>
      </c>
    </row>
    <row r="494" spans="2:5" ht="25.5">
      <c r="B494" s="344">
        <v>3</v>
      </c>
      <c r="C494" s="344" t="s">
        <v>543</v>
      </c>
      <c r="D494" s="347" t="s">
        <v>544</v>
      </c>
      <c r="E494" s="348">
        <v>12</v>
      </c>
    </row>
    <row r="495" spans="2:5" ht="25.5">
      <c r="B495" s="344">
        <v>4</v>
      </c>
      <c r="C495" s="344" t="s">
        <v>545</v>
      </c>
      <c r="D495" s="347" t="s">
        <v>546</v>
      </c>
      <c r="E495" s="348">
        <v>12</v>
      </c>
    </row>
    <row r="496" spans="2:5" ht="25.5">
      <c r="B496" s="344">
        <v>5</v>
      </c>
      <c r="C496" s="344" t="s">
        <v>412</v>
      </c>
      <c r="D496" s="347" t="s">
        <v>413</v>
      </c>
      <c r="E496" s="348">
        <v>10</v>
      </c>
    </row>
    <row r="497" spans="2:5" ht="15" customHeight="1">
      <c r="B497" s="469" t="s">
        <v>105</v>
      </c>
      <c r="C497" s="470"/>
      <c r="D497" s="470"/>
      <c r="E497" s="471"/>
    </row>
    <row r="498" spans="2:5" ht="25.5">
      <c r="B498" s="345" t="s">
        <v>116</v>
      </c>
      <c r="C498" s="355" t="s">
        <v>117</v>
      </c>
      <c r="D498" s="345" t="s">
        <v>118</v>
      </c>
      <c r="E498" s="355" t="s">
        <v>159</v>
      </c>
    </row>
    <row r="499" spans="2:5" ht="15">
      <c r="B499" s="344">
        <v>1</v>
      </c>
      <c r="C499" s="344" t="s">
        <v>549</v>
      </c>
      <c r="D499" s="347" t="s">
        <v>550</v>
      </c>
      <c r="E499" s="348">
        <v>15</v>
      </c>
    </row>
    <row r="500" spans="2:5" ht="15">
      <c r="B500" s="344">
        <v>2</v>
      </c>
      <c r="C500" s="344" t="s">
        <v>119</v>
      </c>
      <c r="D500" s="347" t="s">
        <v>120</v>
      </c>
      <c r="E500" s="348">
        <v>10</v>
      </c>
    </row>
    <row r="501" spans="2:5" ht="15">
      <c r="B501" s="344">
        <v>3</v>
      </c>
      <c r="C501" s="344" t="s">
        <v>127</v>
      </c>
      <c r="D501" s="347" t="s">
        <v>128</v>
      </c>
      <c r="E501" s="348">
        <v>7</v>
      </c>
    </row>
    <row r="502" spans="2:5" ht="15">
      <c r="B502" s="344">
        <v>4</v>
      </c>
      <c r="C502" s="344" t="s">
        <v>551</v>
      </c>
      <c r="D502" s="347" t="s">
        <v>552</v>
      </c>
      <c r="E502" s="348">
        <v>6</v>
      </c>
    </row>
    <row r="503" spans="2:5" ht="25.5">
      <c r="B503" s="344">
        <v>5</v>
      </c>
      <c r="C503" s="344" t="s">
        <v>121</v>
      </c>
      <c r="D503" s="347" t="s">
        <v>122</v>
      </c>
      <c r="E503" s="348">
        <v>6</v>
      </c>
    </row>
    <row r="504" spans="2:5" ht="15" customHeight="1">
      <c r="B504" s="472" t="s">
        <v>106</v>
      </c>
      <c r="C504" s="473"/>
      <c r="D504" s="473"/>
      <c r="E504" s="474"/>
    </row>
    <row r="505" spans="2:5" ht="25.5">
      <c r="B505" s="345" t="s">
        <v>116</v>
      </c>
      <c r="C505" s="355" t="s">
        <v>117</v>
      </c>
      <c r="D505" s="345" t="s">
        <v>118</v>
      </c>
      <c r="E505" s="355" t="s">
        <v>159</v>
      </c>
    </row>
    <row r="506" spans="2:5" ht="25.5">
      <c r="B506" s="344">
        <v>1</v>
      </c>
      <c r="C506" s="344" t="s">
        <v>121</v>
      </c>
      <c r="D506" s="347" t="s">
        <v>122</v>
      </c>
      <c r="E506" s="348">
        <v>24</v>
      </c>
    </row>
    <row r="507" spans="2:5" ht="38.25">
      <c r="B507" s="344">
        <v>2</v>
      </c>
      <c r="C507" s="344" t="s">
        <v>553</v>
      </c>
      <c r="D507" s="347" t="s">
        <v>554</v>
      </c>
      <c r="E507" s="348">
        <v>14</v>
      </c>
    </row>
    <row r="508" spans="2:5" ht="25.5">
      <c r="B508" s="344">
        <v>3</v>
      </c>
      <c r="C508" s="344" t="s">
        <v>123</v>
      </c>
      <c r="D508" s="347" t="s">
        <v>124</v>
      </c>
      <c r="E508" s="348">
        <v>12</v>
      </c>
    </row>
    <row r="509" spans="2:5" ht="15">
      <c r="B509" s="344">
        <v>4</v>
      </c>
      <c r="C509" s="344" t="s">
        <v>127</v>
      </c>
      <c r="D509" s="347" t="s">
        <v>128</v>
      </c>
      <c r="E509" s="348">
        <v>9</v>
      </c>
    </row>
    <row r="510" spans="2:5" ht="25.5">
      <c r="B510" s="344">
        <v>5</v>
      </c>
      <c r="C510" s="344" t="s">
        <v>503</v>
      </c>
      <c r="D510" s="347" t="s">
        <v>504</v>
      </c>
      <c r="E510" s="348">
        <v>8</v>
      </c>
    </row>
    <row r="511" spans="2:5" ht="15" customHeight="1">
      <c r="B511" s="469" t="s">
        <v>107</v>
      </c>
      <c r="C511" s="470"/>
      <c r="D511" s="470"/>
      <c r="E511" s="471"/>
    </row>
    <row r="512" spans="2:5" ht="25.5">
      <c r="B512" s="345" t="s">
        <v>116</v>
      </c>
      <c r="C512" s="355" t="s">
        <v>117</v>
      </c>
      <c r="D512" s="345" t="s">
        <v>118</v>
      </c>
      <c r="E512" s="355" t="s">
        <v>159</v>
      </c>
    </row>
    <row r="513" spans="2:5" ht="15">
      <c r="B513" s="344">
        <v>1</v>
      </c>
      <c r="C513" s="344" t="s">
        <v>125</v>
      </c>
      <c r="D513" s="347" t="s">
        <v>126</v>
      </c>
      <c r="E513" s="348">
        <v>9</v>
      </c>
    </row>
    <row r="514" spans="2:5" ht="15">
      <c r="B514" s="344">
        <v>2</v>
      </c>
      <c r="C514" s="344" t="s">
        <v>127</v>
      </c>
      <c r="D514" s="347" t="s">
        <v>128</v>
      </c>
      <c r="E514" s="348">
        <v>8</v>
      </c>
    </row>
    <row r="515" spans="2:5" ht="15">
      <c r="B515" s="344">
        <v>3</v>
      </c>
      <c r="C515" s="344" t="s">
        <v>557</v>
      </c>
      <c r="D515" s="347" t="s">
        <v>558</v>
      </c>
      <c r="E515" s="348">
        <v>7</v>
      </c>
    </row>
    <row r="516" spans="2:5" ht="25.5">
      <c r="B516" s="344">
        <v>4</v>
      </c>
      <c r="C516" s="344" t="s">
        <v>121</v>
      </c>
      <c r="D516" s="347" t="s">
        <v>122</v>
      </c>
      <c r="E516" s="348">
        <v>7</v>
      </c>
    </row>
    <row r="517" spans="2:5" ht="25.5">
      <c r="B517" s="344">
        <v>5</v>
      </c>
      <c r="C517" s="344" t="s">
        <v>388</v>
      </c>
      <c r="D517" s="347" t="s">
        <v>389</v>
      </c>
      <c r="E517" s="348">
        <v>5</v>
      </c>
    </row>
    <row r="518" spans="2:5" ht="15" customHeight="1">
      <c r="B518" s="469" t="s">
        <v>108</v>
      </c>
      <c r="C518" s="470"/>
      <c r="D518" s="470"/>
      <c r="E518" s="471"/>
    </row>
    <row r="519" spans="2:5" ht="25.5">
      <c r="B519" s="345" t="s">
        <v>116</v>
      </c>
      <c r="C519" s="355" t="s">
        <v>117</v>
      </c>
      <c r="D519" s="345" t="s">
        <v>118</v>
      </c>
      <c r="E519" s="355" t="s">
        <v>159</v>
      </c>
    </row>
    <row r="520" spans="2:5" ht="25.5">
      <c r="B520" s="344">
        <v>1</v>
      </c>
      <c r="C520" s="344" t="s">
        <v>123</v>
      </c>
      <c r="D520" s="347" t="s">
        <v>124</v>
      </c>
      <c r="E520" s="348">
        <v>9</v>
      </c>
    </row>
    <row r="521" spans="2:5" ht="25.5">
      <c r="B521" s="344">
        <v>2</v>
      </c>
      <c r="C521" s="344" t="s">
        <v>555</v>
      </c>
      <c r="D521" s="347" t="s">
        <v>556</v>
      </c>
      <c r="E521" s="348">
        <v>8</v>
      </c>
    </row>
    <row r="522" spans="2:5" ht="25.5">
      <c r="B522" s="344">
        <v>3</v>
      </c>
      <c r="C522" s="344" t="s">
        <v>156</v>
      </c>
      <c r="D522" s="347" t="s">
        <v>157</v>
      </c>
      <c r="E522" s="348">
        <v>7</v>
      </c>
    </row>
    <row r="523" spans="2:5" ht="15">
      <c r="B523" s="344">
        <v>4</v>
      </c>
      <c r="C523" s="344" t="s">
        <v>143</v>
      </c>
      <c r="D523" s="347" t="s">
        <v>144</v>
      </c>
      <c r="E523" s="348">
        <v>7</v>
      </c>
    </row>
    <row r="524" spans="2:5" ht="15">
      <c r="B524" s="344">
        <v>5</v>
      </c>
      <c r="C524" s="344" t="s">
        <v>125</v>
      </c>
      <c r="D524" s="347" t="s">
        <v>126</v>
      </c>
      <c r="E524" s="348">
        <v>7</v>
      </c>
    </row>
    <row r="525" spans="2:5" ht="15" customHeight="1">
      <c r="B525" s="469" t="s">
        <v>109</v>
      </c>
      <c r="C525" s="470"/>
      <c r="D525" s="470"/>
      <c r="E525" s="471"/>
    </row>
    <row r="526" spans="2:5" ht="25.5">
      <c r="B526" s="345" t="s">
        <v>116</v>
      </c>
      <c r="C526" s="355" t="s">
        <v>117</v>
      </c>
      <c r="D526" s="345" t="s">
        <v>118</v>
      </c>
      <c r="E526" s="355" t="s">
        <v>159</v>
      </c>
    </row>
    <row r="527" spans="2:5" ht="15">
      <c r="B527" s="344">
        <v>1</v>
      </c>
      <c r="C527" s="344" t="s">
        <v>485</v>
      </c>
      <c r="D527" s="347" t="s">
        <v>486</v>
      </c>
      <c r="E527" s="348">
        <v>19</v>
      </c>
    </row>
    <row r="528" spans="2:5" ht="15">
      <c r="B528" s="344">
        <v>2</v>
      </c>
      <c r="C528" s="344" t="s">
        <v>449</v>
      </c>
      <c r="D528" s="347" t="s">
        <v>450</v>
      </c>
      <c r="E528" s="348">
        <v>14</v>
      </c>
    </row>
    <row r="529" spans="2:5" ht="15">
      <c r="B529" s="344">
        <v>3</v>
      </c>
      <c r="C529" s="344" t="s">
        <v>425</v>
      </c>
      <c r="D529" s="347" t="s">
        <v>426</v>
      </c>
      <c r="E529" s="348">
        <v>9</v>
      </c>
    </row>
    <row r="530" spans="2:5" ht="15">
      <c r="B530" s="344">
        <v>4</v>
      </c>
      <c r="C530" s="344" t="s">
        <v>125</v>
      </c>
      <c r="D530" s="347" t="s">
        <v>126</v>
      </c>
      <c r="E530" s="348">
        <v>8</v>
      </c>
    </row>
    <row r="531" spans="2:5" ht="25.5">
      <c r="B531" s="344">
        <v>5</v>
      </c>
      <c r="C531" s="344" t="s">
        <v>388</v>
      </c>
      <c r="D531" s="347" t="s">
        <v>389</v>
      </c>
      <c r="E531" s="348">
        <v>7</v>
      </c>
    </row>
    <row r="532" spans="2:5" ht="15" customHeight="1">
      <c r="B532" s="469" t="s">
        <v>110</v>
      </c>
      <c r="C532" s="470"/>
      <c r="D532" s="470"/>
      <c r="E532" s="471"/>
    </row>
    <row r="533" spans="2:5" ht="25.5">
      <c r="B533" s="345" t="s">
        <v>116</v>
      </c>
      <c r="C533" s="355" t="s">
        <v>117</v>
      </c>
      <c r="D533" s="345" t="s">
        <v>118</v>
      </c>
      <c r="E533" s="355" t="s">
        <v>159</v>
      </c>
    </row>
    <row r="534" spans="2:5" ht="25.5">
      <c r="B534" s="344">
        <v>1</v>
      </c>
      <c r="C534" s="344" t="s">
        <v>121</v>
      </c>
      <c r="D534" s="347" t="s">
        <v>122</v>
      </c>
      <c r="E534" s="348">
        <v>7</v>
      </c>
    </row>
    <row r="535" spans="2:5" ht="15">
      <c r="B535" s="344">
        <v>2</v>
      </c>
      <c r="C535" s="344" t="s">
        <v>414</v>
      </c>
      <c r="D535" s="347" t="s">
        <v>415</v>
      </c>
      <c r="E535" s="348">
        <v>7</v>
      </c>
    </row>
    <row r="536" spans="2:5" ht="15">
      <c r="B536" s="344">
        <v>3</v>
      </c>
      <c r="C536" s="344" t="s">
        <v>119</v>
      </c>
      <c r="D536" s="347" t="s">
        <v>120</v>
      </c>
      <c r="E536" s="348">
        <v>6</v>
      </c>
    </row>
    <row r="537" spans="2:5" ht="25.5">
      <c r="B537" s="344">
        <v>4</v>
      </c>
      <c r="C537" s="344" t="s">
        <v>139</v>
      </c>
      <c r="D537" s="347" t="s">
        <v>140</v>
      </c>
      <c r="E537" s="348">
        <v>4</v>
      </c>
    </row>
    <row r="538" spans="2:5" ht="15">
      <c r="B538" s="344">
        <v>5</v>
      </c>
      <c r="C538" s="344" t="s">
        <v>390</v>
      </c>
      <c r="D538" s="347" t="s">
        <v>391</v>
      </c>
      <c r="E538" s="348">
        <v>3</v>
      </c>
    </row>
    <row r="539" spans="2:5" ht="15" customHeight="1">
      <c r="B539" s="469" t="s">
        <v>111</v>
      </c>
      <c r="C539" s="470"/>
      <c r="D539" s="470"/>
      <c r="E539" s="471"/>
    </row>
    <row r="540" spans="2:5" ht="25.5">
      <c r="B540" s="345" t="s">
        <v>116</v>
      </c>
      <c r="C540" s="355" t="s">
        <v>117</v>
      </c>
      <c r="D540" s="345" t="s">
        <v>118</v>
      </c>
      <c r="E540" s="355" t="s">
        <v>159</v>
      </c>
    </row>
    <row r="541" spans="2:5" ht="15">
      <c r="B541" s="344">
        <v>1</v>
      </c>
      <c r="C541" s="344" t="s">
        <v>559</v>
      </c>
      <c r="D541" s="347" t="s">
        <v>560</v>
      </c>
      <c r="E541" s="348">
        <v>21</v>
      </c>
    </row>
    <row r="542" spans="2:5" ht="21" customHeight="1">
      <c r="B542" s="344">
        <v>2</v>
      </c>
      <c r="C542" s="344" t="s">
        <v>119</v>
      </c>
      <c r="D542" s="347" t="s">
        <v>120</v>
      </c>
      <c r="E542" s="348">
        <v>15</v>
      </c>
    </row>
    <row r="543" spans="2:5" ht="17.25" customHeight="1">
      <c r="B543" s="344">
        <v>3</v>
      </c>
      <c r="C543" s="344" t="s">
        <v>127</v>
      </c>
      <c r="D543" s="347" t="s">
        <v>128</v>
      </c>
      <c r="E543" s="348">
        <v>11</v>
      </c>
    </row>
    <row r="544" spans="2:5" ht="19.5" customHeight="1">
      <c r="B544" s="344">
        <v>4</v>
      </c>
      <c r="C544" s="344" t="s">
        <v>517</v>
      </c>
      <c r="D544" s="347" t="s">
        <v>518</v>
      </c>
      <c r="E544" s="348">
        <v>11</v>
      </c>
    </row>
    <row r="545" spans="2:5" ht="19.5" customHeight="1">
      <c r="B545" s="344">
        <v>5</v>
      </c>
      <c r="C545" s="344" t="s">
        <v>561</v>
      </c>
      <c r="D545" s="347" t="s">
        <v>562</v>
      </c>
      <c r="E545" s="348">
        <v>9</v>
      </c>
    </row>
    <row r="546" spans="2:5" ht="15" customHeight="1">
      <c r="B546" s="469" t="s">
        <v>112</v>
      </c>
      <c r="C546" s="470"/>
      <c r="D546" s="470"/>
      <c r="E546" s="471"/>
    </row>
    <row r="547" spans="2:5" ht="25.5">
      <c r="B547" s="345" t="s">
        <v>116</v>
      </c>
      <c r="C547" s="355" t="s">
        <v>117</v>
      </c>
      <c r="D547" s="345" t="s">
        <v>118</v>
      </c>
      <c r="E547" s="355" t="s">
        <v>159</v>
      </c>
    </row>
    <row r="548" spans="2:5" ht="25.5">
      <c r="B548" s="344">
        <v>1</v>
      </c>
      <c r="C548" s="344" t="s">
        <v>563</v>
      </c>
      <c r="D548" s="347" t="s">
        <v>564</v>
      </c>
      <c r="E548" s="348">
        <v>21</v>
      </c>
    </row>
    <row r="549" spans="2:5" ht="38.25">
      <c r="B549" s="344">
        <v>2</v>
      </c>
      <c r="C549" s="344" t="s">
        <v>565</v>
      </c>
      <c r="D549" s="347" t="s">
        <v>566</v>
      </c>
      <c r="E549" s="348">
        <v>15</v>
      </c>
    </row>
    <row r="550" spans="2:5" ht="38.25">
      <c r="B550" s="344">
        <v>3</v>
      </c>
      <c r="C550" s="344" t="s">
        <v>419</v>
      </c>
      <c r="D550" s="347" t="s">
        <v>420</v>
      </c>
      <c r="E550" s="348">
        <v>10</v>
      </c>
    </row>
    <row r="551" spans="2:5" ht="15">
      <c r="B551" s="344">
        <v>4</v>
      </c>
      <c r="C551" s="344" t="s">
        <v>125</v>
      </c>
      <c r="D551" s="347" t="s">
        <v>126</v>
      </c>
      <c r="E551" s="348">
        <v>9</v>
      </c>
    </row>
    <row r="552" spans="2:5" ht="51">
      <c r="B552" s="344">
        <v>5</v>
      </c>
      <c r="C552" s="344" t="s">
        <v>567</v>
      </c>
      <c r="D552" s="347" t="s">
        <v>568</v>
      </c>
      <c r="E552" s="348">
        <v>5</v>
      </c>
    </row>
    <row r="553" spans="2:5" ht="15" customHeight="1">
      <c r="B553" s="469" t="s">
        <v>113</v>
      </c>
      <c r="C553" s="470"/>
      <c r="D553" s="470"/>
      <c r="E553" s="471"/>
    </row>
    <row r="554" spans="2:5" ht="25.5">
      <c r="B554" s="345" t="s">
        <v>116</v>
      </c>
      <c r="C554" s="355" t="s">
        <v>117</v>
      </c>
      <c r="D554" s="345" t="s">
        <v>118</v>
      </c>
      <c r="E554" s="355" t="s">
        <v>159</v>
      </c>
    </row>
    <row r="555" spans="2:5" ht="38.25">
      <c r="B555" s="344">
        <v>1</v>
      </c>
      <c r="C555" s="344" t="s">
        <v>408</v>
      </c>
      <c r="D555" s="347" t="s">
        <v>409</v>
      </c>
      <c r="E555" s="348">
        <v>13</v>
      </c>
    </row>
    <row r="556" spans="2:5" ht="18.75" customHeight="1">
      <c r="B556" s="344">
        <v>2</v>
      </c>
      <c r="C556" s="344" t="s">
        <v>402</v>
      </c>
      <c r="D556" s="347" t="s">
        <v>403</v>
      </c>
      <c r="E556" s="348">
        <v>13</v>
      </c>
    </row>
    <row r="557" spans="2:5" ht="21" customHeight="1">
      <c r="B557" s="344">
        <v>3</v>
      </c>
      <c r="C557" s="344" t="s">
        <v>119</v>
      </c>
      <c r="D557" s="347" t="s">
        <v>120</v>
      </c>
      <c r="E557" s="348">
        <v>7</v>
      </c>
    </row>
    <row r="558" spans="2:5" ht="20.25" customHeight="1">
      <c r="B558" s="344">
        <v>4</v>
      </c>
      <c r="C558" s="344" t="s">
        <v>125</v>
      </c>
      <c r="D558" s="347" t="s">
        <v>126</v>
      </c>
      <c r="E558" s="348">
        <v>4</v>
      </c>
    </row>
    <row r="559" spans="2:5" ht="25.5">
      <c r="B559" s="344">
        <v>5</v>
      </c>
      <c r="C559" s="344" t="s">
        <v>121</v>
      </c>
      <c r="D559" s="347" t="s">
        <v>122</v>
      </c>
      <c r="E559" s="348">
        <v>4</v>
      </c>
    </row>
    <row r="560" spans="2:5" ht="15" customHeight="1">
      <c r="B560" s="469" t="s">
        <v>114</v>
      </c>
      <c r="C560" s="470"/>
      <c r="D560" s="470"/>
      <c r="E560" s="471"/>
    </row>
    <row r="561" spans="2:5" ht="25.5">
      <c r="B561" s="345" t="s">
        <v>116</v>
      </c>
      <c r="C561" s="355" t="s">
        <v>117</v>
      </c>
      <c r="D561" s="345" t="s">
        <v>118</v>
      </c>
      <c r="E561" s="355" t="s">
        <v>159</v>
      </c>
    </row>
    <row r="562" spans="2:5" ht="38.25">
      <c r="B562" s="344">
        <v>1</v>
      </c>
      <c r="C562" s="344" t="s">
        <v>569</v>
      </c>
      <c r="D562" s="347" t="s">
        <v>570</v>
      </c>
      <c r="E562" s="348">
        <v>25</v>
      </c>
    </row>
    <row r="563" spans="2:5" ht="25.5">
      <c r="B563" s="344">
        <v>2</v>
      </c>
      <c r="C563" s="344" t="s">
        <v>406</v>
      </c>
      <c r="D563" s="347" t="s">
        <v>407</v>
      </c>
      <c r="E563" s="348">
        <v>11</v>
      </c>
    </row>
    <row r="564" spans="2:5" ht="25.5">
      <c r="B564" s="344">
        <v>3</v>
      </c>
      <c r="C564" s="344" t="s">
        <v>121</v>
      </c>
      <c r="D564" s="347" t="s">
        <v>122</v>
      </c>
      <c r="E564" s="348">
        <v>11</v>
      </c>
    </row>
    <row r="565" spans="2:5" ht="26.25" customHeight="1">
      <c r="B565" s="344">
        <v>4</v>
      </c>
      <c r="C565" s="344" t="s">
        <v>571</v>
      </c>
      <c r="D565" s="347" t="s">
        <v>572</v>
      </c>
      <c r="E565" s="348">
        <v>10</v>
      </c>
    </row>
    <row r="566" spans="2:5" ht="25.5" customHeight="1">
      <c r="B566" s="344">
        <v>5</v>
      </c>
      <c r="C566" s="344" t="s">
        <v>127</v>
      </c>
      <c r="D566" s="347" t="s">
        <v>128</v>
      </c>
      <c r="E566" s="348">
        <v>8</v>
      </c>
    </row>
    <row r="567" spans="2:5" ht="15" customHeight="1">
      <c r="B567" s="469" t="s">
        <v>115</v>
      </c>
      <c r="C567" s="470"/>
      <c r="D567" s="470"/>
      <c r="E567" s="471"/>
    </row>
    <row r="568" spans="2:5" ht="25.5">
      <c r="B568" s="345" t="s">
        <v>116</v>
      </c>
      <c r="C568" s="355" t="s">
        <v>117</v>
      </c>
      <c r="D568" s="345" t="s">
        <v>118</v>
      </c>
      <c r="E568" s="355" t="s">
        <v>159</v>
      </c>
    </row>
    <row r="569" spans="2:5" ht="25.5">
      <c r="B569" s="344">
        <v>1</v>
      </c>
      <c r="C569" s="344" t="s">
        <v>123</v>
      </c>
      <c r="D569" s="347" t="s">
        <v>124</v>
      </c>
      <c r="E569" s="348">
        <v>28</v>
      </c>
    </row>
    <row r="570" spans="2:5" ht="38.25">
      <c r="B570" s="344">
        <v>2</v>
      </c>
      <c r="C570" s="344" t="s">
        <v>419</v>
      </c>
      <c r="D570" s="347" t="s">
        <v>420</v>
      </c>
      <c r="E570" s="348">
        <v>26</v>
      </c>
    </row>
    <row r="571" spans="2:5" ht="15">
      <c r="B571" s="344">
        <v>3</v>
      </c>
      <c r="C571" s="344" t="s">
        <v>573</v>
      </c>
      <c r="D571" s="347" t="s">
        <v>574</v>
      </c>
      <c r="E571" s="348">
        <v>16</v>
      </c>
    </row>
    <row r="572" spans="2:5" ht="25.5">
      <c r="B572" s="344">
        <v>4</v>
      </c>
      <c r="C572" s="344" t="s">
        <v>963</v>
      </c>
      <c r="D572" s="347" t="s">
        <v>964</v>
      </c>
      <c r="E572" s="348">
        <v>15</v>
      </c>
    </row>
    <row r="573" spans="2:5" ht="15">
      <c r="B573" s="344">
        <v>5</v>
      </c>
      <c r="C573" s="344" t="s">
        <v>151</v>
      </c>
      <c r="D573" s="347" t="s">
        <v>152</v>
      </c>
      <c r="E573" s="348">
        <v>12</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&amp;L30.01.2015&amp;CTÜRKİYE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37" t="s">
        <v>925</v>
      </c>
      <c r="C2" s="475"/>
      <c r="D2" s="475"/>
      <c r="E2" s="475"/>
    </row>
    <row r="3" spans="2:5" ht="15">
      <c r="B3" s="455" t="s">
        <v>160</v>
      </c>
      <c r="C3" s="438"/>
      <c r="D3" s="438"/>
      <c r="E3" s="438"/>
    </row>
    <row r="5" spans="2:5" ht="15" customHeight="1">
      <c r="B5" s="472" t="s">
        <v>29</v>
      </c>
      <c r="C5" s="476"/>
      <c r="D5" s="476"/>
      <c r="E5" s="477"/>
    </row>
    <row r="6" spans="2:5" ht="25.5">
      <c r="B6" s="345" t="s">
        <v>116</v>
      </c>
      <c r="C6" s="345" t="s">
        <v>117</v>
      </c>
      <c r="D6" s="345" t="s">
        <v>118</v>
      </c>
      <c r="E6" s="355" t="s">
        <v>159</v>
      </c>
    </row>
    <row r="7" spans="2:5" ht="15">
      <c r="B7" s="344">
        <v>1</v>
      </c>
      <c r="C7" s="155" t="s">
        <v>711</v>
      </c>
      <c r="D7" s="347" t="s">
        <v>304</v>
      </c>
      <c r="E7" s="348">
        <v>89</v>
      </c>
    </row>
    <row r="8" spans="2:5" ht="15">
      <c r="B8" s="344">
        <v>2</v>
      </c>
      <c r="C8" s="155" t="s">
        <v>712</v>
      </c>
      <c r="D8" s="347" t="s">
        <v>305</v>
      </c>
      <c r="E8" s="348">
        <v>79</v>
      </c>
    </row>
    <row r="9" spans="2:5" ht="15">
      <c r="B9" s="344">
        <v>3</v>
      </c>
      <c r="C9" s="155" t="s">
        <v>713</v>
      </c>
      <c r="D9" s="347" t="s">
        <v>306</v>
      </c>
      <c r="E9" s="348">
        <v>72</v>
      </c>
    </row>
    <row r="10" spans="2:5" ht="15" customHeight="1">
      <c r="B10" s="344">
        <v>4</v>
      </c>
      <c r="C10" s="155" t="s">
        <v>714</v>
      </c>
      <c r="D10" s="347" t="s">
        <v>307</v>
      </c>
      <c r="E10" s="348">
        <v>70</v>
      </c>
    </row>
    <row r="11" spans="2:5" ht="15">
      <c r="B11" s="344">
        <v>5</v>
      </c>
      <c r="C11" s="155" t="s">
        <v>715</v>
      </c>
      <c r="D11" s="347" t="s">
        <v>308</v>
      </c>
      <c r="E11" s="348">
        <v>67</v>
      </c>
    </row>
    <row r="12" spans="2:5" ht="15" customHeight="1">
      <c r="B12" s="469" t="s">
        <v>30</v>
      </c>
      <c r="C12" s="478"/>
      <c r="D12" s="478"/>
      <c r="E12" s="479"/>
    </row>
    <row r="13" spans="2:5" ht="25.5">
      <c r="B13" s="345" t="s">
        <v>116</v>
      </c>
      <c r="C13" s="345" t="s">
        <v>117</v>
      </c>
      <c r="D13" s="345" t="s">
        <v>118</v>
      </c>
      <c r="E13" s="355" t="s">
        <v>159</v>
      </c>
    </row>
    <row r="14" spans="2:5" ht="15">
      <c r="B14" s="344">
        <v>1</v>
      </c>
      <c r="C14" s="155" t="s">
        <v>716</v>
      </c>
      <c r="D14" s="347" t="s">
        <v>309</v>
      </c>
      <c r="E14" s="348">
        <v>26</v>
      </c>
    </row>
    <row r="15" spans="2:5" ht="15">
      <c r="B15" s="344">
        <v>2</v>
      </c>
      <c r="C15" s="155" t="s">
        <v>712</v>
      </c>
      <c r="D15" s="347" t="s">
        <v>305</v>
      </c>
      <c r="E15" s="348">
        <v>25</v>
      </c>
    </row>
    <row r="16" spans="2:5" ht="15">
      <c r="B16" s="344">
        <v>3</v>
      </c>
      <c r="C16" s="155" t="s">
        <v>717</v>
      </c>
      <c r="D16" s="347" t="s">
        <v>310</v>
      </c>
      <c r="E16" s="348">
        <v>24</v>
      </c>
    </row>
    <row r="17" spans="2:5" ht="15">
      <c r="B17" s="344">
        <v>4</v>
      </c>
      <c r="C17" s="155" t="s">
        <v>713</v>
      </c>
      <c r="D17" s="347" t="s">
        <v>306</v>
      </c>
      <c r="E17" s="348">
        <v>17</v>
      </c>
    </row>
    <row r="18" spans="2:5" ht="15">
      <c r="B18" s="344">
        <v>5</v>
      </c>
      <c r="C18" s="155" t="s">
        <v>965</v>
      </c>
      <c r="D18" s="347" t="s">
        <v>311</v>
      </c>
      <c r="E18" s="348">
        <v>16</v>
      </c>
    </row>
    <row r="19" spans="2:5" ht="15" customHeight="1">
      <c r="B19" s="469" t="s">
        <v>32</v>
      </c>
      <c r="C19" s="478"/>
      <c r="D19" s="478"/>
      <c r="E19" s="479"/>
    </row>
    <row r="20" spans="2:5" ht="25.5">
      <c r="B20" s="345" t="s">
        <v>116</v>
      </c>
      <c r="C20" s="345" t="s">
        <v>117</v>
      </c>
      <c r="D20" s="345" t="s">
        <v>118</v>
      </c>
      <c r="E20" s="355" t="s">
        <v>159</v>
      </c>
    </row>
    <row r="21" spans="2:5" ht="15">
      <c r="B21" s="344">
        <v>1</v>
      </c>
      <c r="C21" s="155" t="s">
        <v>718</v>
      </c>
      <c r="D21" s="347" t="s">
        <v>312</v>
      </c>
      <c r="E21" s="348">
        <v>215</v>
      </c>
    </row>
    <row r="22" spans="2:5" ht="15">
      <c r="B22" s="344">
        <v>2</v>
      </c>
      <c r="C22" s="155" t="s">
        <v>965</v>
      </c>
      <c r="D22" s="347" t="s">
        <v>311</v>
      </c>
      <c r="E22" s="348">
        <v>114</v>
      </c>
    </row>
    <row r="23" spans="2:5" ht="15">
      <c r="B23" s="344">
        <v>3</v>
      </c>
      <c r="C23" s="155" t="s">
        <v>719</v>
      </c>
      <c r="D23" s="347" t="s">
        <v>313</v>
      </c>
      <c r="E23" s="348">
        <v>78</v>
      </c>
    </row>
    <row r="24" spans="2:5" ht="15">
      <c r="B24" s="344">
        <v>4</v>
      </c>
      <c r="C24" s="155" t="s">
        <v>966</v>
      </c>
      <c r="D24" s="347" t="s">
        <v>314</v>
      </c>
      <c r="E24" s="348">
        <v>75</v>
      </c>
    </row>
    <row r="25" spans="2:5" ht="15">
      <c r="B25" s="344">
        <v>5</v>
      </c>
      <c r="C25" s="155" t="s">
        <v>735</v>
      </c>
      <c r="D25" s="347" t="s">
        <v>334</v>
      </c>
      <c r="E25" s="348">
        <v>42</v>
      </c>
    </row>
    <row r="26" spans="2:5" ht="15" customHeight="1">
      <c r="B26" s="469" t="s">
        <v>33</v>
      </c>
      <c r="C26" s="470"/>
      <c r="D26" s="470"/>
      <c r="E26" s="471"/>
    </row>
    <row r="27" spans="2:5" ht="25.5">
      <c r="B27" s="345" t="s">
        <v>116</v>
      </c>
      <c r="C27" s="345" t="s">
        <v>117</v>
      </c>
      <c r="D27" s="345" t="s">
        <v>118</v>
      </c>
      <c r="E27" s="355" t="s">
        <v>159</v>
      </c>
    </row>
    <row r="28" spans="2:5" ht="15">
      <c r="B28" s="344">
        <v>1</v>
      </c>
      <c r="C28" s="155" t="s">
        <v>967</v>
      </c>
      <c r="D28" s="347" t="s">
        <v>315</v>
      </c>
      <c r="E28" s="348">
        <v>12</v>
      </c>
    </row>
    <row r="29" spans="2:5" ht="15">
      <c r="B29" s="344">
        <v>2</v>
      </c>
      <c r="C29" s="155" t="s">
        <v>716</v>
      </c>
      <c r="D29" s="347" t="s">
        <v>309</v>
      </c>
      <c r="E29" s="348">
        <v>11</v>
      </c>
    </row>
    <row r="30" spans="2:5" ht="15">
      <c r="B30" s="344">
        <v>3</v>
      </c>
      <c r="C30" s="155" t="s">
        <v>720</v>
      </c>
      <c r="D30" s="347" t="s">
        <v>316</v>
      </c>
      <c r="E30" s="348">
        <v>9</v>
      </c>
    </row>
    <row r="31" spans="2:5" ht="15">
      <c r="B31" s="344">
        <v>4</v>
      </c>
      <c r="C31" s="155" t="s">
        <v>721</v>
      </c>
      <c r="D31" s="347" t="s">
        <v>317</v>
      </c>
      <c r="E31" s="348">
        <v>7</v>
      </c>
    </row>
    <row r="32" spans="2:5" ht="15">
      <c r="B32" s="344">
        <v>5</v>
      </c>
      <c r="C32" s="155" t="s">
        <v>747</v>
      </c>
      <c r="D32" s="347" t="s">
        <v>344</v>
      </c>
      <c r="E32" s="348">
        <v>5</v>
      </c>
    </row>
    <row r="33" spans="2:5" ht="15" customHeight="1">
      <c r="B33" s="469" t="s">
        <v>35</v>
      </c>
      <c r="C33" s="470"/>
      <c r="D33" s="470"/>
      <c r="E33" s="471"/>
    </row>
    <row r="34" spans="2:5" ht="25.5">
      <c r="B34" s="345" t="s">
        <v>116</v>
      </c>
      <c r="C34" s="345" t="s">
        <v>117</v>
      </c>
      <c r="D34" s="345" t="s">
        <v>118</v>
      </c>
      <c r="E34" s="355" t="s">
        <v>159</v>
      </c>
    </row>
    <row r="35" spans="2:5" ht="15">
      <c r="B35" s="344">
        <v>1</v>
      </c>
      <c r="C35" s="155" t="s">
        <v>718</v>
      </c>
      <c r="D35" s="347" t="s">
        <v>312</v>
      </c>
      <c r="E35" s="348">
        <v>15</v>
      </c>
    </row>
    <row r="36" spans="2:5" ht="15">
      <c r="B36" s="344">
        <v>2</v>
      </c>
      <c r="C36" s="155" t="s">
        <v>722</v>
      </c>
      <c r="D36" s="347" t="s">
        <v>318</v>
      </c>
      <c r="E36" s="348">
        <v>15</v>
      </c>
    </row>
    <row r="37" spans="2:5" ht="15">
      <c r="B37" s="344">
        <v>3</v>
      </c>
      <c r="C37" s="155" t="s">
        <v>723</v>
      </c>
      <c r="D37" s="347" t="s">
        <v>319</v>
      </c>
      <c r="E37" s="348">
        <v>9</v>
      </c>
    </row>
    <row r="38" spans="2:5" ht="15">
      <c r="B38" s="344">
        <v>4</v>
      </c>
      <c r="C38" s="155" t="s">
        <v>965</v>
      </c>
      <c r="D38" s="347" t="s">
        <v>311</v>
      </c>
      <c r="E38" s="348">
        <v>9</v>
      </c>
    </row>
    <row r="39" spans="2:5" ht="15">
      <c r="B39" s="344">
        <v>5</v>
      </c>
      <c r="C39" s="155" t="s">
        <v>721</v>
      </c>
      <c r="D39" s="347" t="s">
        <v>317</v>
      </c>
      <c r="E39" s="348">
        <v>8</v>
      </c>
    </row>
    <row r="40" spans="2:5" ht="15" customHeight="1">
      <c r="B40" s="469" t="s">
        <v>37</v>
      </c>
      <c r="C40" s="470"/>
      <c r="D40" s="470"/>
      <c r="E40" s="471"/>
    </row>
    <row r="41" spans="2:5" ht="25.5">
      <c r="B41" s="345" t="s">
        <v>116</v>
      </c>
      <c r="C41" s="345" t="s">
        <v>117</v>
      </c>
      <c r="D41" s="345" t="s">
        <v>118</v>
      </c>
      <c r="E41" s="355" t="s">
        <v>159</v>
      </c>
    </row>
    <row r="42" spans="2:5" ht="15">
      <c r="B42" s="344">
        <v>1</v>
      </c>
      <c r="C42" s="155" t="s">
        <v>711</v>
      </c>
      <c r="D42" s="347" t="s">
        <v>304</v>
      </c>
      <c r="E42" s="348">
        <v>477</v>
      </c>
    </row>
    <row r="43" spans="2:5" ht="15">
      <c r="B43" s="344">
        <v>2</v>
      </c>
      <c r="C43" s="155" t="s">
        <v>723</v>
      </c>
      <c r="D43" s="347" t="s">
        <v>319</v>
      </c>
      <c r="E43" s="348">
        <v>279</v>
      </c>
    </row>
    <row r="44" spans="2:5" ht="15">
      <c r="B44" s="344">
        <v>3</v>
      </c>
      <c r="C44" s="155" t="s">
        <v>725</v>
      </c>
      <c r="D44" s="347" t="s">
        <v>321</v>
      </c>
      <c r="E44" s="348">
        <v>272</v>
      </c>
    </row>
    <row r="45" spans="2:5" ht="15">
      <c r="B45" s="344">
        <v>4</v>
      </c>
      <c r="C45" s="155" t="s">
        <v>967</v>
      </c>
      <c r="D45" s="347" t="s">
        <v>315</v>
      </c>
      <c r="E45" s="348">
        <v>247</v>
      </c>
    </row>
    <row r="46" spans="2:5" ht="15">
      <c r="B46" s="344">
        <v>5</v>
      </c>
      <c r="C46" s="155" t="s">
        <v>968</v>
      </c>
      <c r="D46" s="347" t="s">
        <v>969</v>
      </c>
      <c r="E46" s="348">
        <v>183</v>
      </c>
    </row>
    <row r="47" spans="2:5" ht="15" customHeight="1">
      <c r="B47" s="469" t="s">
        <v>39</v>
      </c>
      <c r="C47" s="470"/>
      <c r="D47" s="470"/>
      <c r="E47" s="471"/>
    </row>
    <row r="48" spans="2:5" ht="25.5">
      <c r="B48" s="345" t="s">
        <v>116</v>
      </c>
      <c r="C48" s="345" t="s">
        <v>117</v>
      </c>
      <c r="D48" s="345" t="s">
        <v>118</v>
      </c>
      <c r="E48" s="355" t="s">
        <v>159</v>
      </c>
    </row>
    <row r="49" spans="2:5" ht="15">
      <c r="B49" s="344">
        <v>1</v>
      </c>
      <c r="C49" s="155" t="s">
        <v>720</v>
      </c>
      <c r="D49" s="347" t="s">
        <v>316</v>
      </c>
      <c r="E49" s="348">
        <v>146</v>
      </c>
    </row>
    <row r="50" spans="2:5" ht="15">
      <c r="B50" s="344">
        <v>2</v>
      </c>
      <c r="C50" s="155" t="s">
        <v>965</v>
      </c>
      <c r="D50" s="347" t="s">
        <v>311</v>
      </c>
      <c r="E50" s="348">
        <v>117</v>
      </c>
    </row>
    <row r="51" spans="2:5" ht="15">
      <c r="B51" s="344">
        <v>3</v>
      </c>
      <c r="C51" s="155" t="s">
        <v>728</v>
      </c>
      <c r="D51" s="347" t="s">
        <v>324</v>
      </c>
      <c r="E51" s="348">
        <v>69</v>
      </c>
    </row>
    <row r="52" spans="2:5" ht="15">
      <c r="B52" s="344">
        <v>4</v>
      </c>
      <c r="C52" s="155" t="s">
        <v>727</v>
      </c>
      <c r="D52" s="347" t="s">
        <v>323</v>
      </c>
      <c r="E52" s="348">
        <v>67</v>
      </c>
    </row>
    <row r="53" spans="2:5" ht="15">
      <c r="B53" s="344">
        <v>5</v>
      </c>
      <c r="C53" s="155" t="s">
        <v>729</v>
      </c>
      <c r="D53" s="347" t="s">
        <v>325</v>
      </c>
      <c r="E53" s="348">
        <v>63</v>
      </c>
    </row>
    <row r="54" spans="2:5" ht="15" customHeight="1">
      <c r="B54" s="469" t="s">
        <v>41</v>
      </c>
      <c r="C54" s="470"/>
      <c r="D54" s="470"/>
      <c r="E54" s="471"/>
    </row>
    <row r="55" spans="2:5" ht="25.5">
      <c r="B55" s="345" t="s">
        <v>116</v>
      </c>
      <c r="C55" s="345" t="s">
        <v>117</v>
      </c>
      <c r="D55" s="345" t="s">
        <v>118</v>
      </c>
      <c r="E55" s="355" t="s">
        <v>159</v>
      </c>
    </row>
    <row r="56" spans="2:5" ht="15">
      <c r="B56" s="344">
        <v>1</v>
      </c>
      <c r="C56" s="155" t="s">
        <v>721</v>
      </c>
      <c r="D56" s="347" t="s">
        <v>317</v>
      </c>
      <c r="E56" s="348">
        <v>21</v>
      </c>
    </row>
    <row r="57" spans="2:5" ht="15">
      <c r="B57" s="344">
        <v>2</v>
      </c>
      <c r="C57" s="155" t="s">
        <v>967</v>
      </c>
      <c r="D57" s="347" t="s">
        <v>315</v>
      </c>
      <c r="E57" s="348">
        <v>17</v>
      </c>
    </row>
    <row r="58" spans="2:5" ht="15">
      <c r="B58" s="344">
        <v>3</v>
      </c>
      <c r="C58" s="155" t="s">
        <v>720</v>
      </c>
      <c r="D58" s="347" t="s">
        <v>316</v>
      </c>
      <c r="E58" s="348">
        <v>12</v>
      </c>
    </row>
    <row r="59" spans="2:5" ht="15">
      <c r="B59" s="344">
        <v>4</v>
      </c>
      <c r="C59" s="155" t="s">
        <v>731</v>
      </c>
      <c r="D59" s="347" t="s">
        <v>327</v>
      </c>
      <c r="E59" s="348">
        <v>12</v>
      </c>
    </row>
    <row r="60" spans="2:5" ht="15">
      <c r="B60" s="344">
        <v>5</v>
      </c>
      <c r="C60" s="155" t="s">
        <v>730</v>
      </c>
      <c r="D60" s="347" t="s">
        <v>326</v>
      </c>
      <c r="E60" s="348">
        <v>10</v>
      </c>
    </row>
    <row r="61" spans="2:5" ht="15" customHeight="1">
      <c r="B61" s="472" t="s">
        <v>43</v>
      </c>
      <c r="C61" s="473"/>
      <c r="D61" s="473"/>
      <c r="E61" s="474"/>
    </row>
    <row r="62" spans="2:5" ht="25.5">
      <c r="B62" s="345" t="s">
        <v>116</v>
      </c>
      <c r="C62" s="345" t="s">
        <v>117</v>
      </c>
      <c r="D62" s="345" t="s">
        <v>118</v>
      </c>
      <c r="E62" s="355" t="s">
        <v>159</v>
      </c>
    </row>
    <row r="63" spans="2:5" ht="15">
      <c r="B63" s="344">
        <v>1</v>
      </c>
      <c r="C63" s="155" t="s">
        <v>713</v>
      </c>
      <c r="D63" s="347" t="s">
        <v>306</v>
      </c>
      <c r="E63" s="348">
        <v>159</v>
      </c>
    </row>
    <row r="64" spans="2:5" ht="15">
      <c r="B64" s="344">
        <v>2</v>
      </c>
      <c r="C64" s="155" t="s">
        <v>715</v>
      </c>
      <c r="D64" s="347" t="s">
        <v>308</v>
      </c>
      <c r="E64" s="348">
        <v>149</v>
      </c>
    </row>
    <row r="65" spans="2:5" ht="15">
      <c r="B65" s="344">
        <v>3</v>
      </c>
      <c r="C65" s="155" t="s">
        <v>712</v>
      </c>
      <c r="D65" s="347" t="s">
        <v>305</v>
      </c>
      <c r="E65" s="348">
        <v>45</v>
      </c>
    </row>
    <row r="66" spans="2:5" ht="15">
      <c r="B66" s="344">
        <v>4</v>
      </c>
      <c r="C66" s="155" t="s">
        <v>720</v>
      </c>
      <c r="D66" s="347" t="s">
        <v>316</v>
      </c>
      <c r="E66" s="348">
        <v>37</v>
      </c>
    </row>
    <row r="67" spans="2:5" ht="15">
      <c r="B67" s="344">
        <v>5</v>
      </c>
      <c r="C67" s="155" t="s">
        <v>727</v>
      </c>
      <c r="D67" s="347" t="s">
        <v>323</v>
      </c>
      <c r="E67" s="348">
        <v>36</v>
      </c>
    </row>
    <row r="68" spans="2:5" ht="15" customHeight="1">
      <c r="B68" s="469" t="s">
        <v>44</v>
      </c>
      <c r="C68" s="470"/>
      <c r="D68" s="470"/>
      <c r="E68" s="471"/>
    </row>
    <row r="69" spans="2:5" ht="25.5">
      <c r="B69" s="345" t="s">
        <v>116</v>
      </c>
      <c r="C69" s="345" t="s">
        <v>117</v>
      </c>
      <c r="D69" s="345" t="s">
        <v>118</v>
      </c>
      <c r="E69" s="355" t="s">
        <v>159</v>
      </c>
    </row>
    <row r="70" spans="2:5" ht="15">
      <c r="B70" s="344">
        <v>1</v>
      </c>
      <c r="C70" s="155" t="s">
        <v>713</v>
      </c>
      <c r="D70" s="347" t="s">
        <v>306</v>
      </c>
      <c r="E70" s="348">
        <v>107</v>
      </c>
    </row>
    <row r="71" spans="2:5" ht="15">
      <c r="B71" s="344">
        <v>2</v>
      </c>
      <c r="C71" s="155" t="s">
        <v>715</v>
      </c>
      <c r="D71" s="347" t="s">
        <v>308</v>
      </c>
      <c r="E71" s="348">
        <v>88</v>
      </c>
    </row>
    <row r="72" spans="2:5" ht="15">
      <c r="B72" s="344">
        <v>3</v>
      </c>
      <c r="C72" s="155" t="s">
        <v>732</v>
      </c>
      <c r="D72" s="347" t="s">
        <v>328</v>
      </c>
      <c r="E72" s="348">
        <v>57</v>
      </c>
    </row>
    <row r="73" spans="2:5" ht="15">
      <c r="B73" s="344">
        <v>4</v>
      </c>
      <c r="C73" s="155" t="s">
        <v>965</v>
      </c>
      <c r="D73" s="347" t="s">
        <v>311</v>
      </c>
      <c r="E73" s="348">
        <v>54</v>
      </c>
    </row>
    <row r="74" spans="2:5" ht="15">
      <c r="B74" s="344">
        <v>5</v>
      </c>
      <c r="C74" s="155" t="s">
        <v>722</v>
      </c>
      <c r="D74" s="347" t="s">
        <v>318</v>
      </c>
      <c r="E74" s="348">
        <v>52</v>
      </c>
    </row>
    <row r="75" spans="2:5" ht="15" customHeight="1">
      <c r="B75" s="469" t="s">
        <v>45</v>
      </c>
      <c r="C75" s="470"/>
      <c r="D75" s="470"/>
      <c r="E75" s="471"/>
    </row>
    <row r="76" spans="2:5" ht="25.5">
      <c r="B76" s="345" t="s">
        <v>116</v>
      </c>
      <c r="C76" s="345" t="s">
        <v>117</v>
      </c>
      <c r="D76" s="345" t="s">
        <v>118</v>
      </c>
      <c r="E76" s="355" t="s">
        <v>159</v>
      </c>
    </row>
    <row r="77" spans="2:5" ht="15">
      <c r="B77" s="344">
        <v>1</v>
      </c>
      <c r="C77" s="155" t="s">
        <v>965</v>
      </c>
      <c r="D77" s="347" t="s">
        <v>311</v>
      </c>
      <c r="E77" s="348">
        <v>56</v>
      </c>
    </row>
    <row r="78" spans="2:5" ht="15">
      <c r="B78" s="344">
        <v>2</v>
      </c>
      <c r="C78" s="155" t="s">
        <v>718</v>
      </c>
      <c r="D78" s="347" t="s">
        <v>312</v>
      </c>
      <c r="E78" s="348">
        <v>48</v>
      </c>
    </row>
    <row r="79" spans="2:5" ht="15">
      <c r="B79" s="344">
        <v>3</v>
      </c>
      <c r="C79" s="155" t="s">
        <v>967</v>
      </c>
      <c r="D79" s="347" t="s">
        <v>315</v>
      </c>
      <c r="E79" s="348">
        <v>21</v>
      </c>
    </row>
    <row r="80" spans="2:5" ht="15">
      <c r="B80" s="344">
        <v>4</v>
      </c>
      <c r="C80" s="155" t="s">
        <v>733</v>
      </c>
      <c r="D80" s="347" t="s">
        <v>329</v>
      </c>
      <c r="E80" s="348">
        <v>11</v>
      </c>
    </row>
    <row r="81" spans="2:5" ht="15">
      <c r="B81" s="344">
        <v>5</v>
      </c>
      <c r="C81" s="155" t="s">
        <v>720</v>
      </c>
      <c r="D81" s="347" t="s">
        <v>316</v>
      </c>
      <c r="E81" s="348">
        <v>10</v>
      </c>
    </row>
    <row r="82" spans="2:5" ht="15" customHeight="1">
      <c r="B82" s="469" t="s">
        <v>46</v>
      </c>
      <c r="C82" s="470"/>
      <c r="D82" s="470"/>
      <c r="E82" s="471"/>
    </row>
    <row r="83" spans="2:5" ht="25.5">
      <c r="B83" s="345" t="s">
        <v>116</v>
      </c>
      <c r="C83" s="345" t="s">
        <v>117</v>
      </c>
      <c r="D83" s="345" t="s">
        <v>118</v>
      </c>
      <c r="E83" s="355" t="s">
        <v>159</v>
      </c>
    </row>
    <row r="84" spans="2:5" ht="15">
      <c r="B84" s="344">
        <v>1</v>
      </c>
      <c r="C84" s="155" t="s">
        <v>967</v>
      </c>
      <c r="D84" s="347" t="s">
        <v>315</v>
      </c>
      <c r="E84" s="348">
        <v>20</v>
      </c>
    </row>
    <row r="85" spans="2:5" ht="15">
      <c r="B85" s="344">
        <v>2</v>
      </c>
      <c r="C85" s="155" t="s">
        <v>721</v>
      </c>
      <c r="D85" s="347" t="s">
        <v>317</v>
      </c>
      <c r="E85" s="348">
        <v>13</v>
      </c>
    </row>
    <row r="86" spans="2:5" ht="15">
      <c r="B86" s="344">
        <v>3</v>
      </c>
      <c r="C86" s="155" t="s">
        <v>723</v>
      </c>
      <c r="D86" s="347" t="s">
        <v>319</v>
      </c>
      <c r="E86" s="348">
        <v>9</v>
      </c>
    </row>
    <row r="87" spans="2:5" ht="15">
      <c r="B87" s="344">
        <v>4</v>
      </c>
      <c r="C87" s="155" t="s">
        <v>734</v>
      </c>
      <c r="D87" s="347" t="s">
        <v>330</v>
      </c>
      <c r="E87" s="348">
        <v>8</v>
      </c>
    </row>
    <row r="88" spans="2:5" ht="15">
      <c r="B88" s="344">
        <v>5</v>
      </c>
      <c r="C88" s="155" t="s">
        <v>732</v>
      </c>
      <c r="D88" s="347" t="s">
        <v>328</v>
      </c>
      <c r="E88" s="348">
        <v>7</v>
      </c>
    </row>
    <row r="89" spans="2:5" ht="15" customHeight="1">
      <c r="B89" s="469" t="s">
        <v>47</v>
      </c>
      <c r="C89" s="470"/>
      <c r="D89" s="470"/>
      <c r="E89" s="471"/>
    </row>
    <row r="90" spans="2:5" ht="25.5">
      <c r="B90" s="345" t="s">
        <v>116</v>
      </c>
      <c r="C90" s="345" t="s">
        <v>117</v>
      </c>
      <c r="D90" s="345" t="s">
        <v>118</v>
      </c>
      <c r="E90" s="355" t="s">
        <v>159</v>
      </c>
    </row>
    <row r="91" spans="2:5" ht="15">
      <c r="B91" s="344">
        <v>1</v>
      </c>
      <c r="C91" s="155" t="s">
        <v>967</v>
      </c>
      <c r="D91" s="347" t="s">
        <v>315</v>
      </c>
      <c r="E91" s="348">
        <v>10</v>
      </c>
    </row>
    <row r="92" spans="2:5" ht="15">
      <c r="B92" s="344">
        <v>2</v>
      </c>
      <c r="C92" s="155" t="s">
        <v>721</v>
      </c>
      <c r="D92" s="347" t="s">
        <v>317</v>
      </c>
      <c r="E92" s="348">
        <v>7</v>
      </c>
    </row>
    <row r="93" spans="2:5" ht="15">
      <c r="B93" s="344">
        <v>3</v>
      </c>
      <c r="C93" s="155" t="s">
        <v>716</v>
      </c>
      <c r="D93" s="347" t="s">
        <v>309</v>
      </c>
      <c r="E93" s="348">
        <v>7</v>
      </c>
    </row>
    <row r="94" spans="2:5" ht="15">
      <c r="B94" s="344">
        <v>4</v>
      </c>
      <c r="C94" s="155" t="s">
        <v>747</v>
      </c>
      <c r="D94" s="347" t="s">
        <v>344</v>
      </c>
      <c r="E94" s="348">
        <v>5</v>
      </c>
    </row>
    <row r="95" spans="2:5" ht="15">
      <c r="B95" s="344">
        <v>5</v>
      </c>
      <c r="C95" s="155" t="s">
        <v>736</v>
      </c>
      <c r="D95" s="347" t="s">
        <v>331</v>
      </c>
      <c r="E95" s="348">
        <v>5</v>
      </c>
    </row>
    <row r="96" spans="2:5" ht="15" customHeight="1">
      <c r="B96" s="469" t="s">
        <v>48</v>
      </c>
      <c r="C96" s="470"/>
      <c r="D96" s="470"/>
      <c r="E96" s="471"/>
    </row>
    <row r="97" spans="2:5" ht="25.5">
      <c r="B97" s="345" t="s">
        <v>116</v>
      </c>
      <c r="C97" s="345" t="s">
        <v>117</v>
      </c>
      <c r="D97" s="345" t="s">
        <v>118</v>
      </c>
      <c r="E97" s="355" t="s">
        <v>159</v>
      </c>
    </row>
    <row r="98" spans="2:5" ht="15">
      <c r="B98" s="344">
        <v>1</v>
      </c>
      <c r="C98" s="155" t="s">
        <v>737</v>
      </c>
      <c r="D98" s="347" t="s">
        <v>332</v>
      </c>
      <c r="E98" s="348">
        <v>56</v>
      </c>
    </row>
    <row r="99" spans="2:5" ht="15">
      <c r="B99" s="344">
        <v>2</v>
      </c>
      <c r="C99" s="155" t="s">
        <v>966</v>
      </c>
      <c r="D99" s="347" t="s">
        <v>314</v>
      </c>
      <c r="E99" s="348">
        <v>24</v>
      </c>
    </row>
    <row r="100" spans="2:5" ht="15">
      <c r="B100" s="344">
        <v>3</v>
      </c>
      <c r="C100" s="155" t="s">
        <v>738</v>
      </c>
      <c r="D100" s="347" t="s">
        <v>333</v>
      </c>
      <c r="E100" s="348">
        <v>14</v>
      </c>
    </row>
    <row r="101" spans="2:5" ht="15">
      <c r="B101" s="344">
        <v>4</v>
      </c>
      <c r="C101" s="155" t="s">
        <v>735</v>
      </c>
      <c r="D101" s="347" t="s">
        <v>334</v>
      </c>
      <c r="E101" s="348">
        <v>14</v>
      </c>
    </row>
    <row r="102" spans="2:5" ht="15">
      <c r="B102" s="344">
        <v>5</v>
      </c>
      <c r="C102" s="155" t="s">
        <v>967</v>
      </c>
      <c r="D102" s="347" t="s">
        <v>315</v>
      </c>
      <c r="E102" s="348">
        <v>13</v>
      </c>
    </row>
    <row r="103" spans="2:5" ht="15" customHeight="1">
      <c r="B103" s="469" t="s">
        <v>49</v>
      </c>
      <c r="C103" s="470"/>
      <c r="D103" s="470"/>
      <c r="E103" s="471"/>
    </row>
    <row r="104" spans="2:5" ht="25.5">
      <c r="B104" s="345" t="s">
        <v>116</v>
      </c>
      <c r="C104" s="345" t="s">
        <v>117</v>
      </c>
      <c r="D104" s="345" t="s">
        <v>118</v>
      </c>
      <c r="E104" s="355" t="s">
        <v>159</v>
      </c>
    </row>
    <row r="105" spans="2:5" ht="15">
      <c r="B105" s="344">
        <v>1</v>
      </c>
      <c r="C105" s="155" t="s">
        <v>965</v>
      </c>
      <c r="D105" s="347" t="s">
        <v>311</v>
      </c>
      <c r="E105" s="348">
        <v>143</v>
      </c>
    </row>
    <row r="106" spans="2:5" ht="15">
      <c r="B106" s="344">
        <v>2</v>
      </c>
      <c r="C106" s="155" t="s">
        <v>718</v>
      </c>
      <c r="D106" s="347" t="s">
        <v>312</v>
      </c>
      <c r="E106" s="348">
        <v>79</v>
      </c>
    </row>
    <row r="107" spans="2:5" ht="15">
      <c r="B107" s="344">
        <v>3</v>
      </c>
      <c r="C107" s="155" t="s">
        <v>720</v>
      </c>
      <c r="D107" s="347" t="s">
        <v>316</v>
      </c>
      <c r="E107" s="348">
        <v>26</v>
      </c>
    </row>
    <row r="108" spans="2:5" ht="15">
      <c r="B108" s="344">
        <v>4</v>
      </c>
      <c r="C108" s="155" t="s">
        <v>732</v>
      </c>
      <c r="D108" s="347" t="s">
        <v>328</v>
      </c>
      <c r="E108" s="348">
        <v>22</v>
      </c>
    </row>
    <row r="109" spans="2:5" ht="15">
      <c r="B109" s="344">
        <v>5</v>
      </c>
      <c r="C109" s="155" t="s">
        <v>738</v>
      </c>
      <c r="D109" s="347" t="s">
        <v>333</v>
      </c>
      <c r="E109" s="348">
        <v>15</v>
      </c>
    </row>
    <row r="110" spans="2:5" ht="15" customHeight="1">
      <c r="B110" s="469" t="s">
        <v>50</v>
      </c>
      <c r="C110" s="470"/>
      <c r="D110" s="470"/>
      <c r="E110" s="471"/>
    </row>
    <row r="111" spans="2:5" ht="25.5">
      <c r="B111" s="345" t="s">
        <v>116</v>
      </c>
      <c r="C111" s="345" t="s">
        <v>117</v>
      </c>
      <c r="D111" s="345" t="s">
        <v>118</v>
      </c>
      <c r="E111" s="355" t="s">
        <v>159</v>
      </c>
    </row>
    <row r="112" spans="2:5" ht="15">
      <c r="B112" s="344">
        <v>1</v>
      </c>
      <c r="C112" s="155" t="s">
        <v>739</v>
      </c>
      <c r="D112" s="347" t="s">
        <v>335</v>
      </c>
      <c r="E112" s="348">
        <v>742</v>
      </c>
    </row>
    <row r="113" spans="2:5" ht="15">
      <c r="B113" s="344">
        <v>2</v>
      </c>
      <c r="C113" s="155" t="s">
        <v>723</v>
      </c>
      <c r="D113" s="347" t="s">
        <v>319</v>
      </c>
      <c r="E113" s="348">
        <v>410</v>
      </c>
    </row>
    <row r="114" spans="2:5" ht="25.5" customHeight="1">
      <c r="B114" s="344">
        <v>3</v>
      </c>
      <c r="C114" s="155" t="s">
        <v>741</v>
      </c>
      <c r="D114" s="347" t="s">
        <v>336</v>
      </c>
      <c r="E114" s="348">
        <v>372</v>
      </c>
    </row>
    <row r="115" spans="2:5" ht="15">
      <c r="B115" s="344">
        <v>4</v>
      </c>
      <c r="C115" s="155" t="s">
        <v>740</v>
      </c>
      <c r="D115" s="347" t="s">
        <v>337</v>
      </c>
      <c r="E115" s="348">
        <v>270</v>
      </c>
    </row>
    <row r="116" spans="2:5" ht="15">
      <c r="B116" s="344">
        <v>5</v>
      </c>
      <c r="C116" s="155" t="s">
        <v>742</v>
      </c>
      <c r="D116" s="347" t="s">
        <v>338</v>
      </c>
      <c r="E116" s="348">
        <v>264</v>
      </c>
    </row>
    <row r="117" spans="2:5" ht="15" customHeight="1">
      <c r="B117" s="469" t="s">
        <v>51</v>
      </c>
      <c r="C117" s="470"/>
      <c r="D117" s="470"/>
      <c r="E117" s="471"/>
    </row>
    <row r="118" spans="2:5" ht="25.5">
      <c r="B118" s="345" t="s">
        <v>116</v>
      </c>
      <c r="C118" s="345" t="s">
        <v>117</v>
      </c>
      <c r="D118" s="345" t="s">
        <v>118</v>
      </c>
      <c r="E118" s="355" t="s">
        <v>159</v>
      </c>
    </row>
    <row r="119" spans="2:5" ht="15">
      <c r="B119" s="344">
        <v>1</v>
      </c>
      <c r="C119" s="155" t="s">
        <v>732</v>
      </c>
      <c r="D119" s="347" t="s">
        <v>328</v>
      </c>
      <c r="E119" s="348">
        <v>53</v>
      </c>
    </row>
    <row r="120" spans="2:5" ht="15">
      <c r="B120" s="344">
        <v>2</v>
      </c>
      <c r="C120" s="155" t="s">
        <v>967</v>
      </c>
      <c r="D120" s="347" t="s">
        <v>315</v>
      </c>
      <c r="E120" s="348">
        <v>39</v>
      </c>
    </row>
    <row r="121" spans="2:5" ht="15">
      <c r="B121" s="344">
        <v>3</v>
      </c>
      <c r="C121" s="155" t="s">
        <v>713</v>
      </c>
      <c r="D121" s="347" t="s">
        <v>306</v>
      </c>
      <c r="E121" s="348">
        <v>38</v>
      </c>
    </row>
    <row r="122" spans="2:5" ht="15">
      <c r="B122" s="344">
        <v>4</v>
      </c>
      <c r="C122" s="155" t="s">
        <v>715</v>
      </c>
      <c r="D122" s="347" t="s">
        <v>308</v>
      </c>
      <c r="E122" s="348">
        <v>31</v>
      </c>
    </row>
    <row r="123" spans="2:5" ht="15">
      <c r="B123" s="344">
        <v>5</v>
      </c>
      <c r="C123" s="155" t="s">
        <v>721</v>
      </c>
      <c r="D123" s="347" t="s">
        <v>317</v>
      </c>
      <c r="E123" s="348">
        <v>27</v>
      </c>
    </row>
    <row r="124" spans="2:5" ht="15" customHeight="1">
      <c r="B124" s="469" t="s">
        <v>52</v>
      </c>
      <c r="C124" s="470"/>
      <c r="D124" s="470"/>
      <c r="E124" s="471"/>
    </row>
    <row r="125" spans="2:5" ht="25.5">
      <c r="B125" s="345" t="s">
        <v>116</v>
      </c>
      <c r="C125" s="345" t="s">
        <v>117</v>
      </c>
      <c r="D125" s="345" t="s">
        <v>118</v>
      </c>
      <c r="E125" s="355" t="s">
        <v>159</v>
      </c>
    </row>
    <row r="126" spans="2:5" ht="15">
      <c r="B126" s="344">
        <v>1</v>
      </c>
      <c r="C126" s="155" t="s">
        <v>967</v>
      </c>
      <c r="D126" s="347" t="s">
        <v>315</v>
      </c>
      <c r="E126" s="348">
        <v>15</v>
      </c>
    </row>
    <row r="127" spans="2:5" ht="15">
      <c r="B127" s="344">
        <v>2</v>
      </c>
      <c r="C127" s="155" t="s">
        <v>722</v>
      </c>
      <c r="D127" s="347" t="s">
        <v>318</v>
      </c>
      <c r="E127" s="348">
        <v>10</v>
      </c>
    </row>
    <row r="128" spans="2:5" ht="15">
      <c r="B128" s="344">
        <v>3</v>
      </c>
      <c r="C128" s="155" t="s">
        <v>721</v>
      </c>
      <c r="D128" s="347" t="s">
        <v>317</v>
      </c>
      <c r="E128" s="348">
        <v>8</v>
      </c>
    </row>
    <row r="129" spans="2:5" ht="15">
      <c r="B129" s="344">
        <v>4</v>
      </c>
      <c r="C129" s="155" t="s">
        <v>720</v>
      </c>
      <c r="D129" s="347" t="s">
        <v>316</v>
      </c>
      <c r="E129" s="348">
        <v>7</v>
      </c>
    </row>
    <row r="130" spans="2:5" ht="15">
      <c r="B130" s="344">
        <v>5</v>
      </c>
      <c r="C130" s="155" t="s">
        <v>719</v>
      </c>
      <c r="D130" s="347" t="s">
        <v>313</v>
      </c>
      <c r="E130" s="348">
        <v>6</v>
      </c>
    </row>
    <row r="131" spans="2:5" ht="15" customHeight="1">
      <c r="B131" s="469" t="s">
        <v>53</v>
      </c>
      <c r="C131" s="470"/>
      <c r="D131" s="470"/>
      <c r="E131" s="471"/>
    </row>
    <row r="132" spans="2:5" ht="25.5">
      <c r="B132" s="345" t="s">
        <v>116</v>
      </c>
      <c r="C132" s="345" t="s">
        <v>117</v>
      </c>
      <c r="D132" s="345" t="s">
        <v>118</v>
      </c>
      <c r="E132" s="355" t="s">
        <v>159</v>
      </c>
    </row>
    <row r="133" spans="2:5" ht="15">
      <c r="B133" s="344">
        <v>1</v>
      </c>
      <c r="C133" s="155" t="s">
        <v>743</v>
      </c>
      <c r="D133" s="347" t="s">
        <v>339</v>
      </c>
      <c r="E133" s="348">
        <v>41</v>
      </c>
    </row>
    <row r="134" spans="2:5" ht="15">
      <c r="B134" s="344">
        <v>2</v>
      </c>
      <c r="C134" s="155" t="s">
        <v>722</v>
      </c>
      <c r="D134" s="347" t="s">
        <v>318</v>
      </c>
      <c r="E134" s="348">
        <v>39</v>
      </c>
    </row>
    <row r="135" spans="2:5" ht="15">
      <c r="B135" s="344">
        <v>3</v>
      </c>
      <c r="C135" s="155" t="s">
        <v>744</v>
      </c>
      <c r="D135" s="347" t="s">
        <v>340</v>
      </c>
      <c r="E135" s="348">
        <v>36</v>
      </c>
    </row>
    <row r="136" spans="2:5" ht="15">
      <c r="B136" s="344">
        <v>4</v>
      </c>
      <c r="C136" s="155" t="s">
        <v>719</v>
      </c>
      <c r="D136" s="347" t="s">
        <v>313</v>
      </c>
      <c r="E136" s="348">
        <v>35</v>
      </c>
    </row>
    <row r="137" spans="2:5" ht="15">
      <c r="B137" s="344">
        <v>5</v>
      </c>
      <c r="C137" s="155" t="s">
        <v>966</v>
      </c>
      <c r="D137" s="347" t="s">
        <v>314</v>
      </c>
      <c r="E137" s="348">
        <v>26</v>
      </c>
    </row>
    <row r="138" spans="2:5" ht="15" customHeight="1">
      <c r="B138" s="469" t="s">
        <v>54</v>
      </c>
      <c r="C138" s="470"/>
      <c r="D138" s="470"/>
      <c r="E138" s="471"/>
    </row>
    <row r="139" spans="2:5" ht="25.5">
      <c r="B139" s="345" t="s">
        <v>116</v>
      </c>
      <c r="C139" s="345" t="s">
        <v>117</v>
      </c>
      <c r="D139" s="345" t="s">
        <v>118</v>
      </c>
      <c r="E139" s="355" t="s">
        <v>159</v>
      </c>
    </row>
    <row r="140" spans="2:5" ht="15">
      <c r="B140" s="344">
        <v>1</v>
      </c>
      <c r="C140" s="155" t="s">
        <v>739</v>
      </c>
      <c r="D140" s="347" t="s">
        <v>335</v>
      </c>
      <c r="E140" s="348">
        <v>343</v>
      </c>
    </row>
    <row r="141" spans="2:5" ht="15">
      <c r="B141" s="344">
        <v>2</v>
      </c>
      <c r="C141" s="155" t="s">
        <v>745</v>
      </c>
      <c r="D141" s="347" t="s">
        <v>341</v>
      </c>
      <c r="E141" s="348">
        <v>265</v>
      </c>
    </row>
    <row r="142" spans="2:5" ht="15">
      <c r="B142" s="344">
        <v>3</v>
      </c>
      <c r="C142" s="155" t="s">
        <v>717</v>
      </c>
      <c r="D142" s="347" t="s">
        <v>310</v>
      </c>
      <c r="E142" s="348">
        <v>221</v>
      </c>
    </row>
    <row r="143" spans="2:5" ht="15">
      <c r="B143" s="344">
        <v>4</v>
      </c>
      <c r="C143" s="155" t="s">
        <v>718</v>
      </c>
      <c r="D143" s="347" t="s">
        <v>312</v>
      </c>
      <c r="E143" s="348">
        <v>139</v>
      </c>
    </row>
    <row r="144" spans="2:5" ht="15">
      <c r="B144" s="344">
        <v>5</v>
      </c>
      <c r="C144" s="155" t="s">
        <v>736</v>
      </c>
      <c r="D144" s="347" t="s">
        <v>331</v>
      </c>
      <c r="E144" s="348">
        <v>125</v>
      </c>
    </row>
    <row r="145" spans="2:5" ht="15" customHeight="1">
      <c r="B145" s="472" t="s">
        <v>55</v>
      </c>
      <c r="C145" s="473"/>
      <c r="D145" s="473"/>
      <c r="E145" s="474"/>
    </row>
    <row r="146" spans="2:5" ht="25.5">
      <c r="B146" s="345" t="s">
        <v>116</v>
      </c>
      <c r="C146" s="345" t="s">
        <v>117</v>
      </c>
      <c r="D146" s="345" t="s">
        <v>118</v>
      </c>
      <c r="E146" s="355" t="s">
        <v>159</v>
      </c>
    </row>
    <row r="147" spans="2:5" ht="15">
      <c r="B147" s="344">
        <v>1</v>
      </c>
      <c r="C147" s="155" t="s">
        <v>713</v>
      </c>
      <c r="D147" s="347" t="s">
        <v>306</v>
      </c>
      <c r="E147" s="348">
        <v>38</v>
      </c>
    </row>
    <row r="148" spans="2:5" ht="15">
      <c r="B148" s="344">
        <v>2</v>
      </c>
      <c r="C148" s="155" t="s">
        <v>965</v>
      </c>
      <c r="D148" s="347" t="s">
        <v>311</v>
      </c>
      <c r="E148" s="348">
        <v>33</v>
      </c>
    </row>
    <row r="149" spans="2:5" ht="15">
      <c r="B149" s="344">
        <v>3</v>
      </c>
      <c r="C149" s="155" t="s">
        <v>967</v>
      </c>
      <c r="D149" s="347" t="s">
        <v>315</v>
      </c>
      <c r="E149" s="348">
        <v>32</v>
      </c>
    </row>
    <row r="150" spans="2:5" ht="15">
      <c r="B150" s="344">
        <v>4</v>
      </c>
      <c r="C150" s="155" t="s">
        <v>712</v>
      </c>
      <c r="D150" s="347" t="s">
        <v>305</v>
      </c>
      <c r="E150" s="348">
        <v>32</v>
      </c>
    </row>
    <row r="151" spans="2:5" ht="15">
      <c r="B151" s="344">
        <v>5</v>
      </c>
      <c r="C151" s="155" t="s">
        <v>716</v>
      </c>
      <c r="D151" s="347" t="s">
        <v>309</v>
      </c>
      <c r="E151" s="348">
        <v>27</v>
      </c>
    </row>
    <row r="152" spans="2:5" ht="15" customHeight="1">
      <c r="B152" s="469" t="s">
        <v>56</v>
      </c>
      <c r="C152" s="470"/>
      <c r="D152" s="470"/>
      <c r="E152" s="471"/>
    </row>
    <row r="153" spans="2:5" ht="25.5">
      <c r="B153" s="345" t="s">
        <v>116</v>
      </c>
      <c r="C153" s="345" t="s">
        <v>117</v>
      </c>
      <c r="D153" s="345" t="s">
        <v>118</v>
      </c>
      <c r="E153" s="355" t="s">
        <v>159</v>
      </c>
    </row>
    <row r="154" spans="2:5" ht="15">
      <c r="B154" s="344">
        <v>1</v>
      </c>
      <c r="C154" s="155" t="s">
        <v>722</v>
      </c>
      <c r="D154" s="347" t="s">
        <v>318</v>
      </c>
      <c r="E154" s="348">
        <v>68</v>
      </c>
    </row>
    <row r="155" spans="2:5" ht="15">
      <c r="B155" s="344">
        <v>2</v>
      </c>
      <c r="C155" s="155" t="s">
        <v>970</v>
      </c>
      <c r="D155" s="347" t="s">
        <v>342</v>
      </c>
      <c r="E155" s="348">
        <v>29</v>
      </c>
    </row>
    <row r="156" spans="2:5" ht="15">
      <c r="B156" s="344">
        <v>3</v>
      </c>
      <c r="C156" s="155" t="s">
        <v>713</v>
      </c>
      <c r="D156" s="347" t="s">
        <v>306</v>
      </c>
      <c r="E156" s="348">
        <v>21</v>
      </c>
    </row>
    <row r="157" spans="2:5" ht="15">
      <c r="B157" s="344">
        <v>4</v>
      </c>
      <c r="C157" s="155" t="s">
        <v>746</v>
      </c>
      <c r="D157" s="347" t="s">
        <v>353</v>
      </c>
      <c r="E157" s="348">
        <v>20</v>
      </c>
    </row>
    <row r="158" spans="2:5" ht="15">
      <c r="B158" s="344">
        <v>5</v>
      </c>
      <c r="C158" s="155" t="s">
        <v>732</v>
      </c>
      <c r="D158" s="347" t="s">
        <v>328</v>
      </c>
      <c r="E158" s="348">
        <v>17</v>
      </c>
    </row>
    <row r="159" spans="2:5" ht="15" customHeight="1">
      <c r="B159" s="469" t="s">
        <v>57</v>
      </c>
      <c r="C159" s="470"/>
      <c r="D159" s="470"/>
      <c r="E159" s="471"/>
    </row>
    <row r="160" spans="2:5" ht="25.5">
      <c r="B160" s="345" t="s">
        <v>116</v>
      </c>
      <c r="C160" s="345" t="s">
        <v>117</v>
      </c>
      <c r="D160" s="345" t="s">
        <v>118</v>
      </c>
      <c r="E160" s="355" t="s">
        <v>159</v>
      </c>
    </row>
    <row r="161" spans="2:5" ht="15">
      <c r="B161" s="344">
        <v>1</v>
      </c>
      <c r="C161" s="155" t="s">
        <v>965</v>
      </c>
      <c r="D161" s="347" t="s">
        <v>311</v>
      </c>
      <c r="E161" s="348">
        <v>39</v>
      </c>
    </row>
    <row r="162" spans="2:5" ht="15">
      <c r="B162" s="344">
        <v>2</v>
      </c>
      <c r="C162" s="155" t="s">
        <v>967</v>
      </c>
      <c r="D162" s="347" t="s">
        <v>315</v>
      </c>
      <c r="E162" s="348">
        <v>28</v>
      </c>
    </row>
    <row r="163" spans="2:5" ht="15">
      <c r="B163" s="344">
        <v>3</v>
      </c>
      <c r="C163" s="155" t="s">
        <v>971</v>
      </c>
      <c r="D163" s="347" t="s">
        <v>343</v>
      </c>
      <c r="E163" s="348">
        <v>24</v>
      </c>
    </row>
    <row r="164" spans="2:5" ht="15">
      <c r="B164" s="344">
        <v>4</v>
      </c>
      <c r="C164" s="155" t="s">
        <v>718</v>
      </c>
      <c r="D164" s="347" t="s">
        <v>312</v>
      </c>
      <c r="E164" s="348">
        <v>21</v>
      </c>
    </row>
    <row r="165" spans="2:5" ht="15">
      <c r="B165" s="344">
        <v>5</v>
      </c>
      <c r="C165" s="155" t="s">
        <v>721</v>
      </c>
      <c r="D165" s="347" t="s">
        <v>317</v>
      </c>
      <c r="E165" s="348">
        <v>16</v>
      </c>
    </row>
    <row r="166" spans="2:5" ht="15" customHeight="1">
      <c r="B166" s="469" t="s">
        <v>58</v>
      </c>
      <c r="C166" s="470"/>
      <c r="D166" s="470"/>
      <c r="E166" s="471"/>
    </row>
    <row r="167" spans="2:5" ht="25.5">
      <c r="B167" s="345" t="s">
        <v>116</v>
      </c>
      <c r="C167" s="345" t="s">
        <v>117</v>
      </c>
      <c r="D167" s="345" t="s">
        <v>118</v>
      </c>
      <c r="E167" s="355" t="s">
        <v>159</v>
      </c>
    </row>
    <row r="168" spans="2:5" ht="15">
      <c r="B168" s="344">
        <v>1</v>
      </c>
      <c r="C168" s="155" t="s">
        <v>967</v>
      </c>
      <c r="D168" s="347" t="s">
        <v>315</v>
      </c>
      <c r="E168" s="348">
        <v>18</v>
      </c>
    </row>
    <row r="169" spans="2:5" ht="15">
      <c r="B169" s="344">
        <v>2</v>
      </c>
      <c r="C169" s="155" t="s">
        <v>721</v>
      </c>
      <c r="D169" s="347" t="s">
        <v>317</v>
      </c>
      <c r="E169" s="348">
        <v>15</v>
      </c>
    </row>
    <row r="170" spans="2:5" ht="15" customHeight="1">
      <c r="B170" s="344">
        <v>3</v>
      </c>
      <c r="C170" s="155" t="s">
        <v>731</v>
      </c>
      <c r="D170" s="347" t="s">
        <v>327</v>
      </c>
      <c r="E170" s="348">
        <v>8</v>
      </c>
    </row>
    <row r="171" spans="2:5" ht="15">
      <c r="B171" s="344">
        <v>4</v>
      </c>
      <c r="C171" s="155" t="s">
        <v>965</v>
      </c>
      <c r="D171" s="347" t="s">
        <v>311</v>
      </c>
      <c r="E171" s="348">
        <v>7</v>
      </c>
    </row>
    <row r="172" spans="2:5" ht="25.5">
      <c r="B172" s="344">
        <v>5</v>
      </c>
      <c r="C172" s="155" t="s">
        <v>714</v>
      </c>
      <c r="D172" s="347" t="s">
        <v>307</v>
      </c>
      <c r="E172" s="348">
        <v>7</v>
      </c>
    </row>
    <row r="173" spans="2:5" ht="15" customHeight="1">
      <c r="B173" s="469" t="s">
        <v>59</v>
      </c>
      <c r="C173" s="470"/>
      <c r="D173" s="470"/>
      <c r="E173" s="471"/>
    </row>
    <row r="174" spans="2:5" ht="25.5">
      <c r="B174" s="345" t="s">
        <v>116</v>
      </c>
      <c r="C174" s="345" t="s">
        <v>117</v>
      </c>
      <c r="D174" s="345" t="s">
        <v>118</v>
      </c>
      <c r="E174" s="355" t="s">
        <v>159</v>
      </c>
    </row>
    <row r="175" spans="2:5" ht="15">
      <c r="B175" s="344">
        <v>1</v>
      </c>
      <c r="C175" s="155" t="s">
        <v>967</v>
      </c>
      <c r="D175" s="347" t="s">
        <v>315</v>
      </c>
      <c r="E175" s="348">
        <v>25</v>
      </c>
    </row>
    <row r="176" spans="2:5" ht="15">
      <c r="B176" s="344">
        <v>2</v>
      </c>
      <c r="C176" s="155" t="s">
        <v>721</v>
      </c>
      <c r="D176" s="347" t="s">
        <v>317</v>
      </c>
      <c r="E176" s="348">
        <v>23</v>
      </c>
    </row>
    <row r="177" spans="2:5" ht="15">
      <c r="B177" s="344">
        <v>3</v>
      </c>
      <c r="C177" s="155" t="s">
        <v>732</v>
      </c>
      <c r="D177" s="347" t="s">
        <v>328</v>
      </c>
      <c r="E177" s="348">
        <v>19</v>
      </c>
    </row>
    <row r="178" spans="2:5" ht="15">
      <c r="B178" s="344">
        <v>4</v>
      </c>
      <c r="C178" s="155" t="s">
        <v>727</v>
      </c>
      <c r="D178" s="347" t="s">
        <v>323</v>
      </c>
      <c r="E178" s="348">
        <v>14</v>
      </c>
    </row>
    <row r="179" spans="2:5" ht="15">
      <c r="B179" s="344">
        <v>5</v>
      </c>
      <c r="C179" s="155" t="s">
        <v>965</v>
      </c>
      <c r="D179" s="347" t="s">
        <v>311</v>
      </c>
      <c r="E179" s="348">
        <v>10</v>
      </c>
    </row>
    <row r="180" spans="2:5" ht="15" customHeight="1">
      <c r="B180" s="469" t="s">
        <v>60</v>
      </c>
      <c r="C180" s="470"/>
      <c r="D180" s="470"/>
      <c r="E180" s="471"/>
    </row>
    <row r="181" spans="2:5" ht="25.5">
      <c r="B181" s="345" t="s">
        <v>116</v>
      </c>
      <c r="C181" s="345" t="s">
        <v>117</v>
      </c>
      <c r="D181" s="345" t="s">
        <v>118</v>
      </c>
      <c r="E181" s="355" t="s">
        <v>159</v>
      </c>
    </row>
    <row r="182" spans="2:5" ht="15">
      <c r="B182" s="344">
        <v>1</v>
      </c>
      <c r="C182" s="155" t="s">
        <v>965</v>
      </c>
      <c r="D182" s="347" t="s">
        <v>311</v>
      </c>
      <c r="E182" s="348">
        <v>47</v>
      </c>
    </row>
    <row r="183" spans="2:5" ht="15">
      <c r="B183" s="344">
        <v>2</v>
      </c>
      <c r="C183" s="155" t="s">
        <v>720</v>
      </c>
      <c r="D183" s="347" t="s">
        <v>316</v>
      </c>
      <c r="E183" s="348">
        <v>37</v>
      </c>
    </row>
    <row r="184" spans="2:5" ht="15">
      <c r="B184" s="344">
        <v>3</v>
      </c>
      <c r="C184" s="155" t="s">
        <v>749</v>
      </c>
      <c r="D184" s="347" t="s">
        <v>346</v>
      </c>
      <c r="E184" s="348">
        <v>29</v>
      </c>
    </row>
    <row r="185" spans="2:5" ht="15">
      <c r="B185" s="344">
        <v>4</v>
      </c>
      <c r="C185" s="155" t="s">
        <v>967</v>
      </c>
      <c r="D185" s="347" t="s">
        <v>315</v>
      </c>
      <c r="E185" s="348">
        <v>28</v>
      </c>
    </row>
    <row r="186" spans="2:5" ht="15">
      <c r="B186" s="344">
        <v>5</v>
      </c>
      <c r="C186" s="155" t="s">
        <v>748</v>
      </c>
      <c r="D186" s="347" t="s">
        <v>345</v>
      </c>
      <c r="E186" s="348">
        <v>27</v>
      </c>
    </row>
    <row r="187" spans="2:5" ht="15" customHeight="1">
      <c r="B187" s="469" t="s">
        <v>61</v>
      </c>
      <c r="C187" s="470"/>
      <c r="D187" s="470"/>
      <c r="E187" s="471"/>
    </row>
    <row r="188" spans="2:5" ht="25.5">
      <c r="B188" s="345" t="s">
        <v>116</v>
      </c>
      <c r="C188" s="345" t="s">
        <v>117</v>
      </c>
      <c r="D188" s="345" t="s">
        <v>118</v>
      </c>
      <c r="E188" s="355" t="s">
        <v>159</v>
      </c>
    </row>
    <row r="189" spans="2:5" ht="15">
      <c r="B189" s="344">
        <v>1</v>
      </c>
      <c r="C189" s="155" t="s">
        <v>712</v>
      </c>
      <c r="D189" s="347" t="s">
        <v>305</v>
      </c>
      <c r="E189" s="348">
        <v>215</v>
      </c>
    </row>
    <row r="190" spans="2:5" ht="15">
      <c r="B190" s="344">
        <v>2</v>
      </c>
      <c r="C190" s="155" t="s">
        <v>750</v>
      </c>
      <c r="D190" s="347" t="s">
        <v>347</v>
      </c>
      <c r="E190" s="348">
        <v>195</v>
      </c>
    </row>
    <row r="191" spans="2:5" ht="15">
      <c r="B191" s="344">
        <v>3</v>
      </c>
      <c r="C191" s="155" t="s">
        <v>715</v>
      </c>
      <c r="D191" s="347" t="s">
        <v>308</v>
      </c>
      <c r="E191" s="348">
        <v>165</v>
      </c>
    </row>
    <row r="192" spans="2:5" ht="15">
      <c r="B192" s="344">
        <v>4</v>
      </c>
      <c r="C192" s="155" t="s">
        <v>751</v>
      </c>
      <c r="D192" s="347" t="s">
        <v>348</v>
      </c>
      <c r="E192" s="348">
        <v>153</v>
      </c>
    </row>
    <row r="193" spans="2:5" ht="15">
      <c r="B193" s="344">
        <v>5</v>
      </c>
      <c r="C193" s="155" t="s">
        <v>722</v>
      </c>
      <c r="D193" s="347" t="s">
        <v>318</v>
      </c>
      <c r="E193" s="348">
        <v>113</v>
      </c>
    </row>
    <row r="194" spans="2:5" ht="15" customHeight="1">
      <c r="B194" s="469" t="s">
        <v>62</v>
      </c>
      <c r="C194" s="470"/>
      <c r="D194" s="470"/>
      <c r="E194" s="471"/>
    </row>
    <row r="195" spans="2:5" ht="25.5">
      <c r="B195" s="345" t="s">
        <v>116</v>
      </c>
      <c r="C195" s="345" t="s">
        <v>117</v>
      </c>
      <c r="D195" s="345" t="s">
        <v>118</v>
      </c>
      <c r="E195" s="355" t="s">
        <v>159</v>
      </c>
    </row>
    <row r="196" spans="2:5" ht="15">
      <c r="B196" s="344">
        <v>1</v>
      </c>
      <c r="C196" s="155" t="s">
        <v>715</v>
      </c>
      <c r="D196" s="347" t="s">
        <v>308</v>
      </c>
      <c r="E196" s="348">
        <v>46</v>
      </c>
    </row>
    <row r="197" spans="2:5" ht="15">
      <c r="B197" s="344">
        <v>2</v>
      </c>
      <c r="C197" s="155" t="s">
        <v>722</v>
      </c>
      <c r="D197" s="347" t="s">
        <v>318</v>
      </c>
      <c r="E197" s="348">
        <v>26</v>
      </c>
    </row>
    <row r="198" spans="2:5" ht="15">
      <c r="B198" s="344">
        <v>3</v>
      </c>
      <c r="C198" s="155" t="s">
        <v>721</v>
      </c>
      <c r="D198" s="347" t="s">
        <v>317</v>
      </c>
      <c r="E198" s="348">
        <v>14</v>
      </c>
    </row>
    <row r="199" spans="2:5" ht="15">
      <c r="B199" s="344">
        <v>4</v>
      </c>
      <c r="C199" s="155" t="s">
        <v>967</v>
      </c>
      <c r="D199" s="347" t="s">
        <v>315</v>
      </c>
      <c r="E199" s="348">
        <v>14</v>
      </c>
    </row>
    <row r="200" spans="2:5" ht="15">
      <c r="B200" s="344">
        <v>5</v>
      </c>
      <c r="C200" s="155" t="s">
        <v>716</v>
      </c>
      <c r="D200" s="347" t="s">
        <v>309</v>
      </c>
      <c r="E200" s="348">
        <v>12</v>
      </c>
    </row>
    <row r="201" spans="2:5" ht="15" customHeight="1">
      <c r="B201" s="469" t="s">
        <v>63</v>
      </c>
      <c r="C201" s="470"/>
      <c r="D201" s="470"/>
      <c r="E201" s="471"/>
    </row>
    <row r="202" spans="2:5" ht="25.5">
      <c r="B202" s="345" t="s">
        <v>116</v>
      </c>
      <c r="C202" s="345" t="s">
        <v>117</v>
      </c>
      <c r="D202" s="345" t="s">
        <v>118</v>
      </c>
      <c r="E202" s="355" t="s">
        <v>159</v>
      </c>
    </row>
    <row r="203" spans="2:5" ht="15">
      <c r="B203" s="344">
        <v>1</v>
      </c>
      <c r="C203" s="155" t="s">
        <v>752</v>
      </c>
      <c r="D203" s="347" t="s">
        <v>349</v>
      </c>
      <c r="E203" s="348">
        <v>17</v>
      </c>
    </row>
    <row r="204" spans="2:5" ht="15">
      <c r="B204" s="344">
        <v>2</v>
      </c>
      <c r="C204" s="155" t="s">
        <v>715</v>
      </c>
      <c r="D204" s="347" t="s">
        <v>308</v>
      </c>
      <c r="E204" s="348">
        <v>17</v>
      </c>
    </row>
    <row r="205" spans="2:5" ht="15">
      <c r="B205" s="344">
        <v>3</v>
      </c>
      <c r="C205" s="155" t="s">
        <v>967</v>
      </c>
      <c r="D205" s="347" t="s">
        <v>315</v>
      </c>
      <c r="E205" s="348">
        <v>14</v>
      </c>
    </row>
    <row r="206" spans="2:5" ht="15">
      <c r="B206" s="344">
        <v>4</v>
      </c>
      <c r="C206" s="155" t="s">
        <v>965</v>
      </c>
      <c r="D206" s="347" t="s">
        <v>311</v>
      </c>
      <c r="E206" s="348">
        <v>12</v>
      </c>
    </row>
    <row r="207" spans="2:5" ht="15">
      <c r="B207" s="344">
        <v>5</v>
      </c>
      <c r="C207" s="155" t="s">
        <v>721</v>
      </c>
      <c r="D207" s="347" t="s">
        <v>317</v>
      </c>
      <c r="E207" s="348">
        <v>11</v>
      </c>
    </row>
    <row r="208" spans="2:5" ht="15" customHeight="1">
      <c r="B208" s="469" t="s">
        <v>64</v>
      </c>
      <c r="C208" s="470"/>
      <c r="D208" s="470"/>
      <c r="E208" s="471"/>
    </row>
    <row r="209" spans="2:5" ht="25.5">
      <c r="B209" s="345" t="s">
        <v>116</v>
      </c>
      <c r="C209" s="345" t="s">
        <v>117</v>
      </c>
      <c r="D209" s="345" t="s">
        <v>118</v>
      </c>
      <c r="E209" s="355" t="s">
        <v>159</v>
      </c>
    </row>
    <row r="210" spans="2:5" ht="15">
      <c r="B210" s="344">
        <v>1</v>
      </c>
      <c r="C210" s="155" t="s">
        <v>716</v>
      </c>
      <c r="D210" s="347" t="s">
        <v>309</v>
      </c>
      <c r="E210" s="348">
        <v>12</v>
      </c>
    </row>
    <row r="211" spans="2:5" ht="15">
      <c r="B211" s="344">
        <v>2</v>
      </c>
      <c r="C211" s="155" t="s">
        <v>727</v>
      </c>
      <c r="D211" s="347" t="s">
        <v>323</v>
      </c>
      <c r="E211" s="348">
        <v>9</v>
      </c>
    </row>
    <row r="212" spans="2:5" ht="15">
      <c r="B212" s="344">
        <v>3</v>
      </c>
      <c r="C212" s="155" t="s">
        <v>721</v>
      </c>
      <c r="D212" s="347" t="s">
        <v>317</v>
      </c>
      <c r="E212" s="348">
        <v>6</v>
      </c>
    </row>
    <row r="213" spans="2:5" ht="15">
      <c r="B213" s="344">
        <v>4</v>
      </c>
      <c r="C213" s="155" t="s">
        <v>971</v>
      </c>
      <c r="D213" s="347" t="s">
        <v>343</v>
      </c>
      <c r="E213" s="348">
        <v>6</v>
      </c>
    </row>
    <row r="214" spans="2:5" ht="15">
      <c r="B214" s="344">
        <v>5</v>
      </c>
      <c r="C214" s="155" t="s">
        <v>732</v>
      </c>
      <c r="D214" s="347" t="s">
        <v>328</v>
      </c>
      <c r="E214" s="348">
        <v>5</v>
      </c>
    </row>
    <row r="215" spans="2:5" ht="15" customHeight="1">
      <c r="B215" s="469" t="s">
        <v>65</v>
      </c>
      <c r="C215" s="470"/>
      <c r="D215" s="470"/>
      <c r="E215" s="471"/>
    </row>
    <row r="216" spans="2:5" ht="25.5">
      <c r="B216" s="345" t="s">
        <v>116</v>
      </c>
      <c r="C216" s="345" t="s">
        <v>117</v>
      </c>
      <c r="D216" s="345" t="s">
        <v>118</v>
      </c>
      <c r="E216" s="355" t="s">
        <v>159</v>
      </c>
    </row>
    <row r="217" spans="2:5" ht="15">
      <c r="B217" s="344">
        <v>1</v>
      </c>
      <c r="C217" s="155" t="s">
        <v>713</v>
      </c>
      <c r="D217" s="347" t="s">
        <v>306</v>
      </c>
      <c r="E217" s="348">
        <v>102</v>
      </c>
    </row>
    <row r="218" spans="2:5" ht="15">
      <c r="B218" s="344">
        <v>2</v>
      </c>
      <c r="C218" s="155" t="s">
        <v>715</v>
      </c>
      <c r="D218" s="347" t="s">
        <v>308</v>
      </c>
      <c r="E218" s="348">
        <v>54</v>
      </c>
    </row>
    <row r="219" spans="2:5" ht="15">
      <c r="B219" s="344">
        <v>3</v>
      </c>
      <c r="C219" s="155" t="s">
        <v>712</v>
      </c>
      <c r="D219" s="347" t="s">
        <v>305</v>
      </c>
      <c r="E219" s="348">
        <v>49</v>
      </c>
    </row>
    <row r="220" spans="2:5" ht="15">
      <c r="B220" s="344">
        <v>4</v>
      </c>
      <c r="C220" s="155" t="s">
        <v>754</v>
      </c>
      <c r="D220" s="347" t="s">
        <v>351</v>
      </c>
      <c r="E220" s="348">
        <v>30</v>
      </c>
    </row>
    <row r="221" spans="2:5" ht="25.5">
      <c r="B221" s="344">
        <v>5</v>
      </c>
      <c r="C221" s="155" t="s">
        <v>714</v>
      </c>
      <c r="D221" s="347" t="s">
        <v>307</v>
      </c>
      <c r="E221" s="348">
        <v>27</v>
      </c>
    </row>
    <row r="222" spans="2:5" ht="15" customHeight="1">
      <c r="B222" s="469" t="s">
        <v>66</v>
      </c>
      <c r="C222" s="470"/>
      <c r="D222" s="470"/>
      <c r="E222" s="471"/>
    </row>
    <row r="223" spans="2:5" ht="25.5">
      <c r="B223" s="345" t="s">
        <v>116</v>
      </c>
      <c r="C223" s="345" t="s">
        <v>117</v>
      </c>
      <c r="D223" s="345" t="s">
        <v>118</v>
      </c>
      <c r="E223" s="355" t="s">
        <v>159</v>
      </c>
    </row>
    <row r="224" spans="2:5" ht="15">
      <c r="B224" s="344">
        <v>1</v>
      </c>
      <c r="C224" s="155" t="s">
        <v>965</v>
      </c>
      <c r="D224" s="347" t="s">
        <v>311</v>
      </c>
      <c r="E224" s="348">
        <v>71</v>
      </c>
    </row>
    <row r="225" spans="2:5" ht="15">
      <c r="B225" s="344">
        <v>2</v>
      </c>
      <c r="C225" s="155" t="s">
        <v>738</v>
      </c>
      <c r="D225" s="347" t="s">
        <v>333</v>
      </c>
      <c r="E225" s="348">
        <v>25</v>
      </c>
    </row>
    <row r="226" spans="2:5" ht="15">
      <c r="B226" s="344">
        <v>3</v>
      </c>
      <c r="C226" s="155" t="s">
        <v>715</v>
      </c>
      <c r="D226" s="347" t="s">
        <v>308</v>
      </c>
      <c r="E226" s="348">
        <v>20</v>
      </c>
    </row>
    <row r="227" spans="2:5" ht="15">
      <c r="B227" s="344">
        <v>4</v>
      </c>
      <c r="C227" s="155" t="s">
        <v>755</v>
      </c>
      <c r="D227" s="347" t="s">
        <v>352</v>
      </c>
      <c r="E227" s="348">
        <v>17</v>
      </c>
    </row>
    <row r="228" spans="2:5" ht="15">
      <c r="B228" s="344">
        <v>5</v>
      </c>
      <c r="C228" s="155" t="s">
        <v>967</v>
      </c>
      <c r="D228" s="347" t="s">
        <v>315</v>
      </c>
      <c r="E228" s="348">
        <v>14</v>
      </c>
    </row>
    <row r="229" spans="2:5" ht="15" customHeight="1">
      <c r="B229" s="472" t="s">
        <v>67</v>
      </c>
      <c r="C229" s="473"/>
      <c r="D229" s="473"/>
      <c r="E229" s="474"/>
    </row>
    <row r="230" spans="2:5" ht="25.5">
      <c r="B230" s="345" t="s">
        <v>116</v>
      </c>
      <c r="C230" s="345" t="s">
        <v>117</v>
      </c>
      <c r="D230" s="345" t="s">
        <v>118</v>
      </c>
      <c r="E230" s="355" t="s">
        <v>159</v>
      </c>
    </row>
    <row r="231" spans="2:5" ht="15">
      <c r="B231" s="344">
        <v>1</v>
      </c>
      <c r="C231" s="155" t="s">
        <v>727</v>
      </c>
      <c r="D231" s="347" t="s">
        <v>323</v>
      </c>
      <c r="E231" s="348">
        <v>170</v>
      </c>
    </row>
    <row r="232" spans="2:5" ht="15">
      <c r="B232" s="344">
        <v>2</v>
      </c>
      <c r="C232" s="155" t="s">
        <v>715</v>
      </c>
      <c r="D232" s="347" t="s">
        <v>308</v>
      </c>
      <c r="E232" s="348">
        <v>161</v>
      </c>
    </row>
    <row r="233" spans="2:5" ht="15">
      <c r="B233" s="344">
        <v>3</v>
      </c>
      <c r="C233" s="155" t="s">
        <v>722</v>
      </c>
      <c r="D233" s="347" t="s">
        <v>318</v>
      </c>
      <c r="E233" s="348">
        <v>90</v>
      </c>
    </row>
    <row r="234" spans="2:5" ht="15">
      <c r="B234" s="344">
        <v>4</v>
      </c>
      <c r="C234" s="155" t="s">
        <v>711</v>
      </c>
      <c r="D234" s="347" t="s">
        <v>304</v>
      </c>
      <c r="E234" s="348">
        <v>56</v>
      </c>
    </row>
    <row r="235" spans="2:5" ht="25.5">
      <c r="B235" s="344">
        <v>5</v>
      </c>
      <c r="C235" s="155" t="s">
        <v>714</v>
      </c>
      <c r="D235" s="347" t="s">
        <v>307</v>
      </c>
      <c r="E235" s="348">
        <v>52</v>
      </c>
    </row>
    <row r="236" spans="2:5" ht="15" customHeight="1">
      <c r="B236" s="469" t="s">
        <v>68</v>
      </c>
      <c r="C236" s="470"/>
      <c r="D236" s="470"/>
      <c r="E236" s="471"/>
    </row>
    <row r="237" spans="2:5" ht="25.5">
      <c r="B237" s="345" t="s">
        <v>116</v>
      </c>
      <c r="C237" s="345" t="s">
        <v>117</v>
      </c>
      <c r="D237" s="345" t="s">
        <v>118</v>
      </c>
      <c r="E237" s="355" t="s">
        <v>159</v>
      </c>
    </row>
    <row r="238" spans="2:5" ht="15">
      <c r="B238" s="344">
        <v>1</v>
      </c>
      <c r="C238" s="155" t="s">
        <v>717</v>
      </c>
      <c r="D238" s="347" t="s">
        <v>310</v>
      </c>
      <c r="E238" s="348">
        <v>2056</v>
      </c>
    </row>
    <row r="239" spans="2:5" ht="15">
      <c r="B239" s="344">
        <v>2</v>
      </c>
      <c r="C239" s="155" t="s">
        <v>746</v>
      </c>
      <c r="D239" s="347" t="s">
        <v>353</v>
      </c>
      <c r="E239" s="348">
        <v>1911</v>
      </c>
    </row>
    <row r="240" spans="2:5" ht="15">
      <c r="B240" s="344">
        <v>3</v>
      </c>
      <c r="C240" s="155" t="s">
        <v>736</v>
      </c>
      <c r="D240" s="347" t="s">
        <v>331</v>
      </c>
      <c r="E240" s="348">
        <v>1231</v>
      </c>
    </row>
    <row r="241" spans="2:5" ht="15">
      <c r="B241" s="344">
        <v>4</v>
      </c>
      <c r="C241" s="155" t="s">
        <v>749</v>
      </c>
      <c r="D241" s="347" t="s">
        <v>346</v>
      </c>
      <c r="E241" s="348">
        <v>1105</v>
      </c>
    </row>
    <row r="242" spans="2:5" ht="15">
      <c r="B242" s="344">
        <v>5</v>
      </c>
      <c r="C242" s="155" t="s">
        <v>756</v>
      </c>
      <c r="D242" s="347" t="s">
        <v>354</v>
      </c>
      <c r="E242" s="348">
        <v>830</v>
      </c>
    </row>
    <row r="243" spans="2:5" ht="15" customHeight="1">
      <c r="B243" s="469" t="s">
        <v>69</v>
      </c>
      <c r="C243" s="470"/>
      <c r="D243" s="470"/>
      <c r="E243" s="471"/>
    </row>
    <row r="244" spans="2:5" ht="25.5">
      <c r="B244" s="345" t="s">
        <v>116</v>
      </c>
      <c r="C244" s="345" t="s">
        <v>117</v>
      </c>
      <c r="D244" s="345" t="s">
        <v>118</v>
      </c>
      <c r="E244" s="355" t="s">
        <v>159</v>
      </c>
    </row>
    <row r="245" spans="2:5" ht="15">
      <c r="B245" s="344">
        <v>1</v>
      </c>
      <c r="C245" s="155" t="s">
        <v>715</v>
      </c>
      <c r="D245" s="347" t="s">
        <v>308</v>
      </c>
      <c r="E245" s="348">
        <v>229</v>
      </c>
    </row>
    <row r="246" spans="2:5" ht="15">
      <c r="B246" s="344">
        <v>2</v>
      </c>
      <c r="C246" s="155" t="s">
        <v>713</v>
      </c>
      <c r="D246" s="347" t="s">
        <v>306</v>
      </c>
      <c r="E246" s="348">
        <v>198</v>
      </c>
    </row>
    <row r="247" spans="2:5" ht="15">
      <c r="B247" s="344">
        <v>3</v>
      </c>
      <c r="C247" s="155" t="s">
        <v>720</v>
      </c>
      <c r="D247" s="347" t="s">
        <v>316</v>
      </c>
      <c r="E247" s="348">
        <v>193</v>
      </c>
    </row>
    <row r="248" spans="2:5" ht="15">
      <c r="B248" s="344">
        <v>4</v>
      </c>
      <c r="C248" s="155" t="s">
        <v>727</v>
      </c>
      <c r="D248" s="347" t="s">
        <v>323</v>
      </c>
      <c r="E248" s="348">
        <v>165</v>
      </c>
    </row>
    <row r="249" spans="2:5" ht="15">
      <c r="B249" s="344">
        <v>5</v>
      </c>
      <c r="C249" s="155" t="s">
        <v>717</v>
      </c>
      <c r="D249" s="347" t="s">
        <v>310</v>
      </c>
      <c r="E249" s="348">
        <v>157</v>
      </c>
    </row>
    <row r="250" spans="2:5" ht="15" customHeight="1">
      <c r="B250" s="469" t="s">
        <v>70</v>
      </c>
      <c r="C250" s="470"/>
      <c r="D250" s="470"/>
      <c r="E250" s="471"/>
    </row>
    <row r="251" spans="2:5" ht="25.5">
      <c r="B251" s="345" t="s">
        <v>116</v>
      </c>
      <c r="C251" s="345" t="s">
        <v>117</v>
      </c>
      <c r="D251" s="345" t="s">
        <v>118</v>
      </c>
      <c r="E251" s="355" t="s">
        <v>159</v>
      </c>
    </row>
    <row r="252" spans="2:5" ht="15">
      <c r="B252" s="344">
        <v>1</v>
      </c>
      <c r="C252" s="155" t="s">
        <v>732</v>
      </c>
      <c r="D252" s="347" t="s">
        <v>328</v>
      </c>
      <c r="E252" s="348">
        <v>38</v>
      </c>
    </row>
    <row r="253" spans="2:5" ht="15">
      <c r="B253" s="344">
        <v>2</v>
      </c>
      <c r="C253" s="155" t="s">
        <v>967</v>
      </c>
      <c r="D253" s="347" t="s">
        <v>315</v>
      </c>
      <c r="E253" s="348">
        <v>22</v>
      </c>
    </row>
    <row r="254" spans="2:5" ht="15">
      <c r="B254" s="344">
        <v>3</v>
      </c>
      <c r="C254" s="155" t="s">
        <v>721</v>
      </c>
      <c r="D254" s="347" t="s">
        <v>317</v>
      </c>
      <c r="E254" s="348">
        <v>11</v>
      </c>
    </row>
    <row r="255" spans="2:5" ht="15">
      <c r="B255" s="344">
        <v>4</v>
      </c>
      <c r="C255" s="155" t="s">
        <v>747</v>
      </c>
      <c r="D255" s="347" t="s">
        <v>344</v>
      </c>
      <c r="E255" s="348">
        <v>8</v>
      </c>
    </row>
    <row r="256" spans="2:5" ht="15">
      <c r="B256" s="344">
        <v>5</v>
      </c>
      <c r="C256" s="155" t="s">
        <v>720</v>
      </c>
      <c r="D256" s="347" t="s">
        <v>316</v>
      </c>
      <c r="E256" s="348">
        <v>8</v>
      </c>
    </row>
    <row r="257" spans="2:5" ht="15" customHeight="1">
      <c r="B257" s="469" t="s">
        <v>71</v>
      </c>
      <c r="C257" s="470"/>
      <c r="D257" s="470"/>
      <c r="E257" s="471"/>
    </row>
    <row r="258" spans="2:5" ht="25.5">
      <c r="B258" s="345" t="s">
        <v>116</v>
      </c>
      <c r="C258" s="345" t="s">
        <v>117</v>
      </c>
      <c r="D258" s="345" t="s">
        <v>118</v>
      </c>
      <c r="E258" s="355" t="s">
        <v>159</v>
      </c>
    </row>
    <row r="259" spans="2:5" ht="15">
      <c r="B259" s="344">
        <v>1</v>
      </c>
      <c r="C259" s="155" t="s">
        <v>758</v>
      </c>
      <c r="D259" s="347" t="s">
        <v>356</v>
      </c>
      <c r="E259" s="348">
        <v>40</v>
      </c>
    </row>
    <row r="260" spans="2:5" ht="15">
      <c r="B260" s="344">
        <v>2</v>
      </c>
      <c r="C260" s="155" t="s">
        <v>967</v>
      </c>
      <c r="D260" s="347" t="s">
        <v>315</v>
      </c>
      <c r="E260" s="348">
        <v>27</v>
      </c>
    </row>
    <row r="261" spans="2:5" ht="15">
      <c r="B261" s="344">
        <v>3</v>
      </c>
      <c r="C261" s="155" t="s">
        <v>738</v>
      </c>
      <c r="D261" s="347" t="s">
        <v>333</v>
      </c>
      <c r="E261" s="348">
        <v>23</v>
      </c>
    </row>
    <row r="262" spans="2:5" ht="15">
      <c r="B262" s="344">
        <v>4</v>
      </c>
      <c r="C262" s="155" t="s">
        <v>721</v>
      </c>
      <c r="D262" s="347" t="s">
        <v>317</v>
      </c>
      <c r="E262" s="348">
        <v>19</v>
      </c>
    </row>
    <row r="263" spans="2:5" ht="15">
      <c r="B263" s="344">
        <v>5</v>
      </c>
      <c r="C263" s="155" t="s">
        <v>965</v>
      </c>
      <c r="D263" s="347" t="s">
        <v>311</v>
      </c>
      <c r="E263" s="348">
        <v>15</v>
      </c>
    </row>
    <row r="264" spans="2:5" ht="15" customHeight="1">
      <c r="B264" s="469" t="s">
        <v>72</v>
      </c>
      <c r="C264" s="470"/>
      <c r="D264" s="470"/>
      <c r="E264" s="471"/>
    </row>
    <row r="265" spans="2:5" ht="25.5">
      <c r="B265" s="345" t="s">
        <v>116</v>
      </c>
      <c r="C265" s="345" t="s">
        <v>117</v>
      </c>
      <c r="D265" s="345" t="s">
        <v>118</v>
      </c>
      <c r="E265" s="355" t="s">
        <v>159</v>
      </c>
    </row>
    <row r="266" spans="2:5" ht="15">
      <c r="B266" s="344">
        <v>1</v>
      </c>
      <c r="C266" s="155" t="s">
        <v>723</v>
      </c>
      <c r="D266" s="347" t="s">
        <v>319</v>
      </c>
      <c r="E266" s="348">
        <v>169</v>
      </c>
    </row>
    <row r="267" spans="2:5" ht="25.5">
      <c r="B267" s="344">
        <v>2</v>
      </c>
      <c r="C267" s="155" t="s">
        <v>741</v>
      </c>
      <c r="D267" s="347" t="s">
        <v>336</v>
      </c>
      <c r="E267" s="348">
        <v>158</v>
      </c>
    </row>
    <row r="268" spans="2:5" ht="15">
      <c r="B268" s="344">
        <v>3</v>
      </c>
      <c r="C268" s="155" t="s">
        <v>759</v>
      </c>
      <c r="D268" s="347" t="s">
        <v>357</v>
      </c>
      <c r="E268" s="348">
        <v>149</v>
      </c>
    </row>
    <row r="269" spans="2:5" ht="15">
      <c r="B269" s="344">
        <v>4</v>
      </c>
      <c r="C269" s="155" t="s">
        <v>760</v>
      </c>
      <c r="D269" s="347" t="s">
        <v>358</v>
      </c>
      <c r="E269" s="348">
        <v>98</v>
      </c>
    </row>
    <row r="270" spans="2:5" ht="15">
      <c r="B270" s="344">
        <v>5</v>
      </c>
      <c r="C270" s="155" t="s">
        <v>720</v>
      </c>
      <c r="D270" s="347" t="s">
        <v>316</v>
      </c>
      <c r="E270" s="348">
        <v>66</v>
      </c>
    </row>
    <row r="271" spans="2:5" ht="15" customHeight="1">
      <c r="B271" s="469" t="s">
        <v>73</v>
      </c>
      <c r="C271" s="470"/>
      <c r="D271" s="470"/>
      <c r="E271" s="471"/>
    </row>
    <row r="272" spans="2:5" ht="25.5">
      <c r="B272" s="345" t="s">
        <v>116</v>
      </c>
      <c r="C272" s="345" t="s">
        <v>117</v>
      </c>
      <c r="D272" s="345" t="s">
        <v>118</v>
      </c>
      <c r="E272" s="355" t="s">
        <v>159</v>
      </c>
    </row>
    <row r="273" spans="2:5" ht="15">
      <c r="B273" s="344">
        <v>1</v>
      </c>
      <c r="C273" s="155" t="s">
        <v>732</v>
      </c>
      <c r="D273" s="347" t="s">
        <v>328</v>
      </c>
      <c r="E273" s="348">
        <v>31</v>
      </c>
    </row>
    <row r="274" spans="2:5" ht="15">
      <c r="B274" s="344">
        <v>2</v>
      </c>
      <c r="C274" s="155" t="s">
        <v>967</v>
      </c>
      <c r="D274" s="347" t="s">
        <v>315</v>
      </c>
      <c r="E274" s="348">
        <v>26</v>
      </c>
    </row>
    <row r="275" spans="2:5" ht="15">
      <c r="B275" s="344">
        <v>3</v>
      </c>
      <c r="C275" s="155" t="s">
        <v>722</v>
      </c>
      <c r="D275" s="347" t="s">
        <v>318</v>
      </c>
      <c r="E275" s="348">
        <v>23</v>
      </c>
    </row>
    <row r="276" spans="2:5" ht="15">
      <c r="B276" s="344">
        <v>4</v>
      </c>
      <c r="C276" s="155" t="s">
        <v>717</v>
      </c>
      <c r="D276" s="347" t="s">
        <v>310</v>
      </c>
      <c r="E276" s="348">
        <v>23</v>
      </c>
    </row>
    <row r="277" spans="2:5" ht="15">
      <c r="B277" s="344">
        <v>5</v>
      </c>
      <c r="C277" s="155" t="s">
        <v>746</v>
      </c>
      <c r="D277" s="347" t="s">
        <v>353</v>
      </c>
      <c r="E277" s="348">
        <v>21</v>
      </c>
    </row>
    <row r="278" spans="2:5" ht="15" customHeight="1">
      <c r="B278" s="469" t="s">
        <v>74</v>
      </c>
      <c r="C278" s="470"/>
      <c r="D278" s="470"/>
      <c r="E278" s="471"/>
    </row>
    <row r="279" spans="2:5" ht="25.5">
      <c r="B279" s="345" t="s">
        <v>116</v>
      </c>
      <c r="C279" s="345" t="s">
        <v>117</v>
      </c>
      <c r="D279" s="345" t="s">
        <v>118</v>
      </c>
      <c r="E279" s="355" t="s">
        <v>159</v>
      </c>
    </row>
    <row r="280" spans="2:5" ht="15">
      <c r="B280" s="344">
        <v>1</v>
      </c>
      <c r="C280" s="155" t="s">
        <v>722</v>
      </c>
      <c r="D280" s="347" t="s">
        <v>318</v>
      </c>
      <c r="E280" s="348">
        <v>13</v>
      </c>
    </row>
    <row r="281" spans="2:5" ht="15">
      <c r="B281" s="344">
        <v>2</v>
      </c>
      <c r="C281" s="155" t="s">
        <v>720</v>
      </c>
      <c r="D281" s="347" t="s">
        <v>316</v>
      </c>
      <c r="E281" s="348">
        <v>9</v>
      </c>
    </row>
    <row r="282" spans="2:5" ht="15">
      <c r="B282" s="344">
        <v>3</v>
      </c>
      <c r="C282" s="155" t="s">
        <v>719</v>
      </c>
      <c r="D282" s="347" t="s">
        <v>313</v>
      </c>
      <c r="E282" s="348">
        <v>8</v>
      </c>
    </row>
    <row r="283" spans="2:5" ht="15">
      <c r="B283" s="344">
        <v>4</v>
      </c>
      <c r="C283" s="155" t="s">
        <v>967</v>
      </c>
      <c r="D283" s="347" t="s">
        <v>315</v>
      </c>
      <c r="E283" s="348">
        <v>8</v>
      </c>
    </row>
    <row r="284" spans="2:5" ht="15">
      <c r="B284" s="344">
        <v>5</v>
      </c>
      <c r="C284" s="155" t="s">
        <v>965</v>
      </c>
      <c r="D284" s="347" t="s">
        <v>311</v>
      </c>
      <c r="E284" s="348">
        <v>7</v>
      </c>
    </row>
    <row r="285" spans="2:5" ht="15" customHeight="1">
      <c r="B285" s="469" t="s">
        <v>75</v>
      </c>
      <c r="C285" s="470"/>
      <c r="D285" s="470"/>
      <c r="E285" s="471"/>
    </row>
    <row r="286" spans="2:5" ht="25.5">
      <c r="B286" s="345" t="s">
        <v>116</v>
      </c>
      <c r="C286" s="345" t="s">
        <v>117</v>
      </c>
      <c r="D286" s="345" t="s">
        <v>118</v>
      </c>
      <c r="E286" s="355" t="s">
        <v>159</v>
      </c>
    </row>
    <row r="287" spans="2:5" ht="15">
      <c r="B287" s="344">
        <v>1</v>
      </c>
      <c r="C287" s="155" t="s">
        <v>711</v>
      </c>
      <c r="D287" s="347" t="s">
        <v>304</v>
      </c>
      <c r="E287" s="348">
        <v>186</v>
      </c>
    </row>
    <row r="288" spans="2:5" ht="15">
      <c r="B288" s="344">
        <v>2</v>
      </c>
      <c r="C288" s="155" t="s">
        <v>749</v>
      </c>
      <c r="D288" s="347" t="s">
        <v>346</v>
      </c>
      <c r="E288" s="348">
        <v>100</v>
      </c>
    </row>
    <row r="289" spans="2:5" ht="15">
      <c r="B289" s="344">
        <v>3</v>
      </c>
      <c r="C289" s="155" t="s">
        <v>748</v>
      </c>
      <c r="D289" s="347" t="s">
        <v>345</v>
      </c>
      <c r="E289" s="348">
        <v>91</v>
      </c>
    </row>
    <row r="290" spans="2:5" ht="15">
      <c r="B290" s="344">
        <v>4</v>
      </c>
      <c r="C290" s="155" t="s">
        <v>762</v>
      </c>
      <c r="D290" s="347" t="s">
        <v>360</v>
      </c>
      <c r="E290" s="348">
        <v>85</v>
      </c>
    </row>
    <row r="291" spans="2:5" ht="15">
      <c r="B291" s="344">
        <v>5</v>
      </c>
      <c r="C291" s="155" t="s">
        <v>761</v>
      </c>
      <c r="D291" s="347" t="s">
        <v>359</v>
      </c>
      <c r="E291" s="348">
        <v>80</v>
      </c>
    </row>
    <row r="292" spans="2:5" ht="15" customHeight="1">
      <c r="B292" s="469" t="s">
        <v>76</v>
      </c>
      <c r="C292" s="470"/>
      <c r="D292" s="470"/>
      <c r="E292" s="471"/>
    </row>
    <row r="293" spans="2:5" ht="25.5">
      <c r="B293" s="345" t="s">
        <v>116</v>
      </c>
      <c r="C293" s="345" t="s">
        <v>117</v>
      </c>
      <c r="D293" s="345" t="s">
        <v>118</v>
      </c>
      <c r="E293" s="355" t="s">
        <v>159</v>
      </c>
    </row>
    <row r="294" spans="2:5" ht="15">
      <c r="B294" s="344">
        <v>1</v>
      </c>
      <c r="C294" s="155" t="s">
        <v>740</v>
      </c>
      <c r="D294" s="347" t="s">
        <v>337</v>
      </c>
      <c r="E294" s="348">
        <v>205</v>
      </c>
    </row>
    <row r="295" spans="2:5" ht="15">
      <c r="B295" s="344">
        <v>2</v>
      </c>
      <c r="C295" s="155" t="s">
        <v>763</v>
      </c>
      <c r="D295" s="347" t="s">
        <v>361</v>
      </c>
      <c r="E295" s="348">
        <v>142</v>
      </c>
    </row>
    <row r="296" spans="2:5" ht="15">
      <c r="B296" s="344">
        <v>3</v>
      </c>
      <c r="C296" s="155" t="s">
        <v>764</v>
      </c>
      <c r="D296" s="347" t="s">
        <v>362</v>
      </c>
      <c r="E296" s="348">
        <v>135</v>
      </c>
    </row>
    <row r="297" spans="2:5" ht="15">
      <c r="B297" s="344">
        <v>4</v>
      </c>
      <c r="C297" s="155" t="s">
        <v>726</v>
      </c>
      <c r="D297" s="347" t="s">
        <v>322</v>
      </c>
      <c r="E297" s="348">
        <v>125</v>
      </c>
    </row>
    <row r="298" spans="2:5" ht="15">
      <c r="B298" s="344">
        <v>5</v>
      </c>
      <c r="C298" s="155" t="s">
        <v>743</v>
      </c>
      <c r="D298" s="347" t="s">
        <v>339</v>
      </c>
      <c r="E298" s="348">
        <v>125</v>
      </c>
    </row>
    <row r="299" spans="2:5" ht="15" customHeight="1">
      <c r="B299" s="469" t="s">
        <v>77</v>
      </c>
      <c r="C299" s="470"/>
      <c r="D299" s="470"/>
      <c r="E299" s="471"/>
    </row>
    <row r="300" spans="2:5" ht="25.5">
      <c r="B300" s="345" t="s">
        <v>116</v>
      </c>
      <c r="C300" s="345" t="s">
        <v>117</v>
      </c>
      <c r="D300" s="345" t="s">
        <v>118</v>
      </c>
      <c r="E300" s="355" t="s">
        <v>159</v>
      </c>
    </row>
    <row r="301" spans="2:5" ht="15">
      <c r="B301" s="344">
        <v>1</v>
      </c>
      <c r="C301" s="155" t="s">
        <v>715</v>
      </c>
      <c r="D301" s="347" t="s">
        <v>308</v>
      </c>
      <c r="E301" s="348">
        <v>25</v>
      </c>
    </row>
    <row r="302" spans="2:5" ht="15">
      <c r="B302" s="344">
        <v>2</v>
      </c>
      <c r="C302" s="155" t="s">
        <v>765</v>
      </c>
      <c r="D302" s="347" t="s">
        <v>363</v>
      </c>
      <c r="E302" s="348">
        <v>24</v>
      </c>
    </row>
    <row r="303" spans="2:5" ht="15">
      <c r="B303" s="344">
        <v>3</v>
      </c>
      <c r="C303" s="155" t="s">
        <v>967</v>
      </c>
      <c r="D303" s="347" t="s">
        <v>315</v>
      </c>
      <c r="E303" s="348">
        <v>22</v>
      </c>
    </row>
    <row r="304" spans="2:5" ht="15">
      <c r="B304" s="344">
        <v>4</v>
      </c>
      <c r="C304" s="155" t="s">
        <v>720</v>
      </c>
      <c r="D304" s="347" t="s">
        <v>316</v>
      </c>
      <c r="E304" s="348">
        <v>21</v>
      </c>
    </row>
    <row r="305" spans="2:5" ht="15">
      <c r="B305" s="344">
        <v>5</v>
      </c>
      <c r="C305" s="155" t="s">
        <v>722</v>
      </c>
      <c r="D305" s="347" t="s">
        <v>318</v>
      </c>
      <c r="E305" s="348">
        <v>21</v>
      </c>
    </row>
    <row r="306" spans="2:5" ht="15" customHeight="1">
      <c r="B306" s="469" t="s">
        <v>78</v>
      </c>
      <c r="C306" s="470"/>
      <c r="D306" s="470"/>
      <c r="E306" s="471"/>
    </row>
    <row r="307" spans="2:5" ht="25.5">
      <c r="B307" s="345" t="s">
        <v>116</v>
      </c>
      <c r="C307" s="345" t="s">
        <v>117</v>
      </c>
      <c r="D307" s="345" t="s">
        <v>118</v>
      </c>
      <c r="E307" s="355" t="s">
        <v>159</v>
      </c>
    </row>
    <row r="308" spans="2:5" ht="15">
      <c r="B308" s="344">
        <v>1</v>
      </c>
      <c r="C308" s="155" t="s">
        <v>715</v>
      </c>
      <c r="D308" s="347" t="s">
        <v>308</v>
      </c>
      <c r="E308" s="348">
        <v>103</v>
      </c>
    </row>
    <row r="309" spans="2:5" ht="15">
      <c r="B309" s="344">
        <v>2</v>
      </c>
      <c r="C309" s="155" t="s">
        <v>723</v>
      </c>
      <c r="D309" s="347" t="s">
        <v>319</v>
      </c>
      <c r="E309" s="348">
        <v>27</v>
      </c>
    </row>
    <row r="310" spans="2:5" ht="15">
      <c r="B310" s="344">
        <v>3</v>
      </c>
      <c r="C310" s="155" t="s">
        <v>717</v>
      </c>
      <c r="D310" s="347" t="s">
        <v>310</v>
      </c>
      <c r="E310" s="348">
        <v>26</v>
      </c>
    </row>
    <row r="311" spans="2:5" ht="15">
      <c r="B311" s="344">
        <v>4</v>
      </c>
      <c r="C311" s="155" t="s">
        <v>724</v>
      </c>
      <c r="D311" s="347" t="s">
        <v>320</v>
      </c>
      <c r="E311" s="348">
        <v>23</v>
      </c>
    </row>
    <row r="312" spans="2:5" ht="15">
      <c r="B312" s="344">
        <v>5</v>
      </c>
      <c r="C312" s="155" t="s">
        <v>716</v>
      </c>
      <c r="D312" s="347" t="s">
        <v>309</v>
      </c>
      <c r="E312" s="348">
        <v>22</v>
      </c>
    </row>
    <row r="313" spans="2:5" ht="15" customHeight="1">
      <c r="B313" s="469" t="s">
        <v>79</v>
      </c>
      <c r="C313" s="470"/>
      <c r="D313" s="470"/>
      <c r="E313" s="471"/>
    </row>
    <row r="314" spans="2:5" ht="25.5">
      <c r="B314" s="345" t="s">
        <v>116</v>
      </c>
      <c r="C314" s="345" t="s">
        <v>117</v>
      </c>
      <c r="D314" s="345" t="s">
        <v>118</v>
      </c>
      <c r="E314" s="355" t="s">
        <v>159</v>
      </c>
    </row>
    <row r="315" spans="2:5" ht="15">
      <c r="B315" s="344">
        <v>1</v>
      </c>
      <c r="C315" s="155" t="s">
        <v>715</v>
      </c>
      <c r="D315" s="347" t="s">
        <v>308</v>
      </c>
      <c r="E315" s="348">
        <v>165</v>
      </c>
    </row>
    <row r="316" spans="2:5" ht="15">
      <c r="B316" s="344">
        <v>2</v>
      </c>
      <c r="C316" s="155" t="s">
        <v>713</v>
      </c>
      <c r="D316" s="347" t="s">
        <v>306</v>
      </c>
      <c r="E316" s="348">
        <v>119</v>
      </c>
    </row>
    <row r="317" spans="2:5" ht="15">
      <c r="B317" s="344">
        <v>3</v>
      </c>
      <c r="C317" s="155" t="s">
        <v>727</v>
      </c>
      <c r="D317" s="347" t="s">
        <v>323</v>
      </c>
      <c r="E317" s="348">
        <v>70</v>
      </c>
    </row>
    <row r="318" spans="2:5" ht="15">
      <c r="B318" s="344">
        <v>4</v>
      </c>
      <c r="C318" s="155" t="s">
        <v>972</v>
      </c>
      <c r="D318" s="347" t="s">
        <v>973</v>
      </c>
      <c r="E318" s="348">
        <v>60</v>
      </c>
    </row>
    <row r="319" spans="2:5" ht="15">
      <c r="B319" s="344">
        <v>5</v>
      </c>
      <c r="C319" s="155" t="s">
        <v>744</v>
      </c>
      <c r="D319" s="347" t="s">
        <v>340</v>
      </c>
      <c r="E319" s="348">
        <v>60</v>
      </c>
    </row>
    <row r="320" spans="2:5" ht="15" customHeight="1">
      <c r="B320" s="469" t="s">
        <v>80</v>
      </c>
      <c r="C320" s="470"/>
      <c r="D320" s="470"/>
      <c r="E320" s="471"/>
    </row>
    <row r="321" spans="2:5" ht="25.5">
      <c r="B321" s="345" t="s">
        <v>116</v>
      </c>
      <c r="C321" s="345" t="s">
        <v>117</v>
      </c>
      <c r="D321" s="345" t="s">
        <v>118</v>
      </c>
      <c r="E321" s="355" t="s">
        <v>159</v>
      </c>
    </row>
    <row r="322" spans="2:5" ht="15">
      <c r="B322" s="344">
        <v>1</v>
      </c>
      <c r="C322" s="155" t="s">
        <v>712</v>
      </c>
      <c r="D322" s="347" t="s">
        <v>305</v>
      </c>
      <c r="E322" s="348">
        <v>122</v>
      </c>
    </row>
    <row r="323" spans="2:5" ht="15">
      <c r="B323" s="344">
        <v>2</v>
      </c>
      <c r="C323" s="155" t="s">
        <v>766</v>
      </c>
      <c r="D323" s="347" t="s">
        <v>364</v>
      </c>
      <c r="E323" s="348">
        <v>69</v>
      </c>
    </row>
    <row r="324" spans="2:5" ht="15">
      <c r="B324" s="344">
        <v>3</v>
      </c>
      <c r="C324" s="155" t="s">
        <v>756</v>
      </c>
      <c r="D324" s="347" t="s">
        <v>354</v>
      </c>
      <c r="E324" s="348">
        <v>62</v>
      </c>
    </row>
    <row r="325" spans="2:5" ht="15">
      <c r="B325" s="344">
        <v>4</v>
      </c>
      <c r="C325" s="155" t="s">
        <v>742</v>
      </c>
      <c r="D325" s="347" t="s">
        <v>338</v>
      </c>
      <c r="E325" s="348">
        <v>51</v>
      </c>
    </row>
    <row r="326" spans="2:5" ht="15">
      <c r="B326" s="344">
        <v>5</v>
      </c>
      <c r="C326" s="155" t="s">
        <v>720</v>
      </c>
      <c r="D326" s="347" t="s">
        <v>316</v>
      </c>
      <c r="E326" s="348">
        <v>35</v>
      </c>
    </row>
    <row r="327" spans="2:5" ht="15" customHeight="1">
      <c r="B327" s="469" t="s">
        <v>81</v>
      </c>
      <c r="C327" s="470"/>
      <c r="D327" s="470"/>
      <c r="E327" s="471"/>
    </row>
    <row r="328" spans="2:5" ht="25.5">
      <c r="B328" s="345" t="s">
        <v>116</v>
      </c>
      <c r="C328" s="345" t="s">
        <v>117</v>
      </c>
      <c r="D328" s="345" t="s">
        <v>118</v>
      </c>
      <c r="E328" s="355" t="s">
        <v>159</v>
      </c>
    </row>
    <row r="329" spans="2:5" ht="15">
      <c r="B329" s="344">
        <v>1</v>
      </c>
      <c r="C329" s="155" t="s">
        <v>722</v>
      </c>
      <c r="D329" s="347" t="s">
        <v>318</v>
      </c>
      <c r="E329" s="348">
        <v>57</v>
      </c>
    </row>
    <row r="330" spans="2:5" ht="15">
      <c r="B330" s="344">
        <v>2</v>
      </c>
      <c r="C330" s="155" t="s">
        <v>974</v>
      </c>
      <c r="D330" s="347" t="s">
        <v>954</v>
      </c>
      <c r="E330" s="348">
        <v>22</v>
      </c>
    </row>
    <row r="331" spans="2:5" ht="15">
      <c r="B331" s="344">
        <v>3</v>
      </c>
      <c r="C331" s="155" t="s">
        <v>746</v>
      </c>
      <c r="D331" s="347" t="s">
        <v>353</v>
      </c>
      <c r="E331" s="348">
        <v>17</v>
      </c>
    </row>
    <row r="332" spans="2:5" ht="15">
      <c r="B332" s="344">
        <v>4</v>
      </c>
      <c r="C332" s="155" t="s">
        <v>721</v>
      </c>
      <c r="D332" s="347" t="s">
        <v>317</v>
      </c>
      <c r="E332" s="348">
        <v>16</v>
      </c>
    </row>
    <row r="333" spans="2:5" ht="15">
      <c r="B333" s="344">
        <v>5</v>
      </c>
      <c r="C333" s="155" t="s">
        <v>719</v>
      </c>
      <c r="D333" s="347" t="s">
        <v>313</v>
      </c>
      <c r="E333" s="348">
        <v>15</v>
      </c>
    </row>
    <row r="334" spans="2:5" ht="15" customHeight="1">
      <c r="B334" s="469" t="s">
        <v>82</v>
      </c>
      <c r="C334" s="470"/>
      <c r="D334" s="470"/>
      <c r="E334" s="471"/>
    </row>
    <row r="335" spans="2:5" ht="25.5">
      <c r="B335" s="345" t="s">
        <v>116</v>
      </c>
      <c r="C335" s="345" t="s">
        <v>117</v>
      </c>
      <c r="D335" s="345" t="s">
        <v>118</v>
      </c>
      <c r="E335" s="355" t="s">
        <v>159</v>
      </c>
    </row>
    <row r="336" spans="2:5" ht="15">
      <c r="B336" s="344">
        <v>1</v>
      </c>
      <c r="C336" s="155" t="s">
        <v>713</v>
      </c>
      <c r="D336" s="347" t="s">
        <v>306</v>
      </c>
      <c r="E336" s="348">
        <v>95</v>
      </c>
    </row>
    <row r="337" spans="2:5" ht="15">
      <c r="B337" s="344">
        <v>2</v>
      </c>
      <c r="C337" s="155" t="s">
        <v>718</v>
      </c>
      <c r="D337" s="347" t="s">
        <v>312</v>
      </c>
      <c r="E337" s="348">
        <v>91</v>
      </c>
    </row>
    <row r="338" spans="2:5" ht="15">
      <c r="B338" s="344">
        <v>3</v>
      </c>
      <c r="C338" s="155" t="s">
        <v>965</v>
      </c>
      <c r="D338" s="347" t="s">
        <v>311</v>
      </c>
      <c r="E338" s="348">
        <v>78</v>
      </c>
    </row>
    <row r="339" spans="2:5" ht="15">
      <c r="B339" s="344">
        <v>4</v>
      </c>
      <c r="C339" s="155" t="s">
        <v>967</v>
      </c>
      <c r="D339" s="347" t="s">
        <v>315</v>
      </c>
      <c r="E339" s="348">
        <v>39</v>
      </c>
    </row>
    <row r="340" spans="2:5" ht="15">
      <c r="B340" s="344">
        <v>5</v>
      </c>
      <c r="C340" s="155" t="s">
        <v>721</v>
      </c>
      <c r="D340" s="347" t="s">
        <v>317</v>
      </c>
      <c r="E340" s="348">
        <v>31</v>
      </c>
    </row>
    <row r="341" spans="2:5" ht="15" customHeight="1">
      <c r="B341" s="469" t="s">
        <v>83</v>
      </c>
      <c r="C341" s="470"/>
      <c r="D341" s="470"/>
      <c r="E341" s="471"/>
    </row>
    <row r="342" spans="2:5" ht="25.5">
      <c r="B342" s="345" t="s">
        <v>116</v>
      </c>
      <c r="C342" s="345" t="s">
        <v>117</v>
      </c>
      <c r="D342" s="345" t="s">
        <v>118</v>
      </c>
      <c r="E342" s="355" t="s">
        <v>159</v>
      </c>
    </row>
    <row r="343" spans="2:5" ht="15">
      <c r="B343" s="344">
        <v>1</v>
      </c>
      <c r="C343" s="155" t="s">
        <v>721</v>
      </c>
      <c r="D343" s="347" t="s">
        <v>317</v>
      </c>
      <c r="E343" s="348">
        <v>14</v>
      </c>
    </row>
    <row r="344" spans="2:5" ht="15">
      <c r="B344" s="344">
        <v>2</v>
      </c>
      <c r="C344" s="155" t="s">
        <v>716</v>
      </c>
      <c r="D344" s="347" t="s">
        <v>309</v>
      </c>
      <c r="E344" s="348">
        <v>9</v>
      </c>
    </row>
    <row r="345" spans="2:5" ht="15">
      <c r="B345" s="344">
        <v>3</v>
      </c>
      <c r="C345" s="155" t="s">
        <v>967</v>
      </c>
      <c r="D345" s="347" t="s">
        <v>315</v>
      </c>
      <c r="E345" s="348">
        <v>9</v>
      </c>
    </row>
    <row r="346" spans="2:5" ht="15">
      <c r="B346" s="344">
        <v>4</v>
      </c>
      <c r="C346" s="155" t="s">
        <v>732</v>
      </c>
      <c r="D346" s="347" t="s">
        <v>328</v>
      </c>
      <c r="E346" s="348">
        <v>7</v>
      </c>
    </row>
    <row r="347" spans="2:5" ht="15">
      <c r="B347" s="344">
        <v>5</v>
      </c>
      <c r="C347" s="155" t="s">
        <v>763</v>
      </c>
      <c r="D347" s="347" t="s">
        <v>361</v>
      </c>
      <c r="E347" s="348">
        <v>6</v>
      </c>
    </row>
    <row r="348" spans="2:5" ht="15" customHeight="1">
      <c r="B348" s="469" t="s">
        <v>84</v>
      </c>
      <c r="C348" s="470"/>
      <c r="D348" s="470"/>
      <c r="E348" s="471"/>
    </row>
    <row r="349" spans="2:5" ht="25.5">
      <c r="B349" s="345" t="s">
        <v>116</v>
      </c>
      <c r="C349" s="345" t="s">
        <v>117</v>
      </c>
      <c r="D349" s="345" t="s">
        <v>118</v>
      </c>
      <c r="E349" s="355" t="s">
        <v>159</v>
      </c>
    </row>
    <row r="350" spans="2:5" ht="15">
      <c r="B350" s="344">
        <v>1</v>
      </c>
      <c r="C350" s="155" t="s">
        <v>722</v>
      </c>
      <c r="D350" s="347" t="s">
        <v>318</v>
      </c>
      <c r="E350" s="348">
        <v>37</v>
      </c>
    </row>
    <row r="351" spans="2:5" ht="15">
      <c r="B351" s="344">
        <v>2</v>
      </c>
      <c r="C351" s="155" t="s">
        <v>747</v>
      </c>
      <c r="D351" s="347" t="s">
        <v>344</v>
      </c>
      <c r="E351" s="348">
        <v>30</v>
      </c>
    </row>
    <row r="352" spans="2:5" ht="15">
      <c r="B352" s="344">
        <v>3</v>
      </c>
      <c r="C352" s="155" t="s">
        <v>720</v>
      </c>
      <c r="D352" s="347" t="s">
        <v>316</v>
      </c>
      <c r="E352" s="348">
        <v>15</v>
      </c>
    </row>
    <row r="353" spans="2:5" ht="15">
      <c r="B353" s="344">
        <v>4</v>
      </c>
      <c r="C353" s="155" t="s">
        <v>967</v>
      </c>
      <c r="D353" s="347" t="s">
        <v>315</v>
      </c>
      <c r="E353" s="348">
        <v>14</v>
      </c>
    </row>
    <row r="354" spans="2:5" ht="15">
      <c r="B354" s="344">
        <v>5</v>
      </c>
      <c r="C354" s="155" t="s">
        <v>727</v>
      </c>
      <c r="D354" s="347" t="s">
        <v>323</v>
      </c>
      <c r="E354" s="348">
        <v>14</v>
      </c>
    </row>
    <row r="355" spans="2:5" ht="15" customHeight="1">
      <c r="B355" s="469" t="s">
        <v>85</v>
      </c>
      <c r="C355" s="470"/>
      <c r="D355" s="470"/>
      <c r="E355" s="471"/>
    </row>
    <row r="356" spans="2:5" ht="25.5">
      <c r="B356" s="345" t="s">
        <v>116</v>
      </c>
      <c r="C356" s="345" t="s">
        <v>117</v>
      </c>
      <c r="D356" s="345" t="s">
        <v>118</v>
      </c>
      <c r="E356" s="355" t="s">
        <v>159</v>
      </c>
    </row>
    <row r="357" spans="2:5" ht="15">
      <c r="B357" s="344">
        <v>1</v>
      </c>
      <c r="C357" s="155" t="s">
        <v>967</v>
      </c>
      <c r="D357" s="347" t="s">
        <v>315</v>
      </c>
      <c r="E357" s="348">
        <v>25</v>
      </c>
    </row>
    <row r="358" spans="2:5" ht="15">
      <c r="B358" s="344">
        <v>2</v>
      </c>
      <c r="C358" s="155" t="s">
        <v>747</v>
      </c>
      <c r="D358" s="347" t="s">
        <v>344</v>
      </c>
      <c r="E358" s="348">
        <v>12</v>
      </c>
    </row>
    <row r="359" spans="2:5" ht="15">
      <c r="B359" s="344">
        <v>3</v>
      </c>
      <c r="C359" s="155" t="s">
        <v>748</v>
      </c>
      <c r="D359" s="347" t="s">
        <v>345</v>
      </c>
      <c r="E359" s="348">
        <v>11</v>
      </c>
    </row>
    <row r="360" spans="2:5" ht="15">
      <c r="B360" s="344">
        <v>4</v>
      </c>
      <c r="C360" s="155" t="s">
        <v>737</v>
      </c>
      <c r="D360" s="347" t="s">
        <v>332</v>
      </c>
      <c r="E360" s="348">
        <v>10</v>
      </c>
    </row>
    <row r="361" spans="2:5" ht="15">
      <c r="B361" s="344">
        <v>5</v>
      </c>
      <c r="C361" s="155" t="s">
        <v>712</v>
      </c>
      <c r="D361" s="347" t="s">
        <v>305</v>
      </c>
      <c r="E361" s="348">
        <v>10</v>
      </c>
    </row>
    <row r="362" spans="2:5" ht="15" customHeight="1">
      <c r="B362" s="469" t="s">
        <v>86</v>
      </c>
      <c r="C362" s="470"/>
      <c r="D362" s="470"/>
      <c r="E362" s="471"/>
    </row>
    <row r="363" spans="2:5" ht="25.5">
      <c r="B363" s="345" t="s">
        <v>116</v>
      </c>
      <c r="C363" s="345" t="s">
        <v>117</v>
      </c>
      <c r="D363" s="345" t="s">
        <v>118</v>
      </c>
      <c r="E363" s="355" t="s">
        <v>159</v>
      </c>
    </row>
    <row r="364" spans="2:5" ht="15">
      <c r="B364" s="344">
        <v>1</v>
      </c>
      <c r="C364" s="155" t="s">
        <v>715</v>
      </c>
      <c r="D364" s="347" t="s">
        <v>308</v>
      </c>
      <c r="E364" s="348">
        <v>53</v>
      </c>
    </row>
    <row r="365" spans="2:5" ht="15">
      <c r="B365" s="344">
        <v>2</v>
      </c>
      <c r="C365" s="155" t="s">
        <v>967</v>
      </c>
      <c r="D365" s="347" t="s">
        <v>315</v>
      </c>
      <c r="E365" s="348">
        <v>31</v>
      </c>
    </row>
    <row r="366" spans="2:5" ht="15">
      <c r="B366" s="344">
        <v>3</v>
      </c>
      <c r="C366" s="155" t="s">
        <v>746</v>
      </c>
      <c r="D366" s="347" t="s">
        <v>353</v>
      </c>
      <c r="E366" s="348">
        <v>23</v>
      </c>
    </row>
    <row r="367" spans="2:5" ht="15">
      <c r="B367" s="344">
        <v>4</v>
      </c>
      <c r="C367" s="155" t="s">
        <v>716</v>
      </c>
      <c r="D367" s="347" t="s">
        <v>309</v>
      </c>
      <c r="E367" s="348">
        <v>20</v>
      </c>
    </row>
    <row r="368" spans="2:5" ht="15">
      <c r="B368" s="344">
        <v>5</v>
      </c>
      <c r="C368" s="155" t="s">
        <v>721</v>
      </c>
      <c r="D368" s="347" t="s">
        <v>317</v>
      </c>
      <c r="E368" s="348">
        <v>19</v>
      </c>
    </row>
    <row r="369" spans="2:5" ht="15" customHeight="1">
      <c r="B369" s="352" t="s">
        <v>87</v>
      </c>
      <c r="C369" s="353"/>
      <c r="D369" s="353"/>
      <c r="E369" s="354"/>
    </row>
    <row r="370" spans="2:5" ht="25.5">
      <c r="B370" s="345" t="s">
        <v>116</v>
      </c>
      <c r="C370" s="345" t="s">
        <v>117</v>
      </c>
      <c r="D370" s="345" t="s">
        <v>118</v>
      </c>
      <c r="E370" s="355" t="s">
        <v>159</v>
      </c>
    </row>
    <row r="371" spans="2:5" ht="15">
      <c r="B371" s="344">
        <v>1</v>
      </c>
      <c r="C371" s="155" t="s">
        <v>730</v>
      </c>
      <c r="D371" s="347" t="s">
        <v>326</v>
      </c>
      <c r="E371" s="348">
        <v>138</v>
      </c>
    </row>
    <row r="372" spans="2:5" ht="15">
      <c r="B372" s="344">
        <v>2</v>
      </c>
      <c r="C372" s="155" t="s">
        <v>967</v>
      </c>
      <c r="D372" s="347" t="s">
        <v>315</v>
      </c>
      <c r="E372" s="348">
        <v>16</v>
      </c>
    </row>
    <row r="373" spans="2:5" ht="15">
      <c r="B373" s="344">
        <v>3</v>
      </c>
      <c r="C373" s="155" t="s">
        <v>721</v>
      </c>
      <c r="D373" s="347" t="s">
        <v>317</v>
      </c>
      <c r="E373" s="348">
        <v>15</v>
      </c>
    </row>
    <row r="374" spans="2:5" ht="15">
      <c r="B374" s="344">
        <v>4</v>
      </c>
      <c r="C374" s="155" t="s">
        <v>731</v>
      </c>
      <c r="D374" s="347" t="s">
        <v>327</v>
      </c>
      <c r="E374" s="348">
        <v>12</v>
      </c>
    </row>
    <row r="375" spans="2:5" ht="15">
      <c r="B375" s="344">
        <v>5</v>
      </c>
      <c r="C375" s="155" t="s">
        <v>727</v>
      </c>
      <c r="D375" s="347" t="s">
        <v>323</v>
      </c>
      <c r="E375" s="348">
        <v>12</v>
      </c>
    </row>
    <row r="376" spans="2:5" ht="15" customHeight="1">
      <c r="B376" s="469" t="s">
        <v>88</v>
      </c>
      <c r="C376" s="470"/>
      <c r="D376" s="470"/>
      <c r="E376" s="471"/>
    </row>
    <row r="377" spans="2:5" ht="25.5">
      <c r="B377" s="345" t="s">
        <v>116</v>
      </c>
      <c r="C377" s="345" t="s">
        <v>117</v>
      </c>
      <c r="D377" s="345" t="s">
        <v>118</v>
      </c>
      <c r="E377" s="355" t="s">
        <v>159</v>
      </c>
    </row>
    <row r="378" spans="2:5" ht="15">
      <c r="B378" s="344">
        <v>1</v>
      </c>
      <c r="C378" s="155" t="s">
        <v>711</v>
      </c>
      <c r="D378" s="347" t="s">
        <v>304</v>
      </c>
      <c r="E378" s="348">
        <v>45</v>
      </c>
    </row>
    <row r="379" spans="2:5" ht="15">
      <c r="B379" s="344">
        <v>2</v>
      </c>
      <c r="C379" s="155" t="s">
        <v>767</v>
      </c>
      <c r="D379" s="347" t="s">
        <v>365</v>
      </c>
      <c r="E379" s="348">
        <v>39</v>
      </c>
    </row>
    <row r="380" spans="2:5" ht="15">
      <c r="B380" s="344">
        <v>3</v>
      </c>
      <c r="C380" s="155" t="s">
        <v>738</v>
      </c>
      <c r="D380" s="347" t="s">
        <v>333</v>
      </c>
      <c r="E380" s="348">
        <v>34</v>
      </c>
    </row>
    <row r="381" spans="2:5" ht="15">
      <c r="B381" s="344">
        <v>4</v>
      </c>
      <c r="C381" s="155" t="s">
        <v>761</v>
      </c>
      <c r="D381" s="347" t="s">
        <v>359</v>
      </c>
      <c r="E381" s="348">
        <v>33</v>
      </c>
    </row>
    <row r="382" spans="2:5" ht="15">
      <c r="B382" s="344">
        <v>5</v>
      </c>
      <c r="C382" s="155" t="s">
        <v>743</v>
      </c>
      <c r="D382" s="347" t="s">
        <v>339</v>
      </c>
      <c r="E382" s="348">
        <v>31</v>
      </c>
    </row>
    <row r="383" spans="2:5" ht="15" customHeight="1">
      <c r="B383" s="469" t="s">
        <v>89</v>
      </c>
      <c r="C383" s="470"/>
      <c r="D383" s="470"/>
      <c r="E383" s="471"/>
    </row>
    <row r="384" spans="2:5" ht="25.5">
      <c r="B384" s="345" t="s">
        <v>116</v>
      </c>
      <c r="C384" s="345" t="s">
        <v>117</v>
      </c>
      <c r="D384" s="345" t="s">
        <v>118</v>
      </c>
      <c r="E384" s="355" t="s">
        <v>159</v>
      </c>
    </row>
    <row r="385" spans="2:5" ht="15">
      <c r="B385" s="344">
        <v>1</v>
      </c>
      <c r="C385" s="155" t="s">
        <v>722</v>
      </c>
      <c r="D385" s="347" t="s">
        <v>318</v>
      </c>
      <c r="E385" s="348">
        <v>70</v>
      </c>
    </row>
    <row r="386" spans="2:5" ht="15">
      <c r="B386" s="344">
        <v>2</v>
      </c>
      <c r="C386" s="155" t="s">
        <v>727</v>
      </c>
      <c r="D386" s="347" t="s">
        <v>323</v>
      </c>
      <c r="E386" s="348">
        <v>41</v>
      </c>
    </row>
    <row r="387" spans="2:5" ht="15">
      <c r="B387" s="344">
        <v>3</v>
      </c>
      <c r="C387" s="155" t="s">
        <v>715</v>
      </c>
      <c r="D387" s="347" t="s">
        <v>308</v>
      </c>
      <c r="E387" s="348">
        <v>38</v>
      </c>
    </row>
    <row r="388" spans="2:5" ht="15">
      <c r="B388" s="344">
        <v>4</v>
      </c>
      <c r="C388" s="155" t="s">
        <v>967</v>
      </c>
      <c r="D388" s="347" t="s">
        <v>315</v>
      </c>
      <c r="E388" s="348">
        <v>35</v>
      </c>
    </row>
    <row r="389" spans="2:5" ht="15">
      <c r="B389" s="344">
        <v>5</v>
      </c>
      <c r="C389" s="155" t="s">
        <v>721</v>
      </c>
      <c r="D389" s="347" t="s">
        <v>317</v>
      </c>
      <c r="E389" s="348">
        <v>26</v>
      </c>
    </row>
    <row r="390" spans="2:5" ht="15" customHeight="1">
      <c r="B390" s="469" t="s">
        <v>90</v>
      </c>
      <c r="C390" s="470"/>
      <c r="D390" s="470"/>
      <c r="E390" s="471"/>
    </row>
    <row r="391" spans="2:5" ht="25.5">
      <c r="B391" s="345" t="s">
        <v>116</v>
      </c>
      <c r="C391" s="345" t="s">
        <v>117</v>
      </c>
      <c r="D391" s="345" t="s">
        <v>118</v>
      </c>
      <c r="E391" s="355" t="s">
        <v>159</v>
      </c>
    </row>
    <row r="392" spans="2:5" ht="15">
      <c r="B392" s="344">
        <v>1</v>
      </c>
      <c r="C392" s="155" t="s">
        <v>967</v>
      </c>
      <c r="D392" s="347" t="s">
        <v>315</v>
      </c>
      <c r="E392" s="348">
        <v>10</v>
      </c>
    </row>
    <row r="393" spans="2:5" ht="15">
      <c r="B393" s="344">
        <v>2</v>
      </c>
      <c r="C393" s="155" t="s">
        <v>721</v>
      </c>
      <c r="D393" s="347" t="s">
        <v>317</v>
      </c>
      <c r="E393" s="348">
        <v>6</v>
      </c>
    </row>
    <row r="394" spans="2:5" ht="15">
      <c r="B394" s="344">
        <v>3</v>
      </c>
      <c r="C394" s="155" t="s">
        <v>716</v>
      </c>
      <c r="D394" s="347" t="s">
        <v>309</v>
      </c>
      <c r="E394" s="348">
        <v>6</v>
      </c>
    </row>
    <row r="395" spans="2:5" ht="15">
      <c r="B395" s="344">
        <v>4</v>
      </c>
      <c r="C395" s="155" t="s">
        <v>753</v>
      </c>
      <c r="D395" s="347" t="s">
        <v>350</v>
      </c>
      <c r="E395" s="348">
        <v>3</v>
      </c>
    </row>
    <row r="396" spans="2:5" ht="15">
      <c r="B396" s="344">
        <v>5</v>
      </c>
      <c r="C396" s="155" t="s">
        <v>722</v>
      </c>
      <c r="D396" s="347" t="s">
        <v>318</v>
      </c>
      <c r="E396" s="348">
        <v>3</v>
      </c>
    </row>
    <row r="397" spans="2:5" ht="15" customHeight="1">
      <c r="B397" s="469" t="s">
        <v>91</v>
      </c>
      <c r="C397" s="470"/>
      <c r="D397" s="470"/>
      <c r="E397" s="471"/>
    </row>
    <row r="398" spans="2:5" ht="25.5">
      <c r="B398" s="345" t="s">
        <v>116</v>
      </c>
      <c r="C398" s="345" t="s">
        <v>117</v>
      </c>
      <c r="D398" s="345" t="s">
        <v>118</v>
      </c>
      <c r="E398" s="355" t="s">
        <v>159</v>
      </c>
    </row>
    <row r="399" spans="2:5" ht="15">
      <c r="B399" s="344">
        <v>1</v>
      </c>
      <c r="C399" s="155" t="s">
        <v>744</v>
      </c>
      <c r="D399" s="347" t="s">
        <v>340</v>
      </c>
      <c r="E399" s="348">
        <v>20</v>
      </c>
    </row>
    <row r="400" spans="2:5" ht="15">
      <c r="B400" s="344">
        <v>2</v>
      </c>
      <c r="C400" s="155" t="s">
        <v>721</v>
      </c>
      <c r="D400" s="347" t="s">
        <v>317</v>
      </c>
      <c r="E400" s="348">
        <v>12</v>
      </c>
    </row>
    <row r="401" spans="2:5" ht="15">
      <c r="B401" s="344">
        <v>3</v>
      </c>
      <c r="C401" s="155" t="s">
        <v>722</v>
      </c>
      <c r="D401" s="347" t="s">
        <v>318</v>
      </c>
      <c r="E401" s="348">
        <v>11</v>
      </c>
    </row>
    <row r="402" spans="2:5" ht="15">
      <c r="B402" s="344">
        <v>4</v>
      </c>
      <c r="C402" s="155" t="s">
        <v>717</v>
      </c>
      <c r="D402" s="347" t="s">
        <v>310</v>
      </c>
      <c r="E402" s="348">
        <v>11</v>
      </c>
    </row>
    <row r="403" spans="2:5" ht="15">
      <c r="B403" s="344">
        <v>5</v>
      </c>
      <c r="C403" s="155" t="s">
        <v>967</v>
      </c>
      <c r="D403" s="347" t="s">
        <v>315</v>
      </c>
      <c r="E403" s="348">
        <v>10</v>
      </c>
    </row>
    <row r="404" spans="2:5" ht="15" customHeight="1">
      <c r="B404" s="469" t="s">
        <v>92</v>
      </c>
      <c r="C404" s="470"/>
      <c r="D404" s="470"/>
      <c r="E404" s="471"/>
    </row>
    <row r="405" spans="2:5" ht="25.5">
      <c r="B405" s="345" t="s">
        <v>116</v>
      </c>
      <c r="C405" s="345" t="s">
        <v>117</v>
      </c>
      <c r="D405" s="345" t="s">
        <v>118</v>
      </c>
      <c r="E405" s="355" t="s">
        <v>159</v>
      </c>
    </row>
    <row r="406" spans="2:5" ht="15">
      <c r="B406" s="344">
        <v>1</v>
      </c>
      <c r="C406" s="155" t="s">
        <v>720</v>
      </c>
      <c r="D406" s="347" t="s">
        <v>316</v>
      </c>
      <c r="E406" s="348">
        <v>42</v>
      </c>
    </row>
    <row r="407" spans="2:5" ht="15">
      <c r="B407" s="344">
        <v>2</v>
      </c>
      <c r="C407" s="155" t="s">
        <v>965</v>
      </c>
      <c r="D407" s="347" t="s">
        <v>311</v>
      </c>
      <c r="E407" s="348">
        <v>36</v>
      </c>
    </row>
    <row r="408" spans="2:5" ht="15">
      <c r="B408" s="344">
        <v>3</v>
      </c>
      <c r="C408" s="155" t="s">
        <v>967</v>
      </c>
      <c r="D408" s="347" t="s">
        <v>315</v>
      </c>
      <c r="E408" s="348">
        <v>34</v>
      </c>
    </row>
    <row r="409" spans="2:5" ht="15">
      <c r="B409" s="344">
        <v>4</v>
      </c>
      <c r="C409" s="155" t="s">
        <v>718</v>
      </c>
      <c r="D409" s="347" t="s">
        <v>312</v>
      </c>
      <c r="E409" s="348">
        <v>20</v>
      </c>
    </row>
    <row r="410" spans="2:5" ht="15">
      <c r="B410" s="344">
        <v>5</v>
      </c>
      <c r="C410" s="155" t="s">
        <v>727</v>
      </c>
      <c r="D410" s="347" t="s">
        <v>323</v>
      </c>
      <c r="E410" s="348">
        <v>19</v>
      </c>
    </row>
    <row r="411" spans="2:5" ht="15" customHeight="1">
      <c r="B411" s="469" t="s">
        <v>93</v>
      </c>
      <c r="C411" s="470"/>
      <c r="D411" s="470"/>
      <c r="E411" s="471"/>
    </row>
    <row r="412" spans="2:5" ht="25.5">
      <c r="B412" s="345" t="s">
        <v>116</v>
      </c>
      <c r="C412" s="345" t="s">
        <v>117</v>
      </c>
      <c r="D412" s="345" t="s">
        <v>118</v>
      </c>
      <c r="E412" s="355" t="s">
        <v>159</v>
      </c>
    </row>
    <row r="413" spans="2:5" ht="15">
      <c r="B413" s="344">
        <v>1</v>
      </c>
      <c r="C413" s="155" t="s">
        <v>742</v>
      </c>
      <c r="D413" s="347" t="s">
        <v>338</v>
      </c>
      <c r="E413" s="348">
        <v>167</v>
      </c>
    </row>
    <row r="414" spans="2:5" ht="15">
      <c r="B414" s="344">
        <v>2</v>
      </c>
      <c r="C414" s="155" t="s">
        <v>748</v>
      </c>
      <c r="D414" s="347" t="s">
        <v>345</v>
      </c>
      <c r="E414" s="348">
        <v>76</v>
      </c>
    </row>
    <row r="415" spans="2:5" ht="15">
      <c r="B415" s="344">
        <v>3</v>
      </c>
      <c r="C415" s="155" t="s">
        <v>737</v>
      </c>
      <c r="D415" s="347" t="s">
        <v>332</v>
      </c>
      <c r="E415" s="348">
        <v>69</v>
      </c>
    </row>
    <row r="416" spans="2:5" ht="15">
      <c r="B416" s="344">
        <v>4</v>
      </c>
      <c r="C416" s="155" t="s">
        <v>712</v>
      </c>
      <c r="D416" s="347" t="s">
        <v>305</v>
      </c>
      <c r="E416" s="348">
        <v>58</v>
      </c>
    </row>
    <row r="417" spans="2:5" ht="15">
      <c r="B417" s="344">
        <v>5</v>
      </c>
      <c r="C417" s="155" t="s">
        <v>774</v>
      </c>
      <c r="D417" s="347" t="s">
        <v>374</v>
      </c>
      <c r="E417" s="348">
        <v>54</v>
      </c>
    </row>
    <row r="418" spans="2:5" ht="15" customHeight="1">
      <c r="B418" s="469" t="s">
        <v>94</v>
      </c>
      <c r="C418" s="470"/>
      <c r="D418" s="470"/>
      <c r="E418" s="471"/>
    </row>
    <row r="419" spans="2:5" ht="25.5">
      <c r="B419" s="345" t="s">
        <v>116</v>
      </c>
      <c r="C419" s="345" t="s">
        <v>117</v>
      </c>
      <c r="D419" s="345" t="s">
        <v>118</v>
      </c>
      <c r="E419" s="355" t="s">
        <v>159</v>
      </c>
    </row>
    <row r="420" spans="2:5" ht="15">
      <c r="B420" s="344">
        <v>1</v>
      </c>
      <c r="C420" s="155" t="s">
        <v>717</v>
      </c>
      <c r="D420" s="347" t="s">
        <v>310</v>
      </c>
      <c r="E420" s="348">
        <v>26</v>
      </c>
    </row>
    <row r="421" spans="2:5" ht="15">
      <c r="B421" s="344">
        <v>2</v>
      </c>
      <c r="C421" s="155" t="s">
        <v>721</v>
      </c>
      <c r="D421" s="347" t="s">
        <v>317</v>
      </c>
      <c r="E421" s="348">
        <v>23</v>
      </c>
    </row>
    <row r="422" spans="2:5" ht="15">
      <c r="B422" s="344">
        <v>3</v>
      </c>
      <c r="C422" s="155" t="s">
        <v>967</v>
      </c>
      <c r="D422" s="347" t="s">
        <v>315</v>
      </c>
      <c r="E422" s="348">
        <v>22</v>
      </c>
    </row>
    <row r="423" spans="2:5" ht="15">
      <c r="B423" s="344">
        <v>4</v>
      </c>
      <c r="C423" s="155" t="s">
        <v>746</v>
      </c>
      <c r="D423" s="347" t="s">
        <v>353</v>
      </c>
      <c r="E423" s="348">
        <v>19</v>
      </c>
    </row>
    <row r="424" spans="2:5" ht="15">
      <c r="B424" s="344">
        <v>5</v>
      </c>
      <c r="C424" s="155" t="s">
        <v>744</v>
      </c>
      <c r="D424" s="347" t="s">
        <v>340</v>
      </c>
      <c r="E424" s="348">
        <v>19</v>
      </c>
    </row>
    <row r="425" spans="2:5" ht="15" customHeight="1">
      <c r="B425" s="469" t="s">
        <v>95</v>
      </c>
      <c r="C425" s="470"/>
      <c r="D425" s="470"/>
      <c r="E425" s="471"/>
    </row>
    <row r="426" spans="2:5" ht="25.5">
      <c r="B426" s="345" t="s">
        <v>116</v>
      </c>
      <c r="C426" s="345" t="s">
        <v>117</v>
      </c>
      <c r="D426" s="345" t="s">
        <v>118</v>
      </c>
      <c r="E426" s="355" t="s">
        <v>159</v>
      </c>
    </row>
    <row r="427" spans="2:5" ht="15">
      <c r="B427" s="344">
        <v>1</v>
      </c>
      <c r="C427" s="155" t="s">
        <v>727</v>
      </c>
      <c r="D427" s="347" t="s">
        <v>323</v>
      </c>
      <c r="E427" s="348">
        <v>39</v>
      </c>
    </row>
    <row r="428" spans="2:5" ht="15">
      <c r="B428" s="344">
        <v>2</v>
      </c>
      <c r="C428" s="155" t="s">
        <v>768</v>
      </c>
      <c r="D428" s="347" t="s">
        <v>366</v>
      </c>
      <c r="E428" s="348">
        <v>28</v>
      </c>
    </row>
    <row r="429" spans="2:5" ht="15">
      <c r="B429" s="344">
        <v>3</v>
      </c>
      <c r="C429" s="155" t="s">
        <v>730</v>
      </c>
      <c r="D429" s="347" t="s">
        <v>326</v>
      </c>
      <c r="E429" s="348">
        <v>28</v>
      </c>
    </row>
    <row r="430" spans="2:5" ht="15">
      <c r="B430" s="344">
        <v>4</v>
      </c>
      <c r="C430" s="155" t="s">
        <v>715</v>
      </c>
      <c r="D430" s="347" t="s">
        <v>308</v>
      </c>
      <c r="E430" s="348">
        <v>28</v>
      </c>
    </row>
    <row r="431" spans="2:5" ht="15">
      <c r="B431" s="344">
        <v>5</v>
      </c>
      <c r="C431" s="155" t="s">
        <v>721</v>
      </c>
      <c r="D431" s="347" t="s">
        <v>317</v>
      </c>
      <c r="E431" s="348">
        <v>27</v>
      </c>
    </row>
    <row r="432" spans="2:5" ht="15" customHeight="1">
      <c r="B432" s="469" t="s">
        <v>96</v>
      </c>
      <c r="C432" s="470"/>
      <c r="D432" s="470"/>
      <c r="E432" s="471"/>
    </row>
    <row r="433" spans="2:5" ht="25.5">
      <c r="B433" s="345" t="s">
        <v>116</v>
      </c>
      <c r="C433" s="345" t="s">
        <v>117</v>
      </c>
      <c r="D433" s="345" t="s">
        <v>118</v>
      </c>
      <c r="E433" s="355" t="s">
        <v>159</v>
      </c>
    </row>
    <row r="434" spans="2:5" ht="15">
      <c r="B434" s="344">
        <v>1</v>
      </c>
      <c r="C434" s="155" t="s">
        <v>720</v>
      </c>
      <c r="D434" s="347" t="s">
        <v>316</v>
      </c>
      <c r="E434" s="348">
        <v>5</v>
      </c>
    </row>
    <row r="435" spans="2:5" ht="15">
      <c r="B435" s="344">
        <v>2</v>
      </c>
      <c r="C435" s="155" t="s">
        <v>723</v>
      </c>
      <c r="D435" s="347" t="s">
        <v>319</v>
      </c>
      <c r="E435" s="348">
        <v>5</v>
      </c>
    </row>
    <row r="436" spans="2:5" ht="15">
      <c r="B436" s="344">
        <v>3</v>
      </c>
      <c r="C436" s="155" t="s">
        <v>760</v>
      </c>
      <c r="D436" s="347" t="s">
        <v>358</v>
      </c>
      <c r="E436" s="348">
        <v>5</v>
      </c>
    </row>
    <row r="437" spans="2:5" ht="15">
      <c r="B437" s="344">
        <v>4</v>
      </c>
      <c r="C437" s="155" t="s">
        <v>732</v>
      </c>
      <c r="D437" s="347" t="s">
        <v>328</v>
      </c>
      <c r="E437" s="348">
        <v>5</v>
      </c>
    </row>
    <row r="438" spans="2:5" ht="15">
      <c r="B438" s="344">
        <v>5</v>
      </c>
      <c r="C438" s="155" t="s">
        <v>724</v>
      </c>
      <c r="D438" s="347" t="s">
        <v>320</v>
      </c>
      <c r="E438" s="348">
        <v>5</v>
      </c>
    </row>
    <row r="439" spans="2:5" ht="15" customHeight="1">
      <c r="B439" s="469" t="s">
        <v>97</v>
      </c>
      <c r="C439" s="470"/>
      <c r="D439" s="470"/>
      <c r="E439" s="471"/>
    </row>
    <row r="440" spans="2:5" ht="25.5">
      <c r="B440" s="345" t="s">
        <v>116</v>
      </c>
      <c r="C440" s="345" t="s">
        <v>117</v>
      </c>
      <c r="D440" s="345" t="s">
        <v>118</v>
      </c>
      <c r="E440" s="355" t="s">
        <v>159</v>
      </c>
    </row>
    <row r="441" spans="2:5" ht="15">
      <c r="B441" s="344">
        <v>1</v>
      </c>
      <c r="C441" s="155" t="s">
        <v>713</v>
      </c>
      <c r="D441" s="347" t="s">
        <v>306</v>
      </c>
      <c r="E441" s="348">
        <v>198</v>
      </c>
    </row>
    <row r="442" spans="2:5" ht="15">
      <c r="B442" s="344">
        <v>2</v>
      </c>
      <c r="C442" s="155" t="s">
        <v>712</v>
      </c>
      <c r="D442" s="347" t="s">
        <v>305</v>
      </c>
      <c r="E442" s="348">
        <v>195</v>
      </c>
    </row>
    <row r="443" spans="2:5" ht="15">
      <c r="B443" s="344">
        <v>3</v>
      </c>
      <c r="C443" s="155" t="s">
        <v>716</v>
      </c>
      <c r="D443" s="347" t="s">
        <v>309</v>
      </c>
      <c r="E443" s="348">
        <v>39</v>
      </c>
    </row>
    <row r="444" spans="2:5" ht="15">
      <c r="B444" s="344">
        <v>4</v>
      </c>
      <c r="C444" s="155" t="s">
        <v>715</v>
      </c>
      <c r="D444" s="347" t="s">
        <v>308</v>
      </c>
      <c r="E444" s="348">
        <v>39</v>
      </c>
    </row>
    <row r="445" spans="2:5" ht="15">
      <c r="B445" s="344">
        <v>5</v>
      </c>
      <c r="C445" s="155" t="s">
        <v>967</v>
      </c>
      <c r="D445" s="347" t="s">
        <v>315</v>
      </c>
      <c r="E445" s="348">
        <v>32</v>
      </c>
    </row>
    <row r="446" spans="2:5" ht="15" customHeight="1">
      <c r="B446" s="469" t="s">
        <v>98</v>
      </c>
      <c r="C446" s="470"/>
      <c r="D446" s="470"/>
      <c r="E446" s="471"/>
    </row>
    <row r="447" spans="2:5" ht="25.5">
      <c r="B447" s="345" t="s">
        <v>116</v>
      </c>
      <c r="C447" s="345" t="s">
        <v>117</v>
      </c>
      <c r="D447" s="345" t="s">
        <v>118</v>
      </c>
      <c r="E447" s="355" t="s">
        <v>159</v>
      </c>
    </row>
    <row r="448" spans="2:5" ht="15">
      <c r="B448" s="344">
        <v>1</v>
      </c>
      <c r="C448" s="155" t="s">
        <v>712</v>
      </c>
      <c r="D448" s="347" t="s">
        <v>305</v>
      </c>
      <c r="E448" s="348">
        <v>116</v>
      </c>
    </row>
    <row r="449" spans="2:5" ht="15">
      <c r="B449" s="344">
        <v>2</v>
      </c>
      <c r="C449" s="155" t="s">
        <v>739</v>
      </c>
      <c r="D449" s="347" t="s">
        <v>335</v>
      </c>
      <c r="E449" s="348">
        <v>78</v>
      </c>
    </row>
    <row r="450" spans="2:5" ht="15">
      <c r="B450" s="344">
        <v>3</v>
      </c>
      <c r="C450" s="155" t="s">
        <v>748</v>
      </c>
      <c r="D450" s="347" t="s">
        <v>345</v>
      </c>
      <c r="E450" s="348">
        <v>72</v>
      </c>
    </row>
    <row r="451" spans="2:5" ht="15">
      <c r="B451" s="344">
        <v>4</v>
      </c>
      <c r="C451" s="155" t="s">
        <v>742</v>
      </c>
      <c r="D451" s="347" t="s">
        <v>338</v>
      </c>
      <c r="E451" s="348">
        <v>69</v>
      </c>
    </row>
    <row r="452" spans="2:5" ht="15">
      <c r="B452" s="344">
        <v>5</v>
      </c>
      <c r="C452" s="155" t="s">
        <v>737</v>
      </c>
      <c r="D452" s="347" t="s">
        <v>332</v>
      </c>
      <c r="E452" s="348">
        <v>52</v>
      </c>
    </row>
    <row r="453" spans="2:5" ht="15" customHeight="1">
      <c r="B453" s="352" t="s">
        <v>99</v>
      </c>
      <c r="C453" s="353"/>
      <c r="D453" s="353"/>
      <c r="E453" s="354"/>
    </row>
    <row r="454" spans="2:5" ht="25.5">
      <c r="B454" s="345" t="s">
        <v>116</v>
      </c>
      <c r="C454" s="345" t="s">
        <v>117</v>
      </c>
      <c r="D454" s="345" t="s">
        <v>118</v>
      </c>
      <c r="E454" s="355" t="s">
        <v>159</v>
      </c>
    </row>
    <row r="455" spans="2:5" ht="15">
      <c r="B455" s="344">
        <v>1</v>
      </c>
      <c r="C455" s="155" t="s">
        <v>967</v>
      </c>
      <c r="D455" s="347" t="s">
        <v>315</v>
      </c>
      <c r="E455" s="348">
        <v>38</v>
      </c>
    </row>
    <row r="456" spans="2:5" ht="15">
      <c r="B456" s="344">
        <v>2</v>
      </c>
      <c r="C456" s="155" t="s">
        <v>716</v>
      </c>
      <c r="D456" s="347" t="s">
        <v>309</v>
      </c>
      <c r="E456" s="348">
        <v>30</v>
      </c>
    </row>
    <row r="457" spans="2:5" ht="15">
      <c r="B457" s="344">
        <v>3</v>
      </c>
      <c r="C457" s="155" t="s">
        <v>721</v>
      </c>
      <c r="D457" s="347" t="s">
        <v>317</v>
      </c>
      <c r="E457" s="348">
        <v>22</v>
      </c>
    </row>
    <row r="458" spans="2:5" ht="15">
      <c r="B458" s="344">
        <v>4</v>
      </c>
      <c r="C458" s="155" t="s">
        <v>747</v>
      </c>
      <c r="D458" s="347" t="s">
        <v>344</v>
      </c>
      <c r="E458" s="348">
        <v>19</v>
      </c>
    </row>
    <row r="459" spans="2:5" ht="15">
      <c r="B459" s="344">
        <v>5</v>
      </c>
      <c r="C459" s="155" t="s">
        <v>734</v>
      </c>
      <c r="D459" s="347" t="s">
        <v>330</v>
      </c>
      <c r="E459" s="348">
        <v>17</v>
      </c>
    </row>
    <row r="460" spans="2:5" ht="15" customHeight="1">
      <c r="B460" s="469" t="s">
        <v>100</v>
      </c>
      <c r="C460" s="470"/>
      <c r="D460" s="470"/>
      <c r="E460" s="471"/>
    </row>
    <row r="461" spans="2:5" ht="25.5">
      <c r="B461" s="345" t="s">
        <v>116</v>
      </c>
      <c r="C461" s="345" t="s">
        <v>117</v>
      </c>
      <c r="D461" s="345" t="s">
        <v>118</v>
      </c>
      <c r="E461" s="355" t="s">
        <v>159</v>
      </c>
    </row>
    <row r="462" spans="2:5" ht="15">
      <c r="B462" s="344">
        <v>1</v>
      </c>
      <c r="C462" s="155" t="s">
        <v>720</v>
      </c>
      <c r="D462" s="347" t="s">
        <v>316</v>
      </c>
      <c r="E462" s="348">
        <v>17</v>
      </c>
    </row>
    <row r="463" spans="2:5" ht="15">
      <c r="B463" s="344">
        <v>2</v>
      </c>
      <c r="C463" s="155" t="s">
        <v>967</v>
      </c>
      <c r="D463" s="347" t="s">
        <v>315</v>
      </c>
      <c r="E463" s="348">
        <v>15</v>
      </c>
    </row>
    <row r="464" spans="2:5" ht="15">
      <c r="B464" s="344">
        <v>3</v>
      </c>
      <c r="C464" s="155" t="s">
        <v>721</v>
      </c>
      <c r="D464" s="347" t="s">
        <v>317</v>
      </c>
      <c r="E464" s="348">
        <v>14</v>
      </c>
    </row>
    <row r="465" spans="2:5" ht="15">
      <c r="B465" s="344">
        <v>4</v>
      </c>
      <c r="C465" s="155" t="s">
        <v>716</v>
      </c>
      <c r="D465" s="347" t="s">
        <v>309</v>
      </c>
      <c r="E465" s="348">
        <v>11</v>
      </c>
    </row>
    <row r="466" spans="2:5" ht="15">
      <c r="B466" s="344">
        <v>5</v>
      </c>
      <c r="C466" s="155" t="s">
        <v>744</v>
      </c>
      <c r="D466" s="347" t="s">
        <v>340</v>
      </c>
      <c r="E466" s="348">
        <v>11</v>
      </c>
    </row>
    <row r="467" spans="2:5" ht="15" customHeight="1">
      <c r="B467" s="469" t="s">
        <v>101</v>
      </c>
      <c r="C467" s="470"/>
      <c r="D467" s="470"/>
      <c r="E467" s="471"/>
    </row>
    <row r="468" spans="2:5" ht="25.5">
      <c r="B468" s="345" t="s">
        <v>116</v>
      </c>
      <c r="C468" s="345" t="s">
        <v>117</v>
      </c>
      <c r="D468" s="345" t="s">
        <v>118</v>
      </c>
      <c r="E468" s="355" t="s">
        <v>159</v>
      </c>
    </row>
    <row r="469" spans="2:5" ht="15">
      <c r="B469" s="344">
        <v>1</v>
      </c>
      <c r="C469" s="155" t="s">
        <v>975</v>
      </c>
      <c r="D469" s="347" t="s">
        <v>367</v>
      </c>
      <c r="E469" s="348">
        <v>41</v>
      </c>
    </row>
    <row r="470" spans="2:5" ht="15">
      <c r="B470" s="344">
        <v>2</v>
      </c>
      <c r="C470" s="155" t="s">
        <v>967</v>
      </c>
      <c r="D470" s="347" t="s">
        <v>315</v>
      </c>
      <c r="E470" s="348">
        <v>30</v>
      </c>
    </row>
    <row r="471" spans="2:5" ht="15">
      <c r="B471" s="344">
        <v>3</v>
      </c>
      <c r="C471" s="155" t="s">
        <v>768</v>
      </c>
      <c r="D471" s="347" t="s">
        <v>366</v>
      </c>
      <c r="E471" s="348">
        <v>24</v>
      </c>
    </row>
    <row r="472" spans="2:5" ht="15">
      <c r="B472" s="344">
        <v>4</v>
      </c>
      <c r="C472" s="155" t="s">
        <v>769</v>
      </c>
      <c r="D472" s="347" t="s">
        <v>368</v>
      </c>
      <c r="E472" s="348">
        <v>22</v>
      </c>
    </row>
    <row r="473" spans="2:5" ht="15">
      <c r="B473" s="344">
        <v>5</v>
      </c>
      <c r="C473" s="155" t="s">
        <v>720</v>
      </c>
      <c r="D473" s="347" t="s">
        <v>316</v>
      </c>
      <c r="E473" s="348">
        <v>21</v>
      </c>
    </row>
    <row r="474" spans="2:5" ht="15" customHeight="1">
      <c r="B474" s="469" t="s">
        <v>102</v>
      </c>
      <c r="C474" s="470"/>
      <c r="D474" s="470"/>
      <c r="E474" s="471"/>
    </row>
    <row r="475" spans="2:5" ht="25.5">
      <c r="B475" s="345" t="s">
        <v>116</v>
      </c>
      <c r="C475" s="345" t="s">
        <v>117</v>
      </c>
      <c r="D475" s="345" t="s">
        <v>118</v>
      </c>
      <c r="E475" s="355" t="s">
        <v>159</v>
      </c>
    </row>
    <row r="476" spans="2:5" ht="15">
      <c r="B476" s="344">
        <v>1</v>
      </c>
      <c r="C476" s="155" t="s">
        <v>967</v>
      </c>
      <c r="D476" s="347" t="s">
        <v>315</v>
      </c>
      <c r="E476" s="348">
        <v>20</v>
      </c>
    </row>
    <row r="477" spans="2:5" ht="15">
      <c r="B477" s="344">
        <v>2</v>
      </c>
      <c r="C477" s="155" t="s">
        <v>747</v>
      </c>
      <c r="D477" s="347" t="s">
        <v>344</v>
      </c>
      <c r="E477" s="348">
        <v>17</v>
      </c>
    </row>
    <row r="478" spans="2:5" ht="15">
      <c r="B478" s="344">
        <v>3</v>
      </c>
      <c r="C478" s="155" t="s">
        <v>732</v>
      </c>
      <c r="D478" s="347" t="s">
        <v>328</v>
      </c>
      <c r="E478" s="348">
        <v>17</v>
      </c>
    </row>
    <row r="479" spans="2:5" ht="15">
      <c r="B479" s="344">
        <v>4</v>
      </c>
      <c r="C479" s="155" t="s">
        <v>720</v>
      </c>
      <c r="D479" s="347" t="s">
        <v>316</v>
      </c>
      <c r="E479" s="348">
        <v>14</v>
      </c>
    </row>
    <row r="480" spans="2:5" ht="15">
      <c r="B480" s="344">
        <v>5</v>
      </c>
      <c r="C480" s="155" t="s">
        <v>727</v>
      </c>
      <c r="D480" s="347" t="s">
        <v>323</v>
      </c>
      <c r="E480" s="348">
        <v>13</v>
      </c>
    </row>
    <row r="481" spans="2:5" ht="15" customHeight="1">
      <c r="B481" s="469" t="s">
        <v>103</v>
      </c>
      <c r="C481" s="470"/>
      <c r="D481" s="470"/>
      <c r="E481" s="471"/>
    </row>
    <row r="482" spans="2:5" ht="25.5">
      <c r="B482" s="345" t="s">
        <v>116</v>
      </c>
      <c r="C482" s="345" t="s">
        <v>117</v>
      </c>
      <c r="D482" s="345" t="s">
        <v>118</v>
      </c>
      <c r="E482" s="355" t="s">
        <v>159</v>
      </c>
    </row>
    <row r="483" spans="2:5" ht="15">
      <c r="B483" s="344">
        <v>1</v>
      </c>
      <c r="C483" s="155" t="s">
        <v>967</v>
      </c>
      <c r="D483" s="347" t="s">
        <v>315</v>
      </c>
      <c r="E483" s="348">
        <v>4</v>
      </c>
    </row>
    <row r="484" spans="2:5" ht="15">
      <c r="B484" s="344">
        <v>2</v>
      </c>
      <c r="C484" s="155" t="s">
        <v>721</v>
      </c>
      <c r="D484" s="347" t="s">
        <v>317</v>
      </c>
      <c r="E484" s="348">
        <v>4</v>
      </c>
    </row>
    <row r="485" spans="2:5" ht="15">
      <c r="B485" s="344">
        <v>3</v>
      </c>
      <c r="C485" s="155" t="s">
        <v>718</v>
      </c>
      <c r="D485" s="347" t="s">
        <v>312</v>
      </c>
      <c r="E485" s="348">
        <v>3</v>
      </c>
    </row>
    <row r="486" spans="2:5" ht="15">
      <c r="B486" s="344">
        <v>4</v>
      </c>
      <c r="C486" s="155" t="s">
        <v>965</v>
      </c>
      <c r="D486" s="347" t="s">
        <v>311</v>
      </c>
      <c r="E486" s="348">
        <v>2</v>
      </c>
    </row>
    <row r="487" spans="2:5" ht="15">
      <c r="B487" s="344">
        <v>5</v>
      </c>
      <c r="C487" s="155" t="s">
        <v>716</v>
      </c>
      <c r="D487" s="347" t="s">
        <v>309</v>
      </c>
      <c r="E487" s="348">
        <v>2</v>
      </c>
    </row>
    <row r="488" spans="2:5" ht="15" customHeight="1">
      <c r="B488" s="469" t="s">
        <v>104</v>
      </c>
      <c r="C488" s="470"/>
      <c r="D488" s="470"/>
      <c r="E488" s="471"/>
    </row>
    <row r="489" spans="2:5" ht="25.5">
      <c r="B489" s="345" t="s">
        <v>116</v>
      </c>
      <c r="C489" s="345" t="s">
        <v>117</v>
      </c>
      <c r="D489" s="345" t="s">
        <v>118</v>
      </c>
      <c r="E489" s="355" t="s">
        <v>159</v>
      </c>
    </row>
    <row r="490" spans="2:5" ht="15">
      <c r="B490" s="344">
        <v>1</v>
      </c>
      <c r="C490" s="155" t="s">
        <v>722</v>
      </c>
      <c r="D490" s="347" t="s">
        <v>318</v>
      </c>
      <c r="E490" s="348">
        <v>20</v>
      </c>
    </row>
    <row r="491" spans="2:5" ht="15">
      <c r="B491" s="344">
        <v>2</v>
      </c>
      <c r="C491" s="155" t="s">
        <v>965</v>
      </c>
      <c r="D491" s="347" t="s">
        <v>311</v>
      </c>
      <c r="E491" s="348">
        <v>19</v>
      </c>
    </row>
    <row r="492" spans="2:5" ht="15">
      <c r="B492" s="344">
        <v>3</v>
      </c>
      <c r="C492" s="155" t="s">
        <v>729</v>
      </c>
      <c r="D492" s="347" t="s">
        <v>325</v>
      </c>
      <c r="E492" s="348">
        <v>17</v>
      </c>
    </row>
    <row r="493" spans="2:5" ht="15">
      <c r="B493" s="344">
        <v>4</v>
      </c>
      <c r="C493" s="155" t="s">
        <v>720</v>
      </c>
      <c r="D493" s="347" t="s">
        <v>316</v>
      </c>
      <c r="E493" s="348">
        <v>17</v>
      </c>
    </row>
    <row r="494" spans="2:5" ht="15">
      <c r="B494" s="344">
        <v>5</v>
      </c>
      <c r="C494" s="155" t="s">
        <v>752</v>
      </c>
      <c r="D494" s="347" t="s">
        <v>349</v>
      </c>
      <c r="E494" s="348">
        <v>16</v>
      </c>
    </row>
    <row r="495" spans="2:5" ht="15" customHeight="1">
      <c r="B495" s="469" t="s">
        <v>105</v>
      </c>
      <c r="C495" s="470"/>
      <c r="D495" s="470"/>
      <c r="E495" s="471"/>
    </row>
    <row r="496" spans="2:5" ht="25.5">
      <c r="B496" s="345" t="s">
        <v>116</v>
      </c>
      <c r="C496" s="345" t="s">
        <v>117</v>
      </c>
      <c r="D496" s="345" t="s">
        <v>118</v>
      </c>
      <c r="E496" s="355" t="s">
        <v>159</v>
      </c>
    </row>
    <row r="497" spans="2:5" ht="15">
      <c r="B497" s="344">
        <v>1</v>
      </c>
      <c r="C497" s="155" t="s">
        <v>771</v>
      </c>
      <c r="D497" s="347" t="s">
        <v>370</v>
      </c>
      <c r="E497" s="348">
        <v>15</v>
      </c>
    </row>
    <row r="498" spans="2:5" ht="15">
      <c r="B498" s="344">
        <v>2</v>
      </c>
      <c r="C498" s="155" t="s">
        <v>720</v>
      </c>
      <c r="D498" s="347" t="s">
        <v>316</v>
      </c>
      <c r="E498" s="348">
        <v>14</v>
      </c>
    </row>
    <row r="499" spans="2:5" ht="15">
      <c r="B499" s="344">
        <v>3</v>
      </c>
      <c r="C499" s="155" t="s">
        <v>967</v>
      </c>
      <c r="D499" s="347" t="s">
        <v>315</v>
      </c>
      <c r="E499" s="348">
        <v>11</v>
      </c>
    </row>
    <row r="500" spans="2:5" ht="15">
      <c r="B500" s="344">
        <v>4</v>
      </c>
      <c r="C500" s="155" t="s">
        <v>770</v>
      </c>
      <c r="D500" s="347" t="s">
        <v>369</v>
      </c>
      <c r="E500" s="348">
        <v>10</v>
      </c>
    </row>
    <row r="501" spans="2:5" ht="15">
      <c r="B501" s="344">
        <v>5</v>
      </c>
      <c r="C501" s="155" t="s">
        <v>748</v>
      </c>
      <c r="D501" s="347" t="s">
        <v>345</v>
      </c>
      <c r="E501" s="348">
        <v>8</v>
      </c>
    </row>
    <row r="502" spans="2:5" ht="15" customHeight="1">
      <c r="B502" s="469" t="s">
        <v>106</v>
      </c>
      <c r="C502" s="470"/>
      <c r="D502" s="470"/>
      <c r="E502" s="471"/>
    </row>
    <row r="503" spans="2:5" ht="25.5">
      <c r="B503" s="345" t="s">
        <v>116</v>
      </c>
      <c r="C503" s="345" t="s">
        <v>117</v>
      </c>
      <c r="D503" s="345" t="s">
        <v>118</v>
      </c>
      <c r="E503" s="355" t="s">
        <v>159</v>
      </c>
    </row>
    <row r="504" spans="2:5" ht="15">
      <c r="B504" s="344">
        <v>1</v>
      </c>
      <c r="C504" s="155" t="s">
        <v>716</v>
      </c>
      <c r="D504" s="347" t="s">
        <v>309</v>
      </c>
      <c r="E504" s="348">
        <v>26</v>
      </c>
    </row>
    <row r="505" spans="2:5" ht="15">
      <c r="B505" s="344">
        <v>2</v>
      </c>
      <c r="C505" s="155" t="s">
        <v>746</v>
      </c>
      <c r="D505" s="347" t="s">
        <v>353</v>
      </c>
      <c r="E505" s="348">
        <v>26</v>
      </c>
    </row>
    <row r="506" spans="2:5" ht="15">
      <c r="B506" s="344">
        <v>3</v>
      </c>
      <c r="C506" s="155" t="s">
        <v>717</v>
      </c>
      <c r="D506" s="347" t="s">
        <v>310</v>
      </c>
      <c r="E506" s="348">
        <v>18</v>
      </c>
    </row>
    <row r="507" spans="2:5" ht="15">
      <c r="B507" s="344">
        <v>4</v>
      </c>
      <c r="C507" s="155" t="s">
        <v>721</v>
      </c>
      <c r="D507" s="347" t="s">
        <v>317</v>
      </c>
      <c r="E507" s="348">
        <v>14</v>
      </c>
    </row>
    <row r="508" spans="2:5" ht="15">
      <c r="B508" s="344">
        <v>5</v>
      </c>
      <c r="C508" s="155" t="s">
        <v>757</v>
      </c>
      <c r="D508" s="347" t="s">
        <v>355</v>
      </c>
      <c r="E508" s="348">
        <v>13</v>
      </c>
    </row>
    <row r="509" spans="2:5" ht="15" customHeight="1">
      <c r="B509" s="469" t="s">
        <v>107</v>
      </c>
      <c r="C509" s="470"/>
      <c r="D509" s="470"/>
      <c r="E509" s="471"/>
    </row>
    <row r="510" spans="2:5" ht="25.5">
      <c r="B510" s="345" t="s">
        <v>116</v>
      </c>
      <c r="C510" s="345" t="s">
        <v>117</v>
      </c>
      <c r="D510" s="345" t="s">
        <v>118</v>
      </c>
      <c r="E510" s="355" t="s">
        <v>159</v>
      </c>
    </row>
    <row r="511" spans="2:5" ht="15">
      <c r="B511" s="344">
        <v>1</v>
      </c>
      <c r="C511" s="155" t="s">
        <v>967</v>
      </c>
      <c r="D511" s="347" t="s">
        <v>315</v>
      </c>
      <c r="E511" s="348">
        <v>13</v>
      </c>
    </row>
    <row r="512" spans="2:5" ht="15">
      <c r="B512" s="344">
        <v>2</v>
      </c>
      <c r="C512" s="155" t="s">
        <v>721</v>
      </c>
      <c r="D512" s="347" t="s">
        <v>317</v>
      </c>
      <c r="E512" s="348">
        <v>9</v>
      </c>
    </row>
    <row r="513" spans="2:5" ht="15">
      <c r="B513" s="344">
        <v>3</v>
      </c>
      <c r="C513" s="155" t="s">
        <v>976</v>
      </c>
      <c r="D513" s="347" t="s">
        <v>371</v>
      </c>
      <c r="E513" s="348">
        <v>7</v>
      </c>
    </row>
    <row r="514" spans="2:5" ht="15">
      <c r="B514" s="344">
        <v>4</v>
      </c>
      <c r="C514" s="155" t="s">
        <v>716</v>
      </c>
      <c r="D514" s="347" t="s">
        <v>309</v>
      </c>
      <c r="E514" s="348">
        <v>7</v>
      </c>
    </row>
    <row r="515" spans="2:5" ht="15">
      <c r="B515" s="344">
        <v>5</v>
      </c>
      <c r="C515" s="155" t="s">
        <v>731</v>
      </c>
      <c r="D515" s="347" t="s">
        <v>327</v>
      </c>
      <c r="E515" s="348">
        <v>5</v>
      </c>
    </row>
    <row r="516" spans="2:5" ht="15" customHeight="1">
      <c r="B516" s="469" t="s">
        <v>108</v>
      </c>
      <c r="C516" s="470"/>
      <c r="D516" s="470"/>
      <c r="E516" s="471"/>
    </row>
    <row r="517" spans="2:5" ht="25.5">
      <c r="B517" s="345" t="s">
        <v>116</v>
      </c>
      <c r="C517" s="345" t="s">
        <v>117</v>
      </c>
      <c r="D517" s="345" t="s">
        <v>118</v>
      </c>
      <c r="E517" s="355" t="s">
        <v>159</v>
      </c>
    </row>
    <row r="518" spans="2:5" ht="15">
      <c r="B518" s="346">
        <v>1</v>
      </c>
      <c r="C518" s="155" t="s">
        <v>967</v>
      </c>
      <c r="D518" s="347" t="s">
        <v>315</v>
      </c>
      <c r="E518" s="348">
        <v>16</v>
      </c>
    </row>
    <row r="519" spans="2:5" ht="15">
      <c r="B519" s="346">
        <v>2</v>
      </c>
      <c r="C519" s="155" t="s">
        <v>717</v>
      </c>
      <c r="D519" s="347" t="s">
        <v>310</v>
      </c>
      <c r="E519" s="348">
        <v>15</v>
      </c>
    </row>
    <row r="520" spans="2:5" ht="15">
      <c r="B520" s="346">
        <v>3</v>
      </c>
      <c r="C520" s="155" t="s">
        <v>746</v>
      </c>
      <c r="D520" s="347" t="s">
        <v>353</v>
      </c>
      <c r="E520" s="348">
        <v>10</v>
      </c>
    </row>
    <row r="521" spans="2:5" ht="15">
      <c r="B521" s="346">
        <v>4</v>
      </c>
      <c r="C521" s="155" t="s">
        <v>736</v>
      </c>
      <c r="D521" s="347" t="s">
        <v>331</v>
      </c>
      <c r="E521" s="348">
        <v>9</v>
      </c>
    </row>
    <row r="522" spans="2:5" ht="15">
      <c r="B522" s="346">
        <v>5</v>
      </c>
      <c r="C522" s="155" t="s">
        <v>965</v>
      </c>
      <c r="D522" s="347" t="s">
        <v>311</v>
      </c>
      <c r="E522" s="348">
        <v>9</v>
      </c>
    </row>
    <row r="523" spans="2:5" ht="15" customHeight="1">
      <c r="B523" s="469" t="s">
        <v>109</v>
      </c>
      <c r="C523" s="470"/>
      <c r="D523" s="470"/>
      <c r="E523" s="471"/>
    </row>
    <row r="524" spans="2:5" ht="25.5">
      <c r="B524" s="345" t="s">
        <v>116</v>
      </c>
      <c r="C524" s="345" t="s">
        <v>117</v>
      </c>
      <c r="D524" s="345" t="s">
        <v>118</v>
      </c>
      <c r="E524" s="355" t="s">
        <v>159</v>
      </c>
    </row>
    <row r="525" spans="2:5" ht="15">
      <c r="B525" s="344">
        <v>1</v>
      </c>
      <c r="C525" s="155" t="s">
        <v>732</v>
      </c>
      <c r="D525" s="347" t="s">
        <v>328</v>
      </c>
      <c r="E525" s="348">
        <v>20</v>
      </c>
    </row>
    <row r="526" spans="2:5" ht="15">
      <c r="B526" s="344">
        <v>2</v>
      </c>
      <c r="C526" s="155" t="s">
        <v>967</v>
      </c>
      <c r="D526" s="347" t="s">
        <v>315</v>
      </c>
      <c r="E526" s="348">
        <v>8</v>
      </c>
    </row>
    <row r="527" spans="2:5" ht="15">
      <c r="B527" s="344">
        <v>3</v>
      </c>
      <c r="C527" s="155" t="s">
        <v>721</v>
      </c>
      <c r="D527" s="347" t="s">
        <v>317</v>
      </c>
      <c r="E527" s="348">
        <v>6</v>
      </c>
    </row>
    <row r="528" spans="2:5" ht="15">
      <c r="B528" s="344">
        <v>4</v>
      </c>
      <c r="C528" s="155" t="s">
        <v>716</v>
      </c>
      <c r="D528" s="347" t="s">
        <v>309</v>
      </c>
      <c r="E528" s="348">
        <v>3</v>
      </c>
    </row>
    <row r="529" spans="2:5" ht="15">
      <c r="B529" s="344">
        <v>5</v>
      </c>
      <c r="C529" s="155" t="s">
        <v>720</v>
      </c>
      <c r="D529" s="347" t="s">
        <v>316</v>
      </c>
      <c r="E529" s="348">
        <v>3</v>
      </c>
    </row>
    <row r="530" spans="2:5" ht="15" customHeight="1">
      <c r="B530" s="469" t="s">
        <v>110</v>
      </c>
      <c r="C530" s="470"/>
      <c r="D530" s="470"/>
      <c r="E530" s="471"/>
    </row>
    <row r="531" spans="2:5" ht="25.5">
      <c r="B531" s="345" t="s">
        <v>116</v>
      </c>
      <c r="C531" s="345" t="s">
        <v>117</v>
      </c>
      <c r="D531" s="345" t="s">
        <v>118</v>
      </c>
      <c r="E531" s="355" t="s">
        <v>159</v>
      </c>
    </row>
    <row r="532" spans="2:5" ht="15">
      <c r="B532" s="344">
        <v>1</v>
      </c>
      <c r="C532" s="155" t="s">
        <v>716</v>
      </c>
      <c r="D532" s="347" t="s">
        <v>309</v>
      </c>
      <c r="E532" s="348">
        <v>7</v>
      </c>
    </row>
    <row r="533" spans="2:5" ht="15">
      <c r="B533" s="344">
        <v>2</v>
      </c>
      <c r="C533" s="155" t="s">
        <v>747</v>
      </c>
      <c r="D533" s="347" t="s">
        <v>344</v>
      </c>
      <c r="E533" s="348">
        <v>7</v>
      </c>
    </row>
    <row r="534" spans="2:5" ht="15">
      <c r="B534" s="344">
        <v>3</v>
      </c>
      <c r="C534" s="155" t="s">
        <v>720</v>
      </c>
      <c r="D534" s="347" t="s">
        <v>316</v>
      </c>
      <c r="E534" s="348">
        <v>6</v>
      </c>
    </row>
    <row r="535" spans="2:5" ht="15">
      <c r="B535" s="344">
        <v>4</v>
      </c>
      <c r="C535" s="155" t="s">
        <v>967</v>
      </c>
      <c r="D535" s="347" t="s">
        <v>315</v>
      </c>
      <c r="E535" s="348">
        <v>5</v>
      </c>
    </row>
    <row r="536" spans="2:5" ht="15">
      <c r="B536" s="344">
        <v>5</v>
      </c>
      <c r="C536" s="155" t="s">
        <v>722</v>
      </c>
      <c r="D536" s="347" t="s">
        <v>318</v>
      </c>
      <c r="E536" s="348">
        <v>4</v>
      </c>
    </row>
    <row r="537" spans="2:5" ht="15" customHeight="1">
      <c r="B537" s="469" t="s">
        <v>111</v>
      </c>
      <c r="C537" s="470"/>
      <c r="D537" s="470"/>
      <c r="E537" s="471"/>
    </row>
    <row r="538" spans="2:5" ht="25.5">
      <c r="B538" s="345" t="s">
        <v>116</v>
      </c>
      <c r="C538" s="345" t="s">
        <v>117</v>
      </c>
      <c r="D538" s="345" t="s">
        <v>118</v>
      </c>
      <c r="E538" s="355" t="s">
        <v>159</v>
      </c>
    </row>
    <row r="539" spans="2:5" ht="15">
      <c r="B539" s="344">
        <v>1</v>
      </c>
      <c r="C539" s="155" t="s">
        <v>772</v>
      </c>
      <c r="D539" s="347" t="s">
        <v>372</v>
      </c>
      <c r="E539" s="348">
        <v>31</v>
      </c>
    </row>
    <row r="540" spans="2:5" ht="15">
      <c r="B540" s="344">
        <v>2</v>
      </c>
      <c r="C540" s="155" t="s">
        <v>720</v>
      </c>
      <c r="D540" s="347" t="s">
        <v>316</v>
      </c>
      <c r="E540" s="348">
        <v>17</v>
      </c>
    </row>
    <row r="541" spans="2:5" ht="15">
      <c r="B541" s="344">
        <v>3</v>
      </c>
      <c r="C541" s="155" t="s">
        <v>711</v>
      </c>
      <c r="D541" s="347" t="s">
        <v>304</v>
      </c>
      <c r="E541" s="348">
        <v>16</v>
      </c>
    </row>
    <row r="542" spans="2:5" ht="15">
      <c r="B542" s="344">
        <v>4</v>
      </c>
      <c r="C542" s="155" t="s">
        <v>721</v>
      </c>
      <c r="D542" s="347" t="s">
        <v>317</v>
      </c>
      <c r="E542" s="348">
        <v>11</v>
      </c>
    </row>
    <row r="543" spans="2:5" ht="15">
      <c r="B543" s="344">
        <v>5</v>
      </c>
      <c r="C543" s="155" t="s">
        <v>746</v>
      </c>
      <c r="D543" s="347" t="s">
        <v>353</v>
      </c>
      <c r="E543" s="348">
        <v>11</v>
      </c>
    </row>
    <row r="544" spans="2:5" ht="15" customHeight="1">
      <c r="B544" s="469" t="s">
        <v>112</v>
      </c>
      <c r="C544" s="470"/>
      <c r="D544" s="470"/>
      <c r="E544" s="471"/>
    </row>
    <row r="545" spans="2:5" ht="25.5">
      <c r="B545" s="345" t="s">
        <v>116</v>
      </c>
      <c r="C545" s="345" t="s">
        <v>117</v>
      </c>
      <c r="D545" s="345" t="s">
        <v>118</v>
      </c>
      <c r="E545" s="355" t="s">
        <v>159</v>
      </c>
    </row>
    <row r="546" spans="2:5" ht="15">
      <c r="B546" s="344">
        <v>1</v>
      </c>
      <c r="C546" s="155" t="s">
        <v>754</v>
      </c>
      <c r="D546" s="347" t="s">
        <v>351</v>
      </c>
      <c r="E546" s="348">
        <v>30</v>
      </c>
    </row>
    <row r="547" spans="2:5" ht="15">
      <c r="B547" s="344">
        <v>2</v>
      </c>
      <c r="C547" s="155" t="s">
        <v>738</v>
      </c>
      <c r="D547" s="347" t="s">
        <v>333</v>
      </c>
      <c r="E547" s="348">
        <v>14</v>
      </c>
    </row>
    <row r="548" spans="2:5" ht="15">
      <c r="B548" s="344">
        <v>3</v>
      </c>
      <c r="C548" s="155" t="s">
        <v>773</v>
      </c>
      <c r="D548" s="347" t="s">
        <v>373</v>
      </c>
      <c r="E548" s="348">
        <v>13</v>
      </c>
    </row>
    <row r="549" spans="2:5" ht="15">
      <c r="B549" s="344">
        <v>4</v>
      </c>
      <c r="C549" s="155" t="s">
        <v>967</v>
      </c>
      <c r="D549" s="347" t="s">
        <v>315</v>
      </c>
      <c r="E549" s="348">
        <v>12</v>
      </c>
    </row>
    <row r="550" spans="2:5" ht="15">
      <c r="B550" s="344">
        <v>5</v>
      </c>
      <c r="C550" s="155" t="s">
        <v>746</v>
      </c>
      <c r="D550" s="347" t="s">
        <v>353</v>
      </c>
      <c r="E550" s="348">
        <v>8</v>
      </c>
    </row>
    <row r="551" spans="2:5" ht="15" customHeight="1">
      <c r="B551" s="469" t="s">
        <v>113</v>
      </c>
      <c r="C551" s="470"/>
      <c r="D551" s="470"/>
      <c r="E551" s="471"/>
    </row>
    <row r="552" spans="2:5" ht="25.5">
      <c r="B552" s="345" t="s">
        <v>116</v>
      </c>
      <c r="C552" s="345" t="s">
        <v>117</v>
      </c>
      <c r="D552" s="345" t="s">
        <v>118</v>
      </c>
      <c r="E552" s="355" t="s">
        <v>159</v>
      </c>
    </row>
    <row r="553" spans="2:5" ht="15">
      <c r="B553" s="344">
        <v>1</v>
      </c>
      <c r="C553" s="155" t="s">
        <v>713</v>
      </c>
      <c r="D553" s="347" t="s">
        <v>306</v>
      </c>
      <c r="E553" s="348">
        <v>15</v>
      </c>
    </row>
    <row r="554" spans="2:5" ht="15">
      <c r="B554" s="344">
        <v>2</v>
      </c>
      <c r="C554" s="155" t="s">
        <v>720</v>
      </c>
      <c r="D554" s="347" t="s">
        <v>316</v>
      </c>
      <c r="E554" s="348">
        <v>8</v>
      </c>
    </row>
    <row r="555" spans="2:5" ht="15">
      <c r="B555" s="344">
        <v>3</v>
      </c>
      <c r="C555" s="155" t="s">
        <v>715</v>
      </c>
      <c r="D555" s="347" t="s">
        <v>308</v>
      </c>
      <c r="E555" s="348">
        <v>6</v>
      </c>
    </row>
    <row r="556" spans="2:5" ht="15">
      <c r="B556" s="344">
        <v>4</v>
      </c>
      <c r="C556" s="155" t="s">
        <v>752</v>
      </c>
      <c r="D556" s="347" t="s">
        <v>349</v>
      </c>
      <c r="E556" s="348">
        <v>5</v>
      </c>
    </row>
    <row r="557" spans="2:5" ht="15">
      <c r="B557" s="344">
        <v>5</v>
      </c>
      <c r="C557" s="155" t="s">
        <v>716</v>
      </c>
      <c r="D557" s="347" t="s">
        <v>309</v>
      </c>
      <c r="E557" s="348">
        <v>4</v>
      </c>
    </row>
    <row r="558" spans="2:5" ht="15" customHeight="1">
      <c r="B558" s="469" t="s">
        <v>114</v>
      </c>
      <c r="C558" s="470"/>
      <c r="D558" s="470"/>
      <c r="E558" s="471"/>
    </row>
    <row r="559" spans="2:5" ht="25.5">
      <c r="B559" s="345" t="s">
        <v>116</v>
      </c>
      <c r="C559" s="345" t="s">
        <v>117</v>
      </c>
      <c r="D559" s="345" t="s">
        <v>118</v>
      </c>
      <c r="E559" s="355" t="s">
        <v>159</v>
      </c>
    </row>
    <row r="560" spans="2:5" ht="15">
      <c r="B560" s="344">
        <v>1</v>
      </c>
      <c r="C560" s="155" t="s">
        <v>715</v>
      </c>
      <c r="D560" s="347" t="s">
        <v>308</v>
      </c>
      <c r="E560" s="348">
        <v>37</v>
      </c>
    </row>
    <row r="561" spans="2:5" ht="15">
      <c r="B561" s="344">
        <v>2</v>
      </c>
      <c r="C561" s="155" t="s">
        <v>712</v>
      </c>
      <c r="D561" s="347" t="s">
        <v>305</v>
      </c>
      <c r="E561" s="348">
        <v>22</v>
      </c>
    </row>
    <row r="562" spans="2:5" ht="15">
      <c r="B562" s="344">
        <v>3</v>
      </c>
      <c r="C562" s="155" t="s">
        <v>713</v>
      </c>
      <c r="D562" s="347" t="s">
        <v>306</v>
      </c>
      <c r="E562" s="348">
        <v>21</v>
      </c>
    </row>
    <row r="563" spans="2:5" ht="15">
      <c r="B563" s="344">
        <v>4</v>
      </c>
      <c r="C563" s="155" t="s">
        <v>711</v>
      </c>
      <c r="D563" s="347" t="s">
        <v>304</v>
      </c>
      <c r="E563" s="348">
        <v>14</v>
      </c>
    </row>
    <row r="564" spans="2:5" ht="15">
      <c r="B564" s="344">
        <v>5</v>
      </c>
      <c r="C564" s="155" t="s">
        <v>716</v>
      </c>
      <c r="D564" s="347" t="s">
        <v>309</v>
      </c>
      <c r="E564" s="348">
        <v>11</v>
      </c>
    </row>
    <row r="565" spans="2:5" ht="15" customHeight="1">
      <c r="B565" s="469" t="s">
        <v>115</v>
      </c>
      <c r="C565" s="470"/>
      <c r="D565" s="470"/>
      <c r="E565" s="471"/>
    </row>
    <row r="566" spans="2:5" ht="25.5">
      <c r="B566" s="345" t="s">
        <v>116</v>
      </c>
      <c r="C566" s="345" t="s">
        <v>117</v>
      </c>
      <c r="D566" s="345" t="s">
        <v>118</v>
      </c>
      <c r="E566" s="355" t="s">
        <v>159</v>
      </c>
    </row>
    <row r="567" spans="2:5" ht="15">
      <c r="B567" s="344">
        <v>1</v>
      </c>
      <c r="C567" s="155" t="s">
        <v>717</v>
      </c>
      <c r="D567" s="347" t="s">
        <v>310</v>
      </c>
      <c r="E567" s="348">
        <v>37</v>
      </c>
    </row>
    <row r="568" spans="2:5" ht="15">
      <c r="B568" s="344">
        <v>2</v>
      </c>
      <c r="C568" s="155" t="s">
        <v>774</v>
      </c>
      <c r="D568" s="347" t="s">
        <v>374</v>
      </c>
      <c r="E568" s="348">
        <v>33</v>
      </c>
    </row>
    <row r="569" spans="2:5" ht="15">
      <c r="B569" s="344">
        <v>3</v>
      </c>
      <c r="C569" s="155" t="s">
        <v>738</v>
      </c>
      <c r="D569" s="347" t="s">
        <v>333</v>
      </c>
      <c r="E569" s="348">
        <v>29</v>
      </c>
    </row>
    <row r="570" spans="2:5" ht="15">
      <c r="B570" s="344">
        <v>4</v>
      </c>
      <c r="C570" s="155" t="s">
        <v>746</v>
      </c>
      <c r="D570" s="347" t="s">
        <v>353</v>
      </c>
      <c r="E570" s="348">
        <v>24</v>
      </c>
    </row>
    <row r="571" spans="2:5" ht="15">
      <c r="B571" s="344">
        <v>5</v>
      </c>
      <c r="C571" s="155" t="s">
        <v>775</v>
      </c>
      <c r="D571" s="347" t="s">
        <v>375</v>
      </c>
      <c r="E571" s="348">
        <v>20</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&amp;L30.01.2015&amp;CTÜRKİYE ODALAR ve BORSALAR BİRLİĞİ
Bilgi Hizmetleri Dairesi&amp;R&amp;P</oddFooter>
  </headerFooter>
  <ignoredErrors>
    <ignoredError sqref="B553:E564 C540 C534 C536 C529 C525 C513 B490:E498 B473:E479 C462 B434:E444 B385:E396 B281:E384 B397:E430 C154:C158 B114:E153 B159:E280 B154:B158 D154:E158 B52:E108 C30 C23:C25 C17 C11 C9 B6:E8 B10:E10 B9 D9:E9 B12:E16 B11 D11:E11 B18:E22 B17 D17:E17 B26:E29 B23:B25 D23:E25 B31:E49 B30 D30:E30"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A2" sqref="A2"/>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26" customWidth="1"/>
    <col min="13" max="13" width="7.8515625" style="0" customWidth="1"/>
  </cols>
  <sheetData>
    <row r="1" spans="1:14" ht="15">
      <c r="A1" s="449" t="s">
        <v>925</v>
      </c>
      <c r="B1" s="449"/>
      <c r="C1" s="449"/>
      <c r="D1" s="449"/>
      <c r="E1" s="449"/>
      <c r="F1" s="449"/>
      <c r="G1" s="449"/>
      <c r="H1" s="16"/>
      <c r="I1" s="16"/>
      <c r="J1" s="16"/>
      <c r="K1" s="16"/>
      <c r="L1" s="16"/>
      <c r="M1" s="16"/>
      <c r="N1" s="16"/>
    </row>
    <row r="3" spans="1:14" ht="15">
      <c r="A3" s="452" t="s">
        <v>917</v>
      </c>
      <c r="B3" s="452"/>
      <c r="C3" s="452"/>
      <c r="D3" s="452"/>
      <c r="E3" s="452"/>
      <c r="F3" s="452"/>
      <c r="G3" s="452"/>
      <c r="H3" s="16"/>
      <c r="I3" s="16"/>
      <c r="J3" s="16"/>
      <c r="K3" s="16"/>
      <c r="L3" s="16"/>
      <c r="M3" s="16"/>
      <c r="N3" s="16"/>
    </row>
    <row r="5" spans="1:13" ht="39" thickBot="1">
      <c r="A5" s="206" t="s">
        <v>161</v>
      </c>
      <c r="B5" s="17" t="s">
        <v>162</v>
      </c>
      <c r="C5" s="17" t="s">
        <v>163</v>
      </c>
      <c r="D5" s="24" t="s">
        <v>14</v>
      </c>
      <c r="E5" s="24" t="s">
        <v>164</v>
      </c>
      <c r="F5" s="150" t="s">
        <v>18</v>
      </c>
      <c r="G5" s="150" t="s">
        <v>19</v>
      </c>
      <c r="H5" s="150" t="s">
        <v>20</v>
      </c>
      <c r="I5" s="150" t="s">
        <v>21</v>
      </c>
      <c r="J5" s="150" t="s">
        <v>22</v>
      </c>
      <c r="K5" s="150" t="s">
        <v>165</v>
      </c>
      <c r="L5" s="24" t="s">
        <v>166</v>
      </c>
      <c r="M5" s="24" t="s">
        <v>167</v>
      </c>
    </row>
    <row r="6" spans="1:13" ht="16.5" thickBot="1" thickTop="1">
      <c r="A6" s="212" t="s">
        <v>168</v>
      </c>
      <c r="B6" s="18" t="s">
        <v>169</v>
      </c>
      <c r="C6" s="26" t="s">
        <v>168</v>
      </c>
      <c r="D6" s="27">
        <v>19870</v>
      </c>
      <c r="E6" s="28">
        <f>D6*100/D100</f>
        <v>27.66446223459798</v>
      </c>
      <c r="F6" s="236">
        <v>20420</v>
      </c>
      <c r="G6" s="236">
        <v>22190</v>
      </c>
      <c r="H6" s="236">
        <v>36038</v>
      </c>
      <c r="I6" s="236">
        <v>484084</v>
      </c>
      <c r="J6" s="236">
        <v>82867</v>
      </c>
      <c r="K6" s="236">
        <v>649605</v>
      </c>
      <c r="L6" s="30">
        <f>K6*100/K100</f>
        <v>22.843823089736922</v>
      </c>
      <c r="M6" s="323">
        <f>K6/D6</f>
        <v>32.69275289380976</v>
      </c>
    </row>
    <row r="7" spans="1:13" ht="16.5" thickBot="1" thickTop="1">
      <c r="A7" s="517" t="s">
        <v>170</v>
      </c>
      <c r="B7" s="518"/>
      <c r="C7" s="519"/>
      <c r="D7" s="19">
        <f>D6</f>
        <v>19870</v>
      </c>
      <c r="E7" s="31">
        <f>SUM(E6)</f>
        <v>27.66446223459798</v>
      </c>
      <c r="F7" s="19">
        <f aca="true" t="shared" si="0" ref="F7:K7">SUM(F6)</f>
        <v>20420</v>
      </c>
      <c r="G7" s="19">
        <f t="shared" si="0"/>
        <v>22190</v>
      </c>
      <c r="H7" s="19">
        <f t="shared" si="0"/>
        <v>36038</v>
      </c>
      <c r="I7" s="20">
        <f t="shared" si="0"/>
        <v>484084</v>
      </c>
      <c r="J7" s="20">
        <f t="shared" si="0"/>
        <v>82867</v>
      </c>
      <c r="K7" s="20">
        <f t="shared" si="0"/>
        <v>649605</v>
      </c>
      <c r="L7" s="170">
        <f>L6</f>
        <v>22.843823089736922</v>
      </c>
      <c r="M7" s="324">
        <f>M6</f>
        <v>32.69275289380976</v>
      </c>
    </row>
    <row r="8" spans="1:13" ht="15.75" thickTop="1">
      <c r="A8" s="500" t="s">
        <v>171</v>
      </c>
      <c r="B8" s="501" t="s">
        <v>172</v>
      </c>
      <c r="C8" s="194" t="s">
        <v>173</v>
      </c>
      <c r="D8" s="33">
        <v>1453</v>
      </c>
      <c r="E8" s="83">
        <f>D8*100/D100</f>
        <v>2.0229725026105116</v>
      </c>
      <c r="F8" s="33">
        <v>3393</v>
      </c>
      <c r="G8" s="33">
        <v>4000</v>
      </c>
      <c r="H8" s="33">
        <v>6088</v>
      </c>
      <c r="I8" s="34">
        <v>91167</v>
      </c>
      <c r="J8" s="34">
        <v>11435</v>
      </c>
      <c r="K8" s="34">
        <v>117550</v>
      </c>
      <c r="L8" s="173">
        <f>K8*100/K100</f>
        <v>4.133729580589089</v>
      </c>
      <c r="M8" s="325">
        <f>K8/D8</f>
        <v>80.90158293186511</v>
      </c>
    </row>
    <row r="9" spans="1:13" ht="15">
      <c r="A9" s="490"/>
      <c r="B9" s="483"/>
      <c r="C9" s="35" t="s">
        <v>174</v>
      </c>
      <c r="D9" s="36">
        <v>300</v>
      </c>
      <c r="E9" s="145">
        <f>D9*100/D100</f>
        <v>0.41768186564566656</v>
      </c>
      <c r="F9" s="36">
        <v>416</v>
      </c>
      <c r="G9" s="36">
        <v>283</v>
      </c>
      <c r="H9" s="36">
        <v>1047</v>
      </c>
      <c r="I9" s="104">
        <v>11844</v>
      </c>
      <c r="J9" s="104">
        <v>1195</v>
      </c>
      <c r="K9" s="104">
        <v>14839</v>
      </c>
      <c r="L9" s="37">
        <f>K9*100/K100</f>
        <v>0.5218240174084346</v>
      </c>
      <c r="M9" s="326">
        <f>K9/D9</f>
        <v>49.46333333333333</v>
      </c>
    </row>
    <row r="10" spans="1:13" ht="15.75" thickBot="1">
      <c r="A10" s="490"/>
      <c r="B10" s="484"/>
      <c r="C10" s="38" t="s">
        <v>175</v>
      </c>
      <c r="D10" s="39">
        <v>334</v>
      </c>
      <c r="E10" s="144">
        <f>D10*100/D100</f>
        <v>0.4650191437521754</v>
      </c>
      <c r="F10" s="39">
        <v>844</v>
      </c>
      <c r="G10" s="39">
        <v>1120</v>
      </c>
      <c r="H10" s="39">
        <v>1464</v>
      </c>
      <c r="I10" s="40">
        <v>21613</v>
      </c>
      <c r="J10" s="40">
        <v>2611</v>
      </c>
      <c r="K10" s="40">
        <v>27718</v>
      </c>
      <c r="L10" s="172">
        <f>K10*100/K100</f>
        <v>0.9747232370460942</v>
      </c>
      <c r="M10" s="327">
        <f aca="true" t="shared" si="1" ref="M10:M70">K10/D10</f>
        <v>82.9880239520958</v>
      </c>
    </row>
    <row r="11" spans="1:13" ht="15.75" thickTop="1">
      <c r="A11" s="490"/>
      <c r="B11" s="482" t="s">
        <v>908</v>
      </c>
      <c r="C11" s="41" t="s">
        <v>176</v>
      </c>
      <c r="D11" s="42">
        <v>948</v>
      </c>
      <c r="E11" s="146">
        <f>D11*100/D100</f>
        <v>1.3198746954403062</v>
      </c>
      <c r="F11" s="42">
        <v>1390</v>
      </c>
      <c r="G11" s="42">
        <v>1507</v>
      </c>
      <c r="H11" s="42">
        <v>2585</v>
      </c>
      <c r="I11" s="43">
        <v>23950</v>
      </c>
      <c r="J11" s="43">
        <v>3737</v>
      </c>
      <c r="K11" s="237">
        <v>33535</v>
      </c>
      <c r="L11" s="171">
        <f>K11*100/K100</f>
        <v>1.1792821904300732</v>
      </c>
      <c r="M11" s="328">
        <f t="shared" si="1"/>
        <v>35.37447257383966</v>
      </c>
    </row>
    <row r="12" spans="1:13" ht="15.75" thickBot="1">
      <c r="A12" s="498"/>
      <c r="B12" s="484"/>
      <c r="C12" s="45" t="s">
        <v>177</v>
      </c>
      <c r="D12" s="39">
        <v>420</v>
      </c>
      <c r="E12" s="151">
        <f>D12*100/D100</f>
        <v>0.5847546119039332</v>
      </c>
      <c r="F12" s="39">
        <v>769</v>
      </c>
      <c r="G12" s="39">
        <v>1500</v>
      </c>
      <c r="H12" s="39">
        <v>1438</v>
      </c>
      <c r="I12" s="40">
        <v>15749</v>
      </c>
      <c r="J12" s="40">
        <v>1860</v>
      </c>
      <c r="K12" s="40">
        <v>21320</v>
      </c>
      <c r="L12" s="69">
        <f>K12*100/K100</f>
        <v>0.7497330043229211</v>
      </c>
      <c r="M12" s="327">
        <f t="shared" si="1"/>
        <v>50.76190476190476</v>
      </c>
    </row>
    <row r="13" spans="1:13" ht="16.5" thickBot="1" thickTop="1">
      <c r="A13" s="517" t="s">
        <v>170</v>
      </c>
      <c r="B13" s="518"/>
      <c r="C13" s="519"/>
      <c r="D13" s="19">
        <f>SUM(D8:D12)</f>
        <v>3455</v>
      </c>
      <c r="E13" s="31">
        <f>D13*100/D100</f>
        <v>4.810302819352593</v>
      </c>
      <c r="F13" s="19">
        <f aca="true" t="shared" si="2" ref="F13:K13">SUM(F8:F12)</f>
        <v>6812</v>
      </c>
      <c r="G13" s="19">
        <f t="shared" si="2"/>
        <v>8410</v>
      </c>
      <c r="H13" s="19">
        <f t="shared" si="2"/>
        <v>12622</v>
      </c>
      <c r="I13" s="20">
        <f t="shared" si="2"/>
        <v>164323</v>
      </c>
      <c r="J13" s="20">
        <f>SUM(J8:J12)</f>
        <v>20838</v>
      </c>
      <c r="K13" s="20">
        <f t="shared" si="2"/>
        <v>214962</v>
      </c>
      <c r="L13" s="170">
        <f>K13*100/K100</f>
        <v>7.559292029796612</v>
      </c>
      <c r="M13" s="324">
        <f>K13/D13</f>
        <v>62.21765557163531</v>
      </c>
    </row>
    <row r="14" spans="1:13" ht="16.5" thickBot="1" thickTop="1">
      <c r="A14" s="511" t="s">
        <v>178</v>
      </c>
      <c r="B14" s="207" t="s">
        <v>179</v>
      </c>
      <c r="C14" s="211" t="s">
        <v>180</v>
      </c>
      <c r="D14" s="27">
        <v>4549</v>
      </c>
      <c r="E14" s="28">
        <f>D14*100/D100</f>
        <v>6.333449356073791</v>
      </c>
      <c r="F14" s="27">
        <v>8151</v>
      </c>
      <c r="G14" s="27">
        <v>11485</v>
      </c>
      <c r="H14" s="27">
        <v>11447</v>
      </c>
      <c r="I14" s="29">
        <v>124169</v>
      </c>
      <c r="J14" s="29">
        <v>24931</v>
      </c>
      <c r="K14" s="29">
        <v>183640</v>
      </c>
      <c r="L14" s="30">
        <f>K14*100/K100</f>
        <v>6.457831562563848</v>
      </c>
      <c r="M14" s="323">
        <f t="shared" si="1"/>
        <v>40.369311936689385</v>
      </c>
    </row>
    <row r="15" spans="1:13" ht="15.75" thickTop="1">
      <c r="A15" s="512"/>
      <c r="B15" s="501" t="s">
        <v>181</v>
      </c>
      <c r="C15" s="47" t="s">
        <v>182</v>
      </c>
      <c r="D15" s="48">
        <v>825</v>
      </c>
      <c r="E15" s="146">
        <f>D15*100/D100</f>
        <v>1.148625130525583</v>
      </c>
      <c r="F15" s="48">
        <v>799</v>
      </c>
      <c r="G15" s="48">
        <v>810</v>
      </c>
      <c r="H15" s="48">
        <v>1720</v>
      </c>
      <c r="I15" s="49">
        <v>22164</v>
      </c>
      <c r="J15" s="49">
        <v>2685</v>
      </c>
      <c r="K15" s="49">
        <v>28610</v>
      </c>
      <c r="L15" s="171">
        <f>K15*100/K100</f>
        <v>1.0060910531744265</v>
      </c>
      <c r="M15" s="329">
        <f t="shared" si="1"/>
        <v>34.67878787878788</v>
      </c>
    </row>
    <row r="16" spans="1:13" ht="15">
      <c r="A16" s="512"/>
      <c r="B16" s="483"/>
      <c r="C16" s="51" t="s">
        <v>183</v>
      </c>
      <c r="D16" s="52">
        <v>1496</v>
      </c>
      <c r="E16" s="148">
        <f>D16*100/D100</f>
        <v>2.0828402366863905</v>
      </c>
      <c r="F16" s="52">
        <v>1302</v>
      </c>
      <c r="G16" s="52">
        <v>1683</v>
      </c>
      <c r="H16" s="52">
        <v>4619</v>
      </c>
      <c r="I16" s="53">
        <v>51713</v>
      </c>
      <c r="J16" s="53">
        <v>6743</v>
      </c>
      <c r="K16" s="53">
        <v>66091</v>
      </c>
      <c r="L16" s="54">
        <f>K16*100/K100</f>
        <v>2.324137147687907</v>
      </c>
      <c r="M16" s="330">
        <f t="shared" si="1"/>
        <v>44.17847593582888</v>
      </c>
    </row>
    <row r="17" spans="1:13" ht="15.75" thickBot="1">
      <c r="A17" s="512"/>
      <c r="B17" s="507"/>
      <c r="C17" s="55" t="s">
        <v>184</v>
      </c>
      <c r="D17" s="56">
        <v>646</v>
      </c>
      <c r="E17" s="147">
        <f>D17*100/D100</f>
        <v>0.8994082840236687</v>
      </c>
      <c r="F17" s="56">
        <v>597</v>
      </c>
      <c r="G17" s="56">
        <v>854</v>
      </c>
      <c r="H17" s="56">
        <v>1247</v>
      </c>
      <c r="I17" s="57">
        <v>10713</v>
      </c>
      <c r="J17" s="57">
        <v>1808</v>
      </c>
      <c r="K17" s="57">
        <v>15284</v>
      </c>
      <c r="L17" s="174">
        <f>K17*100/K100</f>
        <v>0.5374727597594524</v>
      </c>
      <c r="M17" s="331">
        <f>K17/D17</f>
        <v>23.659442724458206</v>
      </c>
    </row>
    <row r="18" spans="1:13" ht="15.75" thickTop="1">
      <c r="A18" s="512"/>
      <c r="B18" s="482" t="s">
        <v>185</v>
      </c>
      <c r="C18" s="59" t="s">
        <v>186</v>
      </c>
      <c r="D18" s="60">
        <v>1451</v>
      </c>
      <c r="E18" s="83">
        <f>D18*100/D100</f>
        <v>2.0201879568395404</v>
      </c>
      <c r="F18" s="60">
        <v>3556</v>
      </c>
      <c r="G18" s="60">
        <v>3875</v>
      </c>
      <c r="H18" s="60">
        <v>7299</v>
      </c>
      <c r="I18" s="61">
        <v>69315</v>
      </c>
      <c r="J18" s="61">
        <v>6630</v>
      </c>
      <c r="K18" s="61">
        <v>91074</v>
      </c>
      <c r="L18" s="173">
        <f>K18*100/K100</f>
        <v>3.2026821592732513</v>
      </c>
      <c r="M18" s="332">
        <f t="shared" si="1"/>
        <v>62.766368022053754</v>
      </c>
    </row>
    <row r="19" spans="1:13" ht="15">
      <c r="A19" s="512"/>
      <c r="B19" s="483"/>
      <c r="C19" s="35" t="s">
        <v>187</v>
      </c>
      <c r="D19" s="36">
        <v>857</v>
      </c>
      <c r="E19" s="326">
        <f>D19*100/D100</f>
        <v>1.1931778628611207</v>
      </c>
      <c r="F19" s="36">
        <v>504</v>
      </c>
      <c r="G19" s="36">
        <v>655</v>
      </c>
      <c r="H19" s="36">
        <v>1525</v>
      </c>
      <c r="I19" s="104">
        <v>15183</v>
      </c>
      <c r="J19" s="105">
        <v>983</v>
      </c>
      <c r="K19" s="104">
        <v>18891</v>
      </c>
      <c r="L19" s="37">
        <f>K19*100/K100</f>
        <v>0.6643154870855676</v>
      </c>
      <c r="M19" s="326">
        <f t="shared" si="1"/>
        <v>22.043173862310386</v>
      </c>
    </row>
    <row r="20" spans="1:13" ht="15">
      <c r="A20" s="512"/>
      <c r="B20" s="483"/>
      <c r="C20" s="51" t="s">
        <v>188</v>
      </c>
      <c r="D20" s="52">
        <v>397</v>
      </c>
      <c r="E20" s="148">
        <f>D20*100/D100</f>
        <v>0.5527323355377654</v>
      </c>
      <c r="F20" s="52">
        <v>930</v>
      </c>
      <c r="G20" s="52">
        <v>853</v>
      </c>
      <c r="H20" s="52">
        <v>3209</v>
      </c>
      <c r="I20" s="53">
        <v>18065</v>
      </c>
      <c r="J20" s="53">
        <v>2206</v>
      </c>
      <c r="K20" s="53">
        <v>25310</v>
      </c>
      <c r="L20" s="54">
        <f>K20*100/K100</f>
        <v>0.8900441997848562</v>
      </c>
      <c r="M20" s="330">
        <f t="shared" si="1"/>
        <v>63.75314861460957</v>
      </c>
    </row>
    <row r="21" spans="1:13" ht="15.75" thickBot="1">
      <c r="A21" s="513"/>
      <c r="B21" s="484"/>
      <c r="C21" s="62" t="s">
        <v>189</v>
      </c>
      <c r="D21" s="63">
        <v>546</v>
      </c>
      <c r="E21" s="147">
        <f>D21*100/D100</f>
        <v>0.7601809954751131</v>
      </c>
      <c r="F21" s="63">
        <v>360</v>
      </c>
      <c r="G21" s="63">
        <v>477</v>
      </c>
      <c r="H21" s="63">
        <v>962</v>
      </c>
      <c r="I21" s="64">
        <v>15557</v>
      </c>
      <c r="J21" s="64">
        <v>1127</v>
      </c>
      <c r="K21" s="64">
        <v>18820</v>
      </c>
      <c r="L21" s="174">
        <f>K21*100/K100</f>
        <v>0.6618187214520345</v>
      </c>
      <c r="M21" s="333">
        <f t="shared" si="1"/>
        <v>34.46886446886447</v>
      </c>
    </row>
    <row r="22" spans="1:13" ht="16.5" thickBot="1" thickTop="1">
      <c r="A22" s="514" t="s">
        <v>170</v>
      </c>
      <c r="B22" s="515"/>
      <c r="C22" s="516"/>
      <c r="D22" s="19">
        <f aca="true" t="shared" si="3" ref="D22:I22">SUM(D14:D21)</f>
        <v>10767</v>
      </c>
      <c r="E22" s="31">
        <f>D22*100/D100</f>
        <v>14.990602158022973</v>
      </c>
      <c r="F22" s="19">
        <f t="shared" si="3"/>
        <v>16199</v>
      </c>
      <c r="G22" s="19">
        <f t="shared" si="3"/>
        <v>20692</v>
      </c>
      <c r="H22" s="19">
        <f t="shared" si="3"/>
        <v>32028</v>
      </c>
      <c r="I22" s="20">
        <f t="shared" si="3"/>
        <v>326879</v>
      </c>
      <c r="J22" s="20">
        <f>SUM(J14:J21)</f>
        <v>47113</v>
      </c>
      <c r="K22" s="20">
        <f>SUM(K14:K21)</f>
        <v>447720</v>
      </c>
      <c r="L22" s="170">
        <f>K22*100/K100</f>
        <v>15.744393090781344</v>
      </c>
      <c r="M22" s="324">
        <f>K22/D22</f>
        <v>41.582613541376425</v>
      </c>
    </row>
    <row r="23" spans="1:13" ht="15.75" thickTop="1">
      <c r="A23" s="497" t="s">
        <v>190</v>
      </c>
      <c r="B23" s="482" t="s">
        <v>191</v>
      </c>
      <c r="C23" s="59" t="s">
        <v>192</v>
      </c>
      <c r="D23" s="60">
        <v>5019</v>
      </c>
      <c r="E23" s="83">
        <f>D23*100/D100</f>
        <v>6.987817612252002</v>
      </c>
      <c r="F23" s="60">
        <v>9348</v>
      </c>
      <c r="G23" s="60">
        <v>7390</v>
      </c>
      <c r="H23" s="60">
        <v>14122</v>
      </c>
      <c r="I23" s="61">
        <v>179584</v>
      </c>
      <c r="J23" s="61">
        <v>25017</v>
      </c>
      <c r="K23" s="61">
        <v>235592</v>
      </c>
      <c r="L23" s="173">
        <f>K23*100/K100</f>
        <v>8.284760692047168</v>
      </c>
      <c r="M23" s="332">
        <f t="shared" si="1"/>
        <v>46.94002789400279</v>
      </c>
    </row>
    <row r="24" spans="1:13" ht="15">
      <c r="A24" s="490"/>
      <c r="B24" s="483"/>
      <c r="C24" s="35" t="s">
        <v>193</v>
      </c>
      <c r="D24" s="36">
        <v>768</v>
      </c>
      <c r="E24" s="145">
        <f>D24*100/D100</f>
        <v>1.0692655760529064</v>
      </c>
      <c r="F24" s="36">
        <v>2650</v>
      </c>
      <c r="G24" s="36">
        <v>2513</v>
      </c>
      <c r="H24" s="36">
        <v>2915</v>
      </c>
      <c r="I24" s="104">
        <v>41553</v>
      </c>
      <c r="J24" s="104">
        <v>4870</v>
      </c>
      <c r="K24" s="104">
        <v>54785</v>
      </c>
      <c r="L24" s="37">
        <f>K24*100/K100</f>
        <v>1.9265535948326094</v>
      </c>
      <c r="M24" s="326">
        <f t="shared" si="1"/>
        <v>71.33463541666667</v>
      </c>
    </row>
    <row r="25" spans="1:13" ht="15.75" thickBot="1">
      <c r="A25" s="490"/>
      <c r="B25" s="484"/>
      <c r="C25" s="66" t="s">
        <v>194</v>
      </c>
      <c r="D25" s="67">
        <v>294</v>
      </c>
      <c r="E25" s="144">
        <f>D25*100/D100</f>
        <v>0.40932822833275323</v>
      </c>
      <c r="F25" s="67">
        <v>701</v>
      </c>
      <c r="G25" s="67">
        <v>743</v>
      </c>
      <c r="H25" s="67">
        <v>906</v>
      </c>
      <c r="I25" s="68">
        <v>15392</v>
      </c>
      <c r="J25" s="68">
        <v>1570</v>
      </c>
      <c r="K25" s="68">
        <v>20061</v>
      </c>
      <c r="L25" s="172">
        <f>K25*100/K100</f>
        <v>0.7054593714691426</v>
      </c>
      <c r="M25" s="334">
        <f t="shared" si="1"/>
        <v>68.23469387755102</v>
      </c>
    </row>
    <row r="26" spans="1:13" ht="15.75" thickTop="1">
      <c r="A26" s="490"/>
      <c r="B26" s="482" t="s">
        <v>195</v>
      </c>
      <c r="C26" s="41" t="s">
        <v>196</v>
      </c>
      <c r="D26" s="42">
        <v>2182</v>
      </c>
      <c r="E26" s="146">
        <f>D26*100/D100</f>
        <v>3.0379394361294816</v>
      </c>
      <c r="F26" s="42">
        <v>10176</v>
      </c>
      <c r="G26" s="42">
        <v>9880</v>
      </c>
      <c r="H26" s="42">
        <v>10220</v>
      </c>
      <c r="I26" s="43">
        <v>106277</v>
      </c>
      <c r="J26" s="43">
        <v>23132</v>
      </c>
      <c r="K26" s="43">
        <v>161994</v>
      </c>
      <c r="L26" s="171">
        <f>K26*100/K100</f>
        <v>5.696634535754563</v>
      </c>
      <c r="M26" s="328">
        <f t="shared" si="1"/>
        <v>74.2410632447296</v>
      </c>
    </row>
    <row r="27" spans="1:13" ht="15">
      <c r="A27" s="490"/>
      <c r="B27" s="483"/>
      <c r="C27" s="51" t="s">
        <v>197</v>
      </c>
      <c r="D27" s="52">
        <v>873</v>
      </c>
      <c r="E27" s="148">
        <f>D27*100/D100</f>
        <v>1.2154542290288897</v>
      </c>
      <c r="F27" s="52">
        <v>2156</v>
      </c>
      <c r="G27" s="52">
        <v>2326</v>
      </c>
      <c r="H27" s="52">
        <v>3186</v>
      </c>
      <c r="I27" s="53">
        <v>38753</v>
      </c>
      <c r="J27" s="53">
        <v>4776</v>
      </c>
      <c r="K27" s="53">
        <v>51768</v>
      </c>
      <c r="L27" s="54">
        <f>K27*100/K100</f>
        <v>1.8204586382640235</v>
      </c>
      <c r="M27" s="330">
        <f t="shared" si="1"/>
        <v>59.29896907216495</v>
      </c>
    </row>
    <row r="28" spans="1:13" ht="15">
      <c r="A28" s="490"/>
      <c r="B28" s="483"/>
      <c r="C28" s="35" t="s">
        <v>198</v>
      </c>
      <c r="D28" s="36">
        <v>388</v>
      </c>
      <c r="E28" s="145">
        <f>D28*100/D100</f>
        <v>0.5402018795683954</v>
      </c>
      <c r="F28" s="36">
        <v>575</v>
      </c>
      <c r="G28" s="36">
        <v>745</v>
      </c>
      <c r="H28" s="36">
        <v>1483</v>
      </c>
      <c r="I28" s="104">
        <v>22122</v>
      </c>
      <c r="J28" s="104">
        <v>1801</v>
      </c>
      <c r="K28" s="104">
        <v>26796</v>
      </c>
      <c r="L28" s="37">
        <f>K28*100/K100</f>
        <v>0.9423004495233112</v>
      </c>
      <c r="M28" s="326">
        <f t="shared" si="1"/>
        <v>69.0618556701031</v>
      </c>
    </row>
    <row r="29" spans="1:13" ht="15">
      <c r="A29" s="490"/>
      <c r="B29" s="483"/>
      <c r="C29" s="51" t="s">
        <v>199</v>
      </c>
      <c r="D29" s="52">
        <v>273</v>
      </c>
      <c r="E29" s="148">
        <f>D29*100/D100</f>
        <v>0.38009049773755654</v>
      </c>
      <c r="F29" s="52">
        <v>423</v>
      </c>
      <c r="G29" s="52">
        <v>378</v>
      </c>
      <c r="H29" s="52">
        <v>2065</v>
      </c>
      <c r="I29" s="53">
        <v>12259</v>
      </c>
      <c r="J29" s="53">
        <v>1010</v>
      </c>
      <c r="K29" s="53">
        <v>16535</v>
      </c>
      <c r="L29" s="54">
        <f>K29*100/K100</f>
        <v>0.5814650669080441</v>
      </c>
      <c r="M29" s="330">
        <f t="shared" si="1"/>
        <v>60.56776556776557</v>
      </c>
    </row>
    <row r="30" spans="1:13" ht="15.75" thickBot="1">
      <c r="A30" s="498"/>
      <c r="B30" s="484"/>
      <c r="C30" s="62" t="s">
        <v>200</v>
      </c>
      <c r="D30" s="63">
        <v>240</v>
      </c>
      <c r="E30" s="147">
        <f>D30*100/D100</f>
        <v>0.33414549251653325</v>
      </c>
      <c r="F30" s="63">
        <v>634</v>
      </c>
      <c r="G30" s="63">
        <v>474</v>
      </c>
      <c r="H30" s="63">
        <v>967</v>
      </c>
      <c r="I30" s="64">
        <v>5183</v>
      </c>
      <c r="J30" s="65">
        <v>836</v>
      </c>
      <c r="K30" s="64">
        <v>8094</v>
      </c>
      <c r="L30" s="174">
        <f>K30*100/K100</f>
        <v>0.28463128222278256</v>
      </c>
      <c r="M30" s="333">
        <f t="shared" si="1"/>
        <v>33.725</v>
      </c>
    </row>
    <row r="31" spans="1:13" ht="16.5" thickBot="1" thickTop="1">
      <c r="A31" s="517" t="s">
        <v>170</v>
      </c>
      <c r="B31" s="518"/>
      <c r="C31" s="519"/>
      <c r="D31" s="19">
        <f aca="true" t="shared" si="4" ref="D31:I31">SUM(D23:D30)</f>
        <v>10037</v>
      </c>
      <c r="E31" s="31">
        <f>D31*100/D100</f>
        <v>13.974242951618518</v>
      </c>
      <c r="F31" s="19">
        <f t="shared" si="4"/>
        <v>26663</v>
      </c>
      <c r="G31" s="19">
        <f t="shared" si="4"/>
        <v>24449</v>
      </c>
      <c r="H31" s="19">
        <f t="shared" si="4"/>
        <v>35864</v>
      </c>
      <c r="I31" s="20">
        <f t="shared" si="4"/>
        <v>421123</v>
      </c>
      <c r="J31" s="20">
        <f>SUM(J23:J30)</f>
        <v>63012</v>
      </c>
      <c r="K31" s="20">
        <f>SUM(K23:K30)</f>
        <v>575625</v>
      </c>
      <c r="L31" s="170">
        <f>K31*100/K100</f>
        <v>20.242263631021643</v>
      </c>
      <c r="M31" s="324">
        <f>K31/D31</f>
        <v>57.35030387566006</v>
      </c>
    </row>
    <row r="32" spans="1:13" ht="16.5" thickBot="1" thickTop="1">
      <c r="A32" s="497" t="s">
        <v>201</v>
      </c>
      <c r="B32" s="207" t="s">
        <v>202</v>
      </c>
      <c r="C32" s="210" t="s">
        <v>203</v>
      </c>
      <c r="D32" s="70">
        <v>4844</v>
      </c>
      <c r="E32" s="28">
        <f>D32*100/D100</f>
        <v>6.74416985729203</v>
      </c>
      <c r="F32" s="70">
        <v>14954</v>
      </c>
      <c r="G32" s="70">
        <v>15231</v>
      </c>
      <c r="H32" s="70">
        <v>16850</v>
      </c>
      <c r="I32" s="71">
        <v>85816</v>
      </c>
      <c r="J32" s="71">
        <v>21027</v>
      </c>
      <c r="K32" s="71">
        <v>154408</v>
      </c>
      <c r="L32" s="173">
        <f>K32*100/K100</f>
        <v>5.429867435811144</v>
      </c>
      <c r="M32" s="335">
        <f t="shared" si="1"/>
        <v>31.876135425268373</v>
      </c>
    </row>
    <row r="33" spans="1:13" ht="15.75" thickTop="1">
      <c r="A33" s="490"/>
      <c r="B33" s="482" t="s">
        <v>204</v>
      </c>
      <c r="C33" s="41" t="s">
        <v>205</v>
      </c>
      <c r="D33" s="42">
        <v>2622</v>
      </c>
      <c r="E33" s="146">
        <f>D33*100/D100</f>
        <v>3.650539505743126</v>
      </c>
      <c r="F33" s="42">
        <v>2148</v>
      </c>
      <c r="G33" s="42">
        <v>2145</v>
      </c>
      <c r="H33" s="42">
        <v>5485</v>
      </c>
      <c r="I33" s="43">
        <v>47850</v>
      </c>
      <c r="J33" s="43">
        <v>7143</v>
      </c>
      <c r="K33" s="43">
        <v>65990</v>
      </c>
      <c r="L33" s="37">
        <f>K33*100/K100</f>
        <v>2.3205854106599233</v>
      </c>
      <c r="M33" s="328">
        <f t="shared" si="1"/>
        <v>25.167810831426394</v>
      </c>
    </row>
    <row r="34" spans="1:13" ht="15.75" thickBot="1">
      <c r="A34" s="498"/>
      <c r="B34" s="484"/>
      <c r="C34" s="66" t="s">
        <v>206</v>
      </c>
      <c r="D34" s="67">
        <v>213</v>
      </c>
      <c r="E34" s="151">
        <f>D34*100/D100</f>
        <v>0.29655412460842323</v>
      </c>
      <c r="F34" s="67">
        <v>250</v>
      </c>
      <c r="G34" s="67">
        <v>504</v>
      </c>
      <c r="H34" s="67">
        <v>1748</v>
      </c>
      <c r="I34" s="68">
        <v>12817</v>
      </c>
      <c r="J34" s="68">
        <v>1268</v>
      </c>
      <c r="K34" s="68">
        <v>16620</v>
      </c>
      <c r="L34" s="172">
        <f>K34*100/K100</f>
        <v>0.5844541525256542</v>
      </c>
      <c r="M34" s="334">
        <f t="shared" si="1"/>
        <v>78.02816901408451</v>
      </c>
    </row>
    <row r="35" spans="1:13" ht="16.5" thickBot="1" thickTop="1">
      <c r="A35" s="520" t="s">
        <v>170</v>
      </c>
      <c r="B35" s="515"/>
      <c r="C35" s="516"/>
      <c r="D35" s="19">
        <f>SUM(D32:D34)</f>
        <v>7679</v>
      </c>
      <c r="E35" s="31">
        <f>D35*100/D100</f>
        <v>10.691263487643578</v>
      </c>
      <c r="F35" s="19">
        <f aca="true" t="shared" si="5" ref="F35:K35">SUM(F32:F34)</f>
        <v>17352</v>
      </c>
      <c r="G35" s="19">
        <f t="shared" si="5"/>
        <v>17880</v>
      </c>
      <c r="H35" s="19">
        <f t="shared" si="5"/>
        <v>24083</v>
      </c>
      <c r="I35" s="20">
        <f t="shared" si="5"/>
        <v>146483</v>
      </c>
      <c r="J35" s="20">
        <f>SUM(J32:J34)</f>
        <v>29438</v>
      </c>
      <c r="K35" s="20">
        <f t="shared" si="5"/>
        <v>237018</v>
      </c>
      <c r="L35" s="170">
        <f>K35*100/K100</f>
        <v>8.334906998996722</v>
      </c>
      <c r="M35" s="324">
        <f>K35/D35</f>
        <v>30.865737726266442</v>
      </c>
    </row>
    <row r="36" spans="1:13" ht="15.75" thickTop="1">
      <c r="A36" s="521" t="s">
        <v>207</v>
      </c>
      <c r="B36" s="482" t="s">
        <v>208</v>
      </c>
      <c r="C36" s="32" t="s">
        <v>209</v>
      </c>
      <c r="D36" s="33">
        <v>1187</v>
      </c>
      <c r="E36" s="83">
        <f>D36*100/D100</f>
        <v>1.652627915071354</v>
      </c>
      <c r="F36" s="33">
        <v>966</v>
      </c>
      <c r="G36" s="33">
        <v>1114</v>
      </c>
      <c r="H36" s="33">
        <v>2939</v>
      </c>
      <c r="I36" s="34">
        <v>19478</v>
      </c>
      <c r="J36" s="34">
        <v>4495</v>
      </c>
      <c r="K36" s="34">
        <v>29223</v>
      </c>
      <c r="L36" s="173">
        <f>K36*100/K100</f>
        <v>1.027647635334368</v>
      </c>
      <c r="M36" s="325">
        <f t="shared" si="1"/>
        <v>24.61920808761584</v>
      </c>
    </row>
    <row r="37" spans="1:13" ht="15">
      <c r="A37" s="490"/>
      <c r="B37" s="483"/>
      <c r="C37" s="35" t="s">
        <v>210</v>
      </c>
      <c r="D37" s="36">
        <v>337</v>
      </c>
      <c r="E37" s="145">
        <f>D37*100/D100</f>
        <v>0.4691959624086321</v>
      </c>
      <c r="F37" s="36">
        <v>277</v>
      </c>
      <c r="G37" s="36">
        <v>414</v>
      </c>
      <c r="H37" s="36">
        <v>740</v>
      </c>
      <c r="I37" s="104">
        <v>7216</v>
      </c>
      <c r="J37" s="105">
        <v>722</v>
      </c>
      <c r="K37" s="104">
        <v>9369</v>
      </c>
      <c r="L37" s="37">
        <f>K37*100/K100</f>
        <v>0.3294675664869347</v>
      </c>
      <c r="M37" s="326">
        <f t="shared" si="1"/>
        <v>27.801186943620177</v>
      </c>
    </row>
    <row r="38" spans="1:13" ht="15.75" thickBot="1">
      <c r="A38" s="490"/>
      <c r="B38" s="484"/>
      <c r="C38" s="38" t="s">
        <v>211</v>
      </c>
      <c r="D38" s="39">
        <v>442</v>
      </c>
      <c r="E38" s="144">
        <f>D38*100/D100</f>
        <v>0.6153846153846154</v>
      </c>
      <c r="F38" s="39">
        <v>297</v>
      </c>
      <c r="G38" s="39">
        <v>159</v>
      </c>
      <c r="H38" s="39">
        <v>897</v>
      </c>
      <c r="I38" s="40">
        <v>8130</v>
      </c>
      <c r="J38" s="46">
        <v>893</v>
      </c>
      <c r="K38" s="40">
        <v>10377</v>
      </c>
      <c r="L38" s="172">
        <f>K38*100/K100</f>
        <v>0.3649146053404762</v>
      </c>
      <c r="M38" s="327">
        <f t="shared" si="1"/>
        <v>23.47737556561086</v>
      </c>
    </row>
    <row r="39" spans="1:13" ht="15.75" thickTop="1">
      <c r="A39" s="490"/>
      <c r="B39" s="501" t="s">
        <v>212</v>
      </c>
      <c r="C39" s="47" t="s">
        <v>213</v>
      </c>
      <c r="D39" s="48">
        <v>1586</v>
      </c>
      <c r="E39" s="146">
        <f>D39*100/D100</f>
        <v>2.2081447963800906</v>
      </c>
      <c r="F39" s="199">
        <v>2254</v>
      </c>
      <c r="G39" s="48">
        <v>2428</v>
      </c>
      <c r="H39" s="48">
        <v>5121</v>
      </c>
      <c r="I39" s="49">
        <v>39629</v>
      </c>
      <c r="J39" s="49">
        <v>6478</v>
      </c>
      <c r="K39" s="49">
        <v>56119</v>
      </c>
      <c r="L39" s="171">
        <f>K39*100/K100</f>
        <v>1.9734646561725147</v>
      </c>
      <c r="M39" s="329">
        <f t="shared" si="1"/>
        <v>35.38398486759142</v>
      </c>
    </row>
    <row r="40" spans="1:13" ht="15.75" thickBot="1">
      <c r="A40" s="490"/>
      <c r="B40" s="507"/>
      <c r="C40" s="72" t="s">
        <v>214</v>
      </c>
      <c r="D40" s="73">
        <v>1235</v>
      </c>
      <c r="E40" s="151">
        <f>D40*100/D100</f>
        <v>1.7194570135746607</v>
      </c>
      <c r="F40" s="39">
        <v>1092</v>
      </c>
      <c r="G40" s="73">
        <v>1520</v>
      </c>
      <c r="H40" s="73">
        <v>3114</v>
      </c>
      <c r="I40" s="74">
        <v>23610</v>
      </c>
      <c r="J40" s="74">
        <v>3841</v>
      </c>
      <c r="K40" s="74">
        <v>33329</v>
      </c>
      <c r="L40" s="69">
        <f>K40*100/K100</f>
        <v>1.172038053521512</v>
      </c>
      <c r="M40" s="336">
        <f t="shared" si="1"/>
        <v>26.987044534412956</v>
      </c>
    </row>
    <row r="41" spans="1:13" ht="15.75" thickTop="1">
      <c r="A41" s="490"/>
      <c r="B41" s="482" t="s">
        <v>215</v>
      </c>
      <c r="C41" s="41" t="s">
        <v>216</v>
      </c>
      <c r="D41" s="42">
        <v>718</v>
      </c>
      <c r="E41" s="146">
        <f>D41*100/D100</f>
        <v>0.9996519317786287</v>
      </c>
      <c r="F41" s="42">
        <v>1179</v>
      </c>
      <c r="G41" s="42">
        <v>1285</v>
      </c>
      <c r="H41" s="42">
        <v>2939</v>
      </c>
      <c r="I41" s="43">
        <v>20683</v>
      </c>
      <c r="J41" s="44">
        <v>3831</v>
      </c>
      <c r="K41" s="43">
        <v>31151</v>
      </c>
      <c r="L41" s="171">
        <f>K41*100/K100</f>
        <v>1.0954471302843958</v>
      </c>
      <c r="M41" s="328">
        <f t="shared" si="1"/>
        <v>43.3857938718663</v>
      </c>
    </row>
    <row r="42" spans="1:13" ht="15">
      <c r="A42" s="490"/>
      <c r="B42" s="483"/>
      <c r="C42" s="25" t="s">
        <v>217</v>
      </c>
      <c r="D42" s="75">
        <v>738</v>
      </c>
      <c r="E42" s="148">
        <f>D42*100/D100</f>
        <v>1.0274973894883397</v>
      </c>
      <c r="F42" s="75">
        <v>652</v>
      </c>
      <c r="G42" s="75">
        <v>1097</v>
      </c>
      <c r="H42" s="75">
        <v>2964</v>
      </c>
      <c r="I42" s="106">
        <v>34834</v>
      </c>
      <c r="J42" s="106">
        <v>2453</v>
      </c>
      <c r="K42" s="106">
        <v>42103</v>
      </c>
      <c r="L42" s="54">
        <f>K42*100/K100</f>
        <v>1.4805820206851759</v>
      </c>
      <c r="M42" s="337">
        <f t="shared" si="1"/>
        <v>57.050135501355015</v>
      </c>
    </row>
    <row r="43" spans="1:13" ht="15.75" thickBot="1">
      <c r="A43" s="498"/>
      <c r="B43" s="484"/>
      <c r="C43" s="62" t="s">
        <v>218</v>
      </c>
      <c r="D43" s="63">
        <v>265</v>
      </c>
      <c r="E43" s="147">
        <f>D43*100/D100</f>
        <v>0.3689523146536721</v>
      </c>
      <c r="F43" s="63">
        <v>329</v>
      </c>
      <c r="G43" s="63">
        <v>443</v>
      </c>
      <c r="H43" s="63">
        <v>1091</v>
      </c>
      <c r="I43" s="64">
        <v>9413</v>
      </c>
      <c r="J43" s="65">
        <v>863</v>
      </c>
      <c r="K43" s="64">
        <v>12770</v>
      </c>
      <c r="L43" s="174">
        <f>K43*100/K100</f>
        <v>0.44906615690448887</v>
      </c>
      <c r="M43" s="333">
        <f t="shared" si="1"/>
        <v>48.18867924528302</v>
      </c>
    </row>
    <row r="44" spans="1:13" ht="16.5" thickBot="1" thickTop="1">
      <c r="A44" s="499" t="s">
        <v>170</v>
      </c>
      <c r="B44" s="492"/>
      <c r="C44" s="493"/>
      <c r="D44" s="19">
        <f aca="true" t="shared" si="6" ref="D44:K44">SUM(D36:D43)</f>
        <v>6508</v>
      </c>
      <c r="E44" s="31">
        <f>D44*100/D100</f>
        <v>9.060911938739993</v>
      </c>
      <c r="F44" s="19">
        <f t="shared" si="6"/>
        <v>7046</v>
      </c>
      <c r="G44" s="19">
        <f t="shared" si="6"/>
        <v>8460</v>
      </c>
      <c r="H44" s="19">
        <f t="shared" si="6"/>
        <v>19805</v>
      </c>
      <c r="I44" s="20">
        <f t="shared" si="6"/>
        <v>162993</v>
      </c>
      <c r="J44" s="20">
        <f t="shared" si="6"/>
        <v>23576</v>
      </c>
      <c r="K44" s="20">
        <f t="shared" si="6"/>
        <v>224441</v>
      </c>
      <c r="L44" s="170">
        <f>K44*100/K100</f>
        <v>7.892627824729866</v>
      </c>
      <c r="M44" s="324">
        <f>K44/D44</f>
        <v>34.486939151813154</v>
      </c>
    </row>
    <row r="45" spans="1:13" ht="15.75" thickTop="1">
      <c r="A45" s="500" t="s">
        <v>219</v>
      </c>
      <c r="B45" s="501" t="s">
        <v>220</v>
      </c>
      <c r="C45" s="194" t="s">
        <v>221</v>
      </c>
      <c r="D45" s="33">
        <v>150</v>
      </c>
      <c r="E45" s="83">
        <f>D45*100/D100</f>
        <v>0.20884093282283328</v>
      </c>
      <c r="F45" s="33">
        <v>456</v>
      </c>
      <c r="G45" s="33">
        <v>287</v>
      </c>
      <c r="H45" s="33">
        <v>398</v>
      </c>
      <c r="I45" s="34">
        <v>4783</v>
      </c>
      <c r="J45" s="76">
        <v>917</v>
      </c>
      <c r="K45" s="34">
        <v>6930</v>
      </c>
      <c r="L45" s="173">
        <f>K45*100/K100</f>
        <v>0.2436983921180977</v>
      </c>
      <c r="M45" s="325">
        <f t="shared" si="1"/>
        <v>46.2</v>
      </c>
    </row>
    <row r="46" spans="1:13" ht="15">
      <c r="A46" s="490"/>
      <c r="B46" s="483"/>
      <c r="C46" s="35" t="s">
        <v>222</v>
      </c>
      <c r="D46" s="36">
        <v>264</v>
      </c>
      <c r="E46" s="145">
        <f>D46*100/D100</f>
        <v>0.3675600417681866</v>
      </c>
      <c r="F46" s="36">
        <v>317</v>
      </c>
      <c r="G46" s="36">
        <v>205</v>
      </c>
      <c r="H46" s="36">
        <v>738</v>
      </c>
      <c r="I46" s="104">
        <v>6236</v>
      </c>
      <c r="J46" s="105">
        <v>766</v>
      </c>
      <c r="K46" s="104">
        <v>8481</v>
      </c>
      <c r="L46" s="37">
        <f>K46*100/K100</f>
        <v>0.29824041321119577</v>
      </c>
      <c r="M46" s="326">
        <f t="shared" si="1"/>
        <v>32.125</v>
      </c>
    </row>
    <row r="47" spans="1:13" ht="15">
      <c r="A47" s="490"/>
      <c r="B47" s="483"/>
      <c r="C47" s="25" t="s">
        <v>223</v>
      </c>
      <c r="D47" s="75">
        <v>188</v>
      </c>
      <c r="E47" s="148">
        <f>D47*100/D100</f>
        <v>0.26174730247128436</v>
      </c>
      <c r="F47" s="75">
        <v>226</v>
      </c>
      <c r="G47" s="75">
        <v>176</v>
      </c>
      <c r="H47" s="75">
        <v>545</v>
      </c>
      <c r="I47" s="106">
        <v>6049</v>
      </c>
      <c r="J47" s="107">
        <v>686</v>
      </c>
      <c r="K47" s="106">
        <v>7682</v>
      </c>
      <c r="L47" s="54">
        <f>K47*100/K100</f>
        <v>0.2701430084056604</v>
      </c>
      <c r="M47" s="337">
        <f t="shared" si="1"/>
        <v>40.861702127659576</v>
      </c>
    </row>
    <row r="48" spans="1:13" ht="15">
      <c r="A48" s="490"/>
      <c r="B48" s="483"/>
      <c r="C48" s="35" t="s">
        <v>224</v>
      </c>
      <c r="D48" s="36">
        <v>304</v>
      </c>
      <c r="E48" s="145">
        <f>D48*100/D100</f>
        <v>0.42325095718760875</v>
      </c>
      <c r="F48" s="36">
        <v>131</v>
      </c>
      <c r="G48" s="36">
        <v>158</v>
      </c>
      <c r="H48" s="36">
        <v>520</v>
      </c>
      <c r="I48" s="104">
        <v>5269</v>
      </c>
      <c r="J48" s="105">
        <v>594</v>
      </c>
      <c r="K48" s="104">
        <v>6682</v>
      </c>
      <c r="L48" s="37">
        <f>K48*100/K100</f>
        <v>0.23497729525730576</v>
      </c>
      <c r="M48" s="326">
        <f t="shared" si="1"/>
        <v>21.980263157894736</v>
      </c>
    </row>
    <row r="49" spans="1:13" ht="15.75" thickBot="1">
      <c r="A49" s="490"/>
      <c r="B49" s="484"/>
      <c r="C49" s="38" t="s">
        <v>225</v>
      </c>
      <c r="D49" s="39">
        <v>124</v>
      </c>
      <c r="E49" s="144">
        <f>D49*100/D100</f>
        <v>0.17264183780020884</v>
      </c>
      <c r="F49" s="39">
        <v>158</v>
      </c>
      <c r="G49" s="39">
        <v>422</v>
      </c>
      <c r="H49" s="39">
        <v>221</v>
      </c>
      <c r="I49" s="40">
        <v>3534</v>
      </c>
      <c r="J49" s="46">
        <v>455</v>
      </c>
      <c r="K49" s="40">
        <v>4792</v>
      </c>
      <c r="L49" s="172">
        <f>K49*100/K100</f>
        <v>0.16851409740691548</v>
      </c>
      <c r="M49" s="327">
        <f t="shared" si="1"/>
        <v>38.645161290322584</v>
      </c>
    </row>
    <row r="50" spans="1:13" ht="15.75" thickTop="1">
      <c r="A50" s="490"/>
      <c r="B50" s="482" t="s">
        <v>226</v>
      </c>
      <c r="C50" s="41" t="s">
        <v>227</v>
      </c>
      <c r="D50" s="42">
        <v>1487</v>
      </c>
      <c r="E50" s="146">
        <f>D50*100/D100</f>
        <v>2.0703097807170203</v>
      </c>
      <c r="F50" s="42">
        <v>1563</v>
      </c>
      <c r="G50" s="42">
        <v>1294</v>
      </c>
      <c r="H50" s="42">
        <v>4168</v>
      </c>
      <c r="I50" s="43">
        <v>52408</v>
      </c>
      <c r="J50" s="43">
        <v>6275</v>
      </c>
      <c r="K50" s="43">
        <v>68199</v>
      </c>
      <c r="L50" s="171">
        <f>K50*100/K100</f>
        <v>2.398266471004639</v>
      </c>
      <c r="M50" s="328">
        <f t="shared" si="1"/>
        <v>45.86348352387357</v>
      </c>
    </row>
    <row r="51" spans="1:13" ht="15">
      <c r="A51" s="490"/>
      <c r="B51" s="483"/>
      <c r="C51" s="25" t="s">
        <v>228</v>
      </c>
      <c r="D51" s="75">
        <v>377</v>
      </c>
      <c r="E51" s="148">
        <f>D51*100/D100</f>
        <v>0.5248868778280543</v>
      </c>
      <c r="F51" s="75">
        <v>418</v>
      </c>
      <c r="G51" s="75">
        <v>628</v>
      </c>
      <c r="H51" s="75">
        <v>1356</v>
      </c>
      <c r="I51" s="106">
        <v>8593</v>
      </c>
      <c r="J51" s="106">
        <v>1142</v>
      </c>
      <c r="K51" s="106">
        <v>12217</v>
      </c>
      <c r="L51" s="54">
        <f>K51*100/K100</f>
        <v>0.42961951753344874</v>
      </c>
      <c r="M51" s="337">
        <f t="shared" si="1"/>
        <v>32.40583554376658</v>
      </c>
    </row>
    <row r="52" spans="1:13" ht="15.75" thickBot="1">
      <c r="A52" s="498"/>
      <c r="B52" s="484"/>
      <c r="C52" s="62" t="s">
        <v>229</v>
      </c>
      <c r="D52" s="63">
        <v>166</v>
      </c>
      <c r="E52" s="147">
        <f>D52*100/D100</f>
        <v>0.23111729899060215</v>
      </c>
      <c r="F52" s="63">
        <v>150</v>
      </c>
      <c r="G52" s="63">
        <v>92</v>
      </c>
      <c r="H52" s="63">
        <v>485</v>
      </c>
      <c r="I52" s="64">
        <v>3944</v>
      </c>
      <c r="J52" s="65">
        <v>538</v>
      </c>
      <c r="K52" s="64">
        <v>5595</v>
      </c>
      <c r="L52" s="174">
        <f>K52*100/K100</f>
        <v>0.19675216506504425</v>
      </c>
      <c r="M52" s="333">
        <f t="shared" si="1"/>
        <v>33.704819277108435</v>
      </c>
    </row>
    <row r="53" spans="1:13" ht="16.5" thickBot="1" thickTop="1">
      <c r="A53" s="499" t="s">
        <v>170</v>
      </c>
      <c r="B53" s="492"/>
      <c r="C53" s="493"/>
      <c r="D53" s="19">
        <f aca="true" t="shared" si="7" ref="D53:K53">SUM(D45:D52)</f>
        <v>3060</v>
      </c>
      <c r="E53" s="31">
        <f>D53*100/D100</f>
        <v>4.260355029585799</v>
      </c>
      <c r="F53" s="19">
        <f t="shared" si="7"/>
        <v>3419</v>
      </c>
      <c r="G53" s="19">
        <f t="shared" si="7"/>
        <v>3262</v>
      </c>
      <c r="H53" s="19">
        <f t="shared" si="7"/>
        <v>8431</v>
      </c>
      <c r="I53" s="20">
        <f t="shared" si="7"/>
        <v>90816</v>
      </c>
      <c r="J53" s="20">
        <f t="shared" si="7"/>
        <v>11373</v>
      </c>
      <c r="K53" s="20">
        <f t="shared" si="7"/>
        <v>120578</v>
      </c>
      <c r="L53" s="170">
        <f>K53*100/K100</f>
        <v>4.240211360002307</v>
      </c>
      <c r="M53" s="324">
        <f>K53/D53</f>
        <v>39.40457516339869</v>
      </c>
    </row>
    <row r="54" spans="1:13" ht="15.75" thickTop="1">
      <c r="A54" s="500" t="s">
        <v>230</v>
      </c>
      <c r="B54" s="501" t="s">
        <v>231</v>
      </c>
      <c r="C54" s="194" t="s">
        <v>232</v>
      </c>
      <c r="D54" s="33">
        <v>359</v>
      </c>
      <c r="E54" s="83">
        <f>D54*100/D100</f>
        <v>0.4998259658893143</v>
      </c>
      <c r="F54" s="33">
        <v>1015</v>
      </c>
      <c r="G54" s="33">
        <v>546</v>
      </c>
      <c r="H54" s="33">
        <v>7192</v>
      </c>
      <c r="I54" s="34">
        <v>18781</v>
      </c>
      <c r="J54" s="34">
        <v>2905</v>
      </c>
      <c r="K54" s="34">
        <v>30692</v>
      </c>
      <c r="L54" s="173">
        <f>K54*100/K100</f>
        <v>1.079306067949301</v>
      </c>
      <c r="M54" s="325">
        <f t="shared" si="1"/>
        <v>85.49303621169916</v>
      </c>
    </row>
    <row r="55" spans="1:13" ht="15">
      <c r="A55" s="490"/>
      <c r="B55" s="483"/>
      <c r="C55" s="35" t="s">
        <v>233</v>
      </c>
      <c r="D55" s="36">
        <v>163</v>
      </c>
      <c r="E55" s="145">
        <f>D55*100/D100</f>
        <v>0.2269404803341455</v>
      </c>
      <c r="F55" s="36">
        <v>255</v>
      </c>
      <c r="G55" s="36">
        <v>167</v>
      </c>
      <c r="H55" s="36">
        <v>601</v>
      </c>
      <c r="I55" s="104">
        <v>7388</v>
      </c>
      <c r="J55" s="105">
        <v>840</v>
      </c>
      <c r="K55" s="104">
        <v>9545</v>
      </c>
      <c r="L55" s="37">
        <f>K55*100/K100</f>
        <v>0.3356567320010451</v>
      </c>
      <c r="M55" s="326">
        <f t="shared" si="1"/>
        <v>58.558282208588956</v>
      </c>
    </row>
    <row r="56" spans="1:13" ht="15.75" thickBot="1">
      <c r="A56" s="490"/>
      <c r="B56" s="484"/>
      <c r="C56" s="38" t="s">
        <v>234</v>
      </c>
      <c r="D56" s="39">
        <v>119</v>
      </c>
      <c r="E56" s="144">
        <f>D56*100/D100</f>
        <v>0.16568047337278108</v>
      </c>
      <c r="F56" s="39">
        <v>174</v>
      </c>
      <c r="G56" s="39">
        <v>135</v>
      </c>
      <c r="H56" s="39">
        <v>431</v>
      </c>
      <c r="I56" s="40">
        <v>6936</v>
      </c>
      <c r="J56" s="46">
        <v>496</v>
      </c>
      <c r="K56" s="40">
        <v>8178</v>
      </c>
      <c r="L56" s="172">
        <f>K56*100/K100</f>
        <v>0.2875852021272443</v>
      </c>
      <c r="M56" s="327">
        <f t="shared" si="1"/>
        <v>68.72268907563026</v>
      </c>
    </row>
    <row r="57" spans="1:13" ht="15.75" thickTop="1">
      <c r="A57" s="490"/>
      <c r="B57" s="501" t="s">
        <v>235</v>
      </c>
      <c r="C57" s="47" t="s">
        <v>236</v>
      </c>
      <c r="D57" s="48">
        <v>257</v>
      </c>
      <c r="E57" s="146">
        <f>D57*100/D100</f>
        <v>0.3578141315697877</v>
      </c>
      <c r="F57" s="48">
        <v>274</v>
      </c>
      <c r="G57" s="48">
        <v>293</v>
      </c>
      <c r="H57" s="48">
        <v>732</v>
      </c>
      <c r="I57" s="49">
        <v>8418</v>
      </c>
      <c r="J57" s="50">
        <v>651</v>
      </c>
      <c r="K57" s="49">
        <v>10409</v>
      </c>
      <c r="L57" s="171">
        <f>K57*100/K100</f>
        <v>0.36603990816122356</v>
      </c>
      <c r="M57" s="329">
        <f t="shared" si="1"/>
        <v>40.50194552529183</v>
      </c>
    </row>
    <row r="58" spans="1:13" ht="15">
      <c r="A58" s="490"/>
      <c r="B58" s="483"/>
      <c r="C58" s="25" t="s">
        <v>237</v>
      </c>
      <c r="D58" s="75">
        <v>126</v>
      </c>
      <c r="E58" s="148">
        <f>D58*100/D100</f>
        <v>0.17542638357117996</v>
      </c>
      <c r="F58" s="75">
        <v>177</v>
      </c>
      <c r="G58" s="75">
        <v>223</v>
      </c>
      <c r="H58" s="75">
        <v>266</v>
      </c>
      <c r="I58" s="106">
        <v>4716</v>
      </c>
      <c r="J58" s="107">
        <v>478</v>
      </c>
      <c r="K58" s="106">
        <v>6571</v>
      </c>
      <c r="L58" s="54">
        <f>K58*100/K100</f>
        <v>0.2310739010978384</v>
      </c>
      <c r="M58" s="337">
        <f t="shared" si="1"/>
        <v>52.15079365079365</v>
      </c>
    </row>
    <row r="59" spans="1:13" ht="15.75" thickBot="1">
      <c r="A59" s="490"/>
      <c r="B59" s="507"/>
      <c r="C59" s="55" t="s">
        <v>238</v>
      </c>
      <c r="D59" s="56">
        <v>134</v>
      </c>
      <c r="E59" s="147">
        <f>D59*100/D100</f>
        <v>0.18656456665506438</v>
      </c>
      <c r="F59" s="56">
        <v>47</v>
      </c>
      <c r="G59" s="56">
        <v>101</v>
      </c>
      <c r="H59" s="56">
        <v>387</v>
      </c>
      <c r="I59" s="57">
        <v>4552</v>
      </c>
      <c r="J59" s="58">
        <v>261</v>
      </c>
      <c r="K59" s="57">
        <v>5348</v>
      </c>
      <c r="L59" s="174">
        <f>K59*100/K100</f>
        <v>0.18806623391740065</v>
      </c>
      <c r="M59" s="331">
        <f t="shared" si="1"/>
        <v>39.91044776119403</v>
      </c>
    </row>
    <row r="60" spans="1:13" ht="15.75" thickTop="1">
      <c r="A60" s="490"/>
      <c r="B60" s="482" t="s">
        <v>239</v>
      </c>
      <c r="C60" s="32" t="s">
        <v>240</v>
      </c>
      <c r="D60" s="33">
        <v>590</v>
      </c>
      <c r="E60" s="83">
        <f>D60*100/D100</f>
        <v>0.8214410024364776</v>
      </c>
      <c r="F60" s="33">
        <v>718</v>
      </c>
      <c r="G60" s="33">
        <v>999</v>
      </c>
      <c r="H60" s="33">
        <v>1983</v>
      </c>
      <c r="I60" s="34">
        <v>12565</v>
      </c>
      <c r="J60" s="34">
        <v>2017</v>
      </c>
      <c r="K60" s="34">
        <v>18661</v>
      </c>
      <c r="L60" s="173">
        <f>K60*100/K100</f>
        <v>0.6562273730614461</v>
      </c>
      <c r="M60" s="325">
        <f t="shared" si="1"/>
        <v>31.628813559322033</v>
      </c>
    </row>
    <row r="61" spans="1:13" ht="15">
      <c r="A61" s="490"/>
      <c r="B61" s="483"/>
      <c r="C61" s="35" t="s">
        <v>241</v>
      </c>
      <c r="D61" s="36">
        <v>282</v>
      </c>
      <c r="E61" s="145">
        <f>D61*100/D100</f>
        <v>0.39262095370692657</v>
      </c>
      <c r="F61" s="36">
        <v>169</v>
      </c>
      <c r="G61" s="36">
        <v>255</v>
      </c>
      <c r="H61" s="36">
        <v>791</v>
      </c>
      <c r="I61" s="104">
        <v>7070</v>
      </c>
      <c r="J61" s="105">
        <v>687</v>
      </c>
      <c r="K61" s="104">
        <v>8998</v>
      </c>
      <c r="L61" s="37">
        <f>K61*100/K100</f>
        <v>0.31642108690889514</v>
      </c>
      <c r="M61" s="326">
        <f t="shared" si="1"/>
        <v>31.907801418439718</v>
      </c>
    </row>
    <row r="62" spans="1:13" ht="15">
      <c r="A62" s="490"/>
      <c r="B62" s="483"/>
      <c r="C62" s="25" t="s">
        <v>242</v>
      </c>
      <c r="D62" s="75">
        <v>417</v>
      </c>
      <c r="E62" s="148">
        <f>D62*100/D100</f>
        <v>0.5805777932474765</v>
      </c>
      <c r="F62" s="75">
        <v>309</v>
      </c>
      <c r="G62" s="75">
        <v>359</v>
      </c>
      <c r="H62" s="75">
        <v>1354</v>
      </c>
      <c r="I62" s="106">
        <v>13048</v>
      </c>
      <c r="J62" s="106">
        <v>1277</v>
      </c>
      <c r="K62" s="106">
        <v>16347</v>
      </c>
      <c r="L62" s="54">
        <f>K62*100/K100</f>
        <v>0.5748539128361535</v>
      </c>
      <c r="M62" s="337">
        <f t="shared" si="1"/>
        <v>39.201438848920866</v>
      </c>
    </row>
    <row r="63" spans="1:13" ht="15.75" thickBot="1">
      <c r="A63" s="498"/>
      <c r="B63" s="484"/>
      <c r="C63" s="62" t="s">
        <v>243</v>
      </c>
      <c r="D63" s="63">
        <v>187</v>
      </c>
      <c r="E63" s="147">
        <f>D63*100/D100</f>
        <v>0.2603550295857988</v>
      </c>
      <c r="F63" s="63">
        <v>219</v>
      </c>
      <c r="G63" s="63">
        <v>194</v>
      </c>
      <c r="H63" s="63">
        <v>561</v>
      </c>
      <c r="I63" s="64">
        <v>6612</v>
      </c>
      <c r="J63" s="65">
        <v>700</v>
      </c>
      <c r="K63" s="64">
        <v>8322</v>
      </c>
      <c r="L63" s="174">
        <f>K63*100/K100</f>
        <v>0.2926490648206074</v>
      </c>
      <c r="M63" s="333">
        <f t="shared" si="1"/>
        <v>44.50267379679144</v>
      </c>
    </row>
    <row r="64" spans="1:13" ht="16.5" thickBot="1" thickTop="1">
      <c r="A64" s="499" t="s">
        <v>170</v>
      </c>
      <c r="B64" s="492"/>
      <c r="C64" s="493"/>
      <c r="D64" s="19">
        <f aca="true" t="shared" si="8" ref="D64:K64">SUM(D54:D63)</f>
        <v>2634</v>
      </c>
      <c r="E64" s="31">
        <f>D64*100/D100</f>
        <v>3.667246780368952</v>
      </c>
      <c r="F64" s="19">
        <f t="shared" si="8"/>
        <v>3357</v>
      </c>
      <c r="G64" s="19">
        <f t="shared" si="8"/>
        <v>3272</v>
      </c>
      <c r="H64" s="19">
        <f t="shared" si="8"/>
        <v>14298</v>
      </c>
      <c r="I64" s="20">
        <f t="shared" si="8"/>
        <v>90086</v>
      </c>
      <c r="J64" s="20">
        <f>SUM(J54:J63)</f>
        <v>10312</v>
      </c>
      <c r="K64" s="20">
        <f t="shared" si="8"/>
        <v>123071</v>
      </c>
      <c r="L64" s="170">
        <f>K64*100/K100</f>
        <v>4.327879482881155</v>
      </c>
      <c r="M64" s="324">
        <f>K64/D64</f>
        <v>46.72399392558846</v>
      </c>
    </row>
    <row r="65" spans="1:13" ht="15.75" thickTop="1">
      <c r="A65" s="500" t="s">
        <v>244</v>
      </c>
      <c r="B65" s="502" t="s">
        <v>245</v>
      </c>
      <c r="C65" s="194" t="s">
        <v>246</v>
      </c>
      <c r="D65" s="33">
        <v>500</v>
      </c>
      <c r="E65" s="83">
        <f>D65*100/D100</f>
        <v>0.6961364427427776</v>
      </c>
      <c r="F65" s="33">
        <v>418</v>
      </c>
      <c r="G65" s="33">
        <v>459</v>
      </c>
      <c r="H65" s="33">
        <v>1075</v>
      </c>
      <c r="I65" s="34">
        <v>9453</v>
      </c>
      <c r="J65" s="34">
        <v>1201</v>
      </c>
      <c r="K65" s="34">
        <v>12624</v>
      </c>
      <c r="L65" s="173">
        <f>K65*100/K100</f>
        <v>0.4439319627848291</v>
      </c>
      <c r="M65" s="325">
        <f t="shared" si="1"/>
        <v>25.248</v>
      </c>
    </row>
    <row r="66" spans="1:13" ht="15">
      <c r="A66" s="490"/>
      <c r="B66" s="503"/>
      <c r="C66" s="35" t="s">
        <v>247</v>
      </c>
      <c r="D66" s="36">
        <v>303</v>
      </c>
      <c r="E66" s="145">
        <f>D66*100/D100</f>
        <v>0.4218586843021232</v>
      </c>
      <c r="F66" s="36">
        <v>185</v>
      </c>
      <c r="G66" s="36">
        <v>285</v>
      </c>
      <c r="H66" s="36">
        <v>740</v>
      </c>
      <c r="I66" s="104">
        <v>9727</v>
      </c>
      <c r="J66" s="105">
        <v>967</v>
      </c>
      <c r="K66" s="104">
        <v>11989</v>
      </c>
      <c r="L66" s="37">
        <f>K66*100/K100</f>
        <v>0.42160173493562386</v>
      </c>
      <c r="M66" s="326">
        <f t="shared" si="1"/>
        <v>39.56765676567657</v>
      </c>
    </row>
    <row r="67" spans="1:13" ht="15">
      <c r="A67" s="490"/>
      <c r="B67" s="503"/>
      <c r="C67" s="25" t="s">
        <v>248</v>
      </c>
      <c r="D67" s="75">
        <v>186</v>
      </c>
      <c r="E67" s="148">
        <f>D67*100/D100</f>
        <v>0.25896275670031327</v>
      </c>
      <c r="F67" s="75">
        <v>155</v>
      </c>
      <c r="G67" s="75">
        <v>281</v>
      </c>
      <c r="H67" s="75">
        <v>534</v>
      </c>
      <c r="I67" s="106">
        <v>4432</v>
      </c>
      <c r="J67" s="107">
        <v>571</v>
      </c>
      <c r="K67" s="106">
        <v>5973</v>
      </c>
      <c r="L67" s="54">
        <f>K67*100/K100</f>
        <v>0.21004480463512232</v>
      </c>
      <c r="M67" s="337">
        <f t="shared" si="1"/>
        <v>32.11290322580645</v>
      </c>
    </row>
    <row r="68" spans="1:13" ht="15">
      <c r="A68" s="490"/>
      <c r="B68" s="503"/>
      <c r="C68" s="35" t="s">
        <v>249</v>
      </c>
      <c r="D68" s="36">
        <v>258</v>
      </c>
      <c r="E68" s="145">
        <f>D68*100/D100</f>
        <v>0.35920640445527324</v>
      </c>
      <c r="F68" s="36">
        <v>488</v>
      </c>
      <c r="G68" s="36">
        <v>415</v>
      </c>
      <c r="H68" s="36">
        <v>833</v>
      </c>
      <c r="I68" s="104">
        <v>11878</v>
      </c>
      <c r="J68" s="105">
        <v>1009</v>
      </c>
      <c r="K68" s="104">
        <v>14630</v>
      </c>
      <c r="L68" s="37">
        <f>K68*100/K100</f>
        <v>0.5144743833604285</v>
      </c>
      <c r="M68" s="326">
        <f t="shared" si="1"/>
        <v>56.70542635658915</v>
      </c>
    </row>
    <row r="69" spans="1:13" ht="15">
      <c r="A69" s="490"/>
      <c r="B69" s="503"/>
      <c r="C69" s="25" t="s">
        <v>250</v>
      </c>
      <c r="D69" s="75">
        <v>110</v>
      </c>
      <c r="E69" s="148">
        <f>D69*100/D100</f>
        <v>0.15315001740341108</v>
      </c>
      <c r="F69" s="75">
        <v>122</v>
      </c>
      <c r="G69" s="75">
        <v>156</v>
      </c>
      <c r="H69" s="75">
        <v>379</v>
      </c>
      <c r="I69" s="106">
        <v>1944</v>
      </c>
      <c r="J69" s="107">
        <v>271</v>
      </c>
      <c r="K69" s="106">
        <v>2892</v>
      </c>
      <c r="L69" s="54">
        <f>K69*100/K100</f>
        <v>0.10169924242504165</v>
      </c>
      <c r="M69" s="337">
        <f t="shared" si="1"/>
        <v>26.29090909090909</v>
      </c>
    </row>
    <row r="70" spans="1:13" ht="15.75" thickBot="1">
      <c r="A70" s="498"/>
      <c r="B70" s="504"/>
      <c r="C70" s="62" t="s">
        <v>251</v>
      </c>
      <c r="D70" s="63">
        <v>105</v>
      </c>
      <c r="E70" s="147">
        <f>D70*100/D100</f>
        <v>0.1461886529759833</v>
      </c>
      <c r="F70" s="63">
        <v>141</v>
      </c>
      <c r="G70" s="63">
        <v>97</v>
      </c>
      <c r="H70" s="63">
        <v>280</v>
      </c>
      <c r="I70" s="64">
        <v>1442</v>
      </c>
      <c r="J70" s="65">
        <v>255</v>
      </c>
      <c r="K70" s="64">
        <v>2215</v>
      </c>
      <c r="L70" s="174">
        <f>K70*100/K100</f>
        <v>0.07789205462360554</v>
      </c>
      <c r="M70" s="333">
        <f t="shared" si="1"/>
        <v>21.095238095238095</v>
      </c>
    </row>
    <row r="71" spans="1:13" ht="16.5" thickBot="1" thickTop="1">
      <c r="A71" s="499" t="s">
        <v>170</v>
      </c>
      <c r="B71" s="492"/>
      <c r="C71" s="493"/>
      <c r="D71" s="19">
        <f aca="true" t="shared" si="9" ref="D71:I71">SUM(D65:D70)</f>
        <v>1462</v>
      </c>
      <c r="E71" s="31">
        <f>D71*100/D100</f>
        <v>2.035502958579882</v>
      </c>
      <c r="F71" s="19">
        <f t="shared" si="9"/>
        <v>1509</v>
      </c>
      <c r="G71" s="19">
        <f t="shared" si="9"/>
        <v>1693</v>
      </c>
      <c r="H71" s="19">
        <f t="shared" si="9"/>
        <v>3841</v>
      </c>
      <c r="I71" s="20">
        <f t="shared" si="9"/>
        <v>38876</v>
      </c>
      <c r="J71" s="20">
        <f>SUM(J65:J70)</f>
        <v>4274</v>
      </c>
      <c r="K71" s="20">
        <f>SUM(K65:K70)</f>
        <v>50323</v>
      </c>
      <c r="L71" s="170">
        <f>K71*100/K100</f>
        <v>1.769644182764651</v>
      </c>
      <c r="M71" s="324">
        <f>K71/D71</f>
        <v>34.42065663474692</v>
      </c>
    </row>
    <row r="72" spans="1:13" ht="15.75" thickTop="1">
      <c r="A72" s="500" t="s">
        <v>252</v>
      </c>
      <c r="B72" s="501" t="s">
        <v>253</v>
      </c>
      <c r="C72" s="209" t="s">
        <v>254</v>
      </c>
      <c r="D72" s="60">
        <v>175</v>
      </c>
      <c r="E72" s="83">
        <f>D72*100/D100</f>
        <v>0.24364775495997215</v>
      </c>
      <c r="F72" s="60">
        <v>162</v>
      </c>
      <c r="G72" s="60">
        <v>184</v>
      </c>
      <c r="H72" s="60">
        <v>747</v>
      </c>
      <c r="I72" s="61">
        <v>2520</v>
      </c>
      <c r="J72" s="77">
        <v>441</v>
      </c>
      <c r="K72" s="61">
        <v>4054</v>
      </c>
      <c r="L72" s="173">
        <f>K72*100/K100</f>
        <v>0.14256180110342975</v>
      </c>
      <c r="M72" s="332">
        <f aca="true" t="shared" si="10" ref="M72:M97">K72/D72</f>
        <v>23.165714285714287</v>
      </c>
    </row>
    <row r="73" spans="1:13" ht="15">
      <c r="A73" s="490"/>
      <c r="B73" s="483"/>
      <c r="C73" s="35" t="s">
        <v>255</v>
      </c>
      <c r="D73" s="36">
        <v>126</v>
      </c>
      <c r="E73" s="145">
        <f>D73*100/D100</f>
        <v>0.17542638357117996</v>
      </c>
      <c r="F73" s="36">
        <v>134</v>
      </c>
      <c r="G73" s="36">
        <v>133</v>
      </c>
      <c r="H73" s="36">
        <v>251</v>
      </c>
      <c r="I73" s="104">
        <v>2083</v>
      </c>
      <c r="J73" s="105">
        <v>367</v>
      </c>
      <c r="K73" s="104">
        <v>4034</v>
      </c>
      <c r="L73" s="37">
        <f>K73*100/K100</f>
        <v>0.14185848684046265</v>
      </c>
      <c r="M73" s="326">
        <f t="shared" si="10"/>
        <v>32.01587301587302</v>
      </c>
    </row>
    <row r="74" spans="1:13" ht="15.75" thickBot="1">
      <c r="A74" s="490"/>
      <c r="B74" s="484"/>
      <c r="C74" s="66" t="s">
        <v>256</v>
      </c>
      <c r="D74" s="67">
        <v>22</v>
      </c>
      <c r="E74" s="151">
        <f>D74*100/D100</f>
        <v>0.030630003480682212</v>
      </c>
      <c r="F74" s="67">
        <v>12</v>
      </c>
      <c r="G74" s="67">
        <v>20</v>
      </c>
      <c r="H74" s="67">
        <v>78</v>
      </c>
      <c r="I74" s="78">
        <v>262</v>
      </c>
      <c r="J74" s="78">
        <v>38</v>
      </c>
      <c r="K74" s="78">
        <v>410</v>
      </c>
      <c r="L74" s="172">
        <f>K74*100/K100</f>
        <v>0.014417942390825406</v>
      </c>
      <c r="M74" s="334">
        <f t="shared" si="10"/>
        <v>18.636363636363637</v>
      </c>
    </row>
    <row r="75" spans="1:13" ht="15.75" thickTop="1">
      <c r="A75" s="490"/>
      <c r="B75" s="482" t="s">
        <v>257</v>
      </c>
      <c r="C75" s="41" t="s">
        <v>258</v>
      </c>
      <c r="D75" s="42">
        <v>63</v>
      </c>
      <c r="E75" s="152">
        <f>D75*100/D100</f>
        <v>0.08771319178558998</v>
      </c>
      <c r="F75" s="42">
        <v>39</v>
      </c>
      <c r="G75" s="42">
        <v>27</v>
      </c>
      <c r="H75" s="42">
        <v>212</v>
      </c>
      <c r="I75" s="43">
        <v>1301</v>
      </c>
      <c r="J75" s="44">
        <v>146</v>
      </c>
      <c r="K75" s="43">
        <v>1725</v>
      </c>
      <c r="L75" s="171">
        <f>K75*100/K100</f>
        <v>0.06066085518091177</v>
      </c>
      <c r="M75" s="328">
        <f t="shared" si="10"/>
        <v>27.38095238095238</v>
      </c>
    </row>
    <row r="76" spans="1:13" ht="15">
      <c r="A76" s="490"/>
      <c r="B76" s="483"/>
      <c r="C76" s="51" t="s">
        <v>259</v>
      </c>
      <c r="D76" s="52">
        <v>109</v>
      </c>
      <c r="E76" s="149">
        <f>D76*100/D100</f>
        <v>0.1517577445179255</v>
      </c>
      <c r="F76" s="52">
        <v>60</v>
      </c>
      <c r="G76" s="52">
        <v>69</v>
      </c>
      <c r="H76" s="52">
        <v>470</v>
      </c>
      <c r="I76" s="53">
        <v>927</v>
      </c>
      <c r="J76" s="79">
        <v>184</v>
      </c>
      <c r="K76" s="53">
        <v>1710</v>
      </c>
      <c r="L76" s="54">
        <f>K76*100/K100</f>
        <v>0.06013336948368645</v>
      </c>
      <c r="M76" s="330">
        <f t="shared" si="10"/>
        <v>15.688073394495413</v>
      </c>
    </row>
    <row r="77" spans="1:13" ht="15">
      <c r="A77" s="490"/>
      <c r="B77" s="483"/>
      <c r="C77" s="35" t="s">
        <v>260</v>
      </c>
      <c r="D77" s="36">
        <v>63</v>
      </c>
      <c r="E77" s="145">
        <f>D77*100/D100</f>
        <v>0.08771319178558998</v>
      </c>
      <c r="F77" s="36">
        <v>12</v>
      </c>
      <c r="G77" s="36">
        <v>21</v>
      </c>
      <c r="H77" s="36">
        <v>116</v>
      </c>
      <c r="I77" s="104">
        <v>635</v>
      </c>
      <c r="J77" s="105">
        <v>61</v>
      </c>
      <c r="K77" s="104">
        <v>845</v>
      </c>
      <c r="L77" s="37">
        <f>K77*100/K100</f>
        <v>0.029715027610359677</v>
      </c>
      <c r="M77" s="326">
        <f t="shared" si="10"/>
        <v>13.412698412698413</v>
      </c>
    </row>
    <row r="78" spans="1:13" ht="15.75" thickBot="1">
      <c r="A78" s="506"/>
      <c r="B78" s="507"/>
      <c r="C78" s="208" t="s">
        <v>261</v>
      </c>
      <c r="D78" s="216">
        <v>44</v>
      </c>
      <c r="E78" s="151">
        <f>D78*100/D100</f>
        <v>0.061260006961364424</v>
      </c>
      <c r="F78" s="67">
        <v>19</v>
      </c>
      <c r="G78" s="67">
        <v>2</v>
      </c>
      <c r="H78" s="216">
        <v>73</v>
      </c>
      <c r="I78" s="78">
        <v>250</v>
      </c>
      <c r="J78" s="78">
        <v>46</v>
      </c>
      <c r="K78" s="219">
        <v>391</v>
      </c>
      <c r="L78" s="221">
        <f>K78*100/K100</f>
        <v>0.013749793841006669</v>
      </c>
      <c r="M78" s="338">
        <f t="shared" si="10"/>
        <v>8.886363636363637</v>
      </c>
    </row>
    <row r="79" spans="1:13" ht="16.5" thickBot="1" thickTop="1">
      <c r="A79" s="505" t="s">
        <v>170</v>
      </c>
      <c r="B79" s="505"/>
      <c r="C79" s="505"/>
      <c r="D79" s="215">
        <f aca="true" t="shared" si="11" ref="D79:I79">SUM(D72:D78)</f>
        <v>602</v>
      </c>
      <c r="E79" s="217">
        <f>D79*100/D100</f>
        <v>0.8381482770623042</v>
      </c>
      <c r="F79" s="201">
        <f t="shared" si="11"/>
        <v>438</v>
      </c>
      <c r="G79" s="201">
        <f t="shared" si="11"/>
        <v>456</v>
      </c>
      <c r="H79" s="215">
        <f t="shared" si="11"/>
        <v>1947</v>
      </c>
      <c r="I79" s="218">
        <f t="shared" si="11"/>
        <v>7978</v>
      </c>
      <c r="J79" s="218">
        <f>SUM(J72:J78)</f>
        <v>1283</v>
      </c>
      <c r="K79" s="220">
        <f>SUM(K72:K78)</f>
        <v>13169</v>
      </c>
      <c r="L79" s="170">
        <f>K79*100/K100</f>
        <v>0.4630972764506824</v>
      </c>
      <c r="M79" s="339">
        <f>K79/D79</f>
        <v>21.875415282392026</v>
      </c>
    </row>
    <row r="80" spans="1:13" ht="15.75" thickTop="1">
      <c r="A80" s="497" t="s">
        <v>262</v>
      </c>
      <c r="B80" s="501" t="s">
        <v>263</v>
      </c>
      <c r="C80" s="194" t="s">
        <v>264</v>
      </c>
      <c r="D80" s="33">
        <v>605</v>
      </c>
      <c r="E80" s="197">
        <f>D80*100/D100</f>
        <v>0.8423250957187609</v>
      </c>
      <c r="F80" s="196">
        <v>496</v>
      </c>
      <c r="G80" s="33">
        <v>460</v>
      </c>
      <c r="H80" s="33">
        <v>1967</v>
      </c>
      <c r="I80" s="34">
        <v>16965</v>
      </c>
      <c r="J80" s="34">
        <v>1651</v>
      </c>
      <c r="K80" s="34">
        <v>22161</v>
      </c>
      <c r="L80" s="204">
        <f>K80*100/K100</f>
        <v>0.7793073690806874</v>
      </c>
      <c r="M80" s="325">
        <f t="shared" si="10"/>
        <v>36.6297520661157</v>
      </c>
    </row>
    <row r="81" spans="1:13" ht="15">
      <c r="A81" s="490"/>
      <c r="B81" s="483"/>
      <c r="C81" s="139" t="s">
        <v>265</v>
      </c>
      <c r="D81" s="36">
        <v>332</v>
      </c>
      <c r="E81" s="145">
        <f>D81*100/D100</f>
        <v>0.4622345979812043</v>
      </c>
      <c r="F81" s="36">
        <v>331</v>
      </c>
      <c r="G81" s="36">
        <v>291</v>
      </c>
      <c r="H81" s="36">
        <v>1077</v>
      </c>
      <c r="I81" s="104">
        <v>6116</v>
      </c>
      <c r="J81" s="105">
        <v>635</v>
      </c>
      <c r="K81" s="104">
        <v>8456</v>
      </c>
      <c r="L81" s="37">
        <f>K81*100/K100</f>
        <v>0.2973612703824869</v>
      </c>
      <c r="M81" s="326">
        <f t="shared" si="10"/>
        <v>25.46987951807229</v>
      </c>
    </row>
    <row r="82" spans="1:13" ht="15">
      <c r="A82" s="490"/>
      <c r="B82" s="483"/>
      <c r="C82" s="136" t="s">
        <v>266</v>
      </c>
      <c r="D82" s="75">
        <v>97</v>
      </c>
      <c r="E82" s="149">
        <f>D82*100/D100</f>
        <v>0.13505046989209885</v>
      </c>
      <c r="F82" s="75">
        <v>35</v>
      </c>
      <c r="G82" s="75">
        <v>43</v>
      </c>
      <c r="H82" s="75">
        <v>242</v>
      </c>
      <c r="I82" s="106">
        <v>1139</v>
      </c>
      <c r="J82" s="107">
        <v>183</v>
      </c>
      <c r="K82" s="106">
        <v>1642</v>
      </c>
      <c r="L82" s="195">
        <f>K82*100/K100</f>
        <v>0.05774210098959833</v>
      </c>
      <c r="M82" s="337">
        <f t="shared" si="10"/>
        <v>16.927835051546392</v>
      </c>
    </row>
    <row r="83" spans="1:13" ht="15.75" thickBot="1">
      <c r="A83" s="490"/>
      <c r="B83" s="484"/>
      <c r="C83" s="62" t="s">
        <v>267</v>
      </c>
      <c r="D83" s="63">
        <v>53</v>
      </c>
      <c r="E83" s="153">
        <f>D83*100/D100</f>
        <v>0.07379046293073442</v>
      </c>
      <c r="F83" s="63">
        <v>34</v>
      </c>
      <c r="G83" s="63">
        <v>36</v>
      </c>
      <c r="H83" s="63">
        <v>145</v>
      </c>
      <c r="I83" s="64">
        <v>403</v>
      </c>
      <c r="J83" s="65">
        <v>72</v>
      </c>
      <c r="K83" s="64">
        <v>694</v>
      </c>
      <c r="L83" s="198">
        <f>K83*100/K100</f>
        <v>0.024405004924958125</v>
      </c>
      <c r="M83" s="333">
        <f t="shared" si="10"/>
        <v>13.09433962264151</v>
      </c>
    </row>
    <row r="84" spans="1:13" ht="15.75" thickTop="1">
      <c r="A84" s="490"/>
      <c r="B84" s="510" t="s">
        <v>268</v>
      </c>
      <c r="C84" s="194" t="s">
        <v>269</v>
      </c>
      <c r="D84" s="33">
        <v>247</v>
      </c>
      <c r="E84" s="83">
        <f>D84*100/D100</f>
        <v>0.3438914027149321</v>
      </c>
      <c r="F84" s="196">
        <v>201</v>
      </c>
      <c r="G84" s="33">
        <v>227</v>
      </c>
      <c r="H84" s="33">
        <v>614</v>
      </c>
      <c r="I84" s="34">
        <v>3831</v>
      </c>
      <c r="J84" s="76">
        <v>548</v>
      </c>
      <c r="K84" s="34">
        <v>5479</v>
      </c>
      <c r="L84" s="173">
        <f>K84*100/K100</f>
        <v>0.19267294233983512</v>
      </c>
      <c r="M84" s="325">
        <f t="shared" si="10"/>
        <v>22.182186234817813</v>
      </c>
    </row>
    <row r="85" spans="1:13" ht="15">
      <c r="A85" s="490"/>
      <c r="B85" s="494"/>
      <c r="C85" s="35" t="s">
        <v>270</v>
      </c>
      <c r="D85" s="36">
        <v>90</v>
      </c>
      <c r="E85" s="145">
        <f>D85*100/D100</f>
        <v>0.12530455969369997</v>
      </c>
      <c r="F85" s="36">
        <v>63</v>
      </c>
      <c r="G85" s="36">
        <v>52</v>
      </c>
      <c r="H85" s="36">
        <v>203</v>
      </c>
      <c r="I85" s="104">
        <v>1909</v>
      </c>
      <c r="J85" s="105">
        <v>141</v>
      </c>
      <c r="K85" s="104">
        <v>2368</v>
      </c>
      <c r="L85" s="37">
        <f>K85*100/K100</f>
        <v>0.08327240873530381</v>
      </c>
      <c r="M85" s="326">
        <f t="shared" si="10"/>
        <v>26.31111111111111</v>
      </c>
    </row>
    <row r="86" spans="1:13" ht="15">
      <c r="A86" s="490"/>
      <c r="B86" s="494"/>
      <c r="C86" s="72" t="s">
        <v>271</v>
      </c>
      <c r="D86" s="75">
        <v>66</v>
      </c>
      <c r="E86" s="148">
        <f>D86*100/D100</f>
        <v>0.09189001044204664</v>
      </c>
      <c r="F86" s="75">
        <v>26</v>
      </c>
      <c r="G86" s="75">
        <v>30</v>
      </c>
      <c r="H86" s="75">
        <v>119</v>
      </c>
      <c r="I86" s="106">
        <v>1195</v>
      </c>
      <c r="J86" s="107">
        <v>75</v>
      </c>
      <c r="K86" s="106">
        <v>1445</v>
      </c>
      <c r="L86" s="54">
        <f>K86*100/K100</f>
        <v>0.05081445549937247</v>
      </c>
      <c r="M86" s="337">
        <f t="shared" si="10"/>
        <v>21.893939393939394</v>
      </c>
    </row>
    <row r="87" spans="1:13" ht="15.75" thickBot="1">
      <c r="A87" s="498"/>
      <c r="B87" s="495"/>
      <c r="C87" s="62" t="s">
        <v>272</v>
      </c>
      <c r="D87" s="63">
        <v>55</v>
      </c>
      <c r="E87" s="153">
        <f>D87*100/D100</f>
        <v>0.07657500870170554</v>
      </c>
      <c r="F87" s="63">
        <v>36</v>
      </c>
      <c r="G87" s="63">
        <v>42</v>
      </c>
      <c r="H87" s="63">
        <v>123</v>
      </c>
      <c r="I87" s="64">
        <v>540</v>
      </c>
      <c r="J87" s="58">
        <v>78</v>
      </c>
      <c r="K87" s="57">
        <v>819</v>
      </c>
      <c r="L87" s="198">
        <f>K87*100/K100</f>
        <v>0.028800719068502456</v>
      </c>
      <c r="M87" s="333">
        <f t="shared" si="10"/>
        <v>14.89090909090909</v>
      </c>
    </row>
    <row r="88" spans="1:13" ht="16.5" thickBot="1" thickTop="1">
      <c r="A88" s="508" t="s">
        <v>170</v>
      </c>
      <c r="B88" s="508"/>
      <c r="C88" s="509"/>
      <c r="D88" s="201">
        <f aca="true" t="shared" si="12" ref="D88:I88">SUM(D80:D87)</f>
        <v>1545</v>
      </c>
      <c r="E88" s="239">
        <f>D88*100/D100</f>
        <v>2.1510616080751825</v>
      </c>
      <c r="F88" s="201">
        <f t="shared" si="12"/>
        <v>1222</v>
      </c>
      <c r="G88" s="201">
        <f t="shared" si="12"/>
        <v>1181</v>
      </c>
      <c r="H88" s="201">
        <f t="shared" si="12"/>
        <v>4490</v>
      </c>
      <c r="I88" s="218">
        <f t="shared" si="12"/>
        <v>32098</v>
      </c>
      <c r="J88" s="220">
        <f>SUM(J80:J87)</f>
        <v>3383</v>
      </c>
      <c r="K88" s="220">
        <f>SUM(K80:K87)</f>
        <v>43064</v>
      </c>
      <c r="L88" s="240">
        <f>K88*100/K100</f>
        <v>1.5143762710207447</v>
      </c>
      <c r="M88" s="340">
        <f>K88/D88</f>
        <v>27.873139158576052</v>
      </c>
    </row>
    <row r="89" spans="1:13" ht="16.5" customHeight="1" thickBot="1" thickTop="1">
      <c r="A89" s="488" t="s">
        <v>273</v>
      </c>
      <c r="B89" s="496" t="s">
        <v>274</v>
      </c>
      <c r="C89" s="241" t="s">
        <v>275</v>
      </c>
      <c r="D89" s="196">
        <v>2189</v>
      </c>
      <c r="E89" s="83">
        <f>D89*100/D100</f>
        <v>3.04768534632788</v>
      </c>
      <c r="F89" s="33">
        <v>1694</v>
      </c>
      <c r="G89" s="33">
        <v>2222</v>
      </c>
      <c r="H89" s="33">
        <v>6242</v>
      </c>
      <c r="I89" s="34">
        <v>72747</v>
      </c>
      <c r="J89" s="34">
        <v>7732</v>
      </c>
      <c r="K89" s="34">
        <v>90832</v>
      </c>
      <c r="L89" s="173">
        <f>K89*100/K100</f>
        <v>3.1941720566913494</v>
      </c>
      <c r="M89" s="325">
        <f t="shared" si="10"/>
        <v>41.49474645957058</v>
      </c>
    </row>
    <row r="90" spans="1:13" ht="16.5" thickBot="1" thickTop="1">
      <c r="A90" s="489"/>
      <c r="B90" s="496"/>
      <c r="C90" s="242" t="s">
        <v>276</v>
      </c>
      <c r="D90" s="36">
        <v>250</v>
      </c>
      <c r="E90" s="145">
        <f>D90*100/D100</f>
        <v>0.3480682213713888</v>
      </c>
      <c r="F90" s="36">
        <v>150</v>
      </c>
      <c r="G90" s="36">
        <v>247</v>
      </c>
      <c r="H90" s="36">
        <v>793</v>
      </c>
      <c r="I90" s="104">
        <v>8104</v>
      </c>
      <c r="J90" s="105">
        <v>482</v>
      </c>
      <c r="K90" s="104">
        <v>9787</v>
      </c>
      <c r="L90" s="37">
        <f>K90*100/K100</f>
        <v>0.34416683458294695</v>
      </c>
      <c r="M90" s="326">
        <f t="shared" si="10"/>
        <v>39.148</v>
      </c>
    </row>
    <row r="91" spans="1:13" ht="16.5" thickBot="1" thickTop="1">
      <c r="A91" s="489"/>
      <c r="B91" s="496"/>
      <c r="C91" s="243" t="s">
        <v>277</v>
      </c>
      <c r="D91" s="39">
        <v>74</v>
      </c>
      <c r="E91" s="144">
        <f>D91*100/D100</f>
        <v>0.10302819352593108</v>
      </c>
      <c r="F91" s="39">
        <v>53</v>
      </c>
      <c r="G91" s="39">
        <v>68</v>
      </c>
      <c r="H91" s="39">
        <v>183</v>
      </c>
      <c r="I91" s="46">
        <v>857</v>
      </c>
      <c r="J91" s="46">
        <v>156</v>
      </c>
      <c r="K91" s="40">
        <v>1446</v>
      </c>
      <c r="L91" s="172">
        <f>K91*100/K100</f>
        <v>0.050849621212520825</v>
      </c>
      <c r="M91" s="327">
        <f t="shared" si="10"/>
        <v>19.54054054054054</v>
      </c>
    </row>
    <row r="92" spans="1:13" ht="15.75" thickTop="1">
      <c r="A92" s="490"/>
      <c r="B92" s="494" t="s">
        <v>278</v>
      </c>
      <c r="C92" s="47" t="s">
        <v>279</v>
      </c>
      <c r="D92" s="48">
        <v>639</v>
      </c>
      <c r="E92" s="146">
        <f>D92*100/D100</f>
        <v>0.8896623738252698</v>
      </c>
      <c r="F92" s="199">
        <v>163</v>
      </c>
      <c r="G92" s="48">
        <v>130</v>
      </c>
      <c r="H92" s="48">
        <v>1383</v>
      </c>
      <c r="I92" s="49">
        <v>12202</v>
      </c>
      <c r="J92" s="50">
        <v>521</v>
      </c>
      <c r="K92" s="49">
        <v>14508</v>
      </c>
      <c r="L92" s="171">
        <f>K92*100/K100</f>
        <v>0.5101841663563292</v>
      </c>
      <c r="M92" s="329">
        <f t="shared" si="10"/>
        <v>22.704225352112676</v>
      </c>
    </row>
    <row r="93" spans="1:13" ht="15.75" thickBot="1">
      <c r="A93" s="490"/>
      <c r="B93" s="495"/>
      <c r="C93" s="72" t="s">
        <v>280</v>
      </c>
      <c r="D93" s="73">
        <v>450</v>
      </c>
      <c r="E93" s="151">
        <f>D93*100/D100</f>
        <v>0.6265227984684998</v>
      </c>
      <c r="F93" s="39">
        <v>276</v>
      </c>
      <c r="G93" s="73">
        <v>406</v>
      </c>
      <c r="H93" s="73">
        <v>1301</v>
      </c>
      <c r="I93" s="74">
        <v>7325</v>
      </c>
      <c r="J93" s="74">
        <v>1256</v>
      </c>
      <c r="K93" s="74">
        <v>10571</v>
      </c>
      <c r="L93" s="69">
        <f>K93*100/K100</f>
        <v>0.37173675369125697</v>
      </c>
      <c r="M93" s="336">
        <f t="shared" si="10"/>
        <v>23.49111111111111</v>
      </c>
    </row>
    <row r="94" spans="1:13" ht="15.75" thickTop="1">
      <c r="A94" s="490"/>
      <c r="B94" s="494" t="s">
        <v>281</v>
      </c>
      <c r="C94" s="41" t="s">
        <v>282</v>
      </c>
      <c r="D94" s="42">
        <v>249</v>
      </c>
      <c r="E94" s="146">
        <f>D94*100/D100</f>
        <v>0.3466759484859032</v>
      </c>
      <c r="F94" s="42">
        <v>172</v>
      </c>
      <c r="G94" s="42">
        <v>80</v>
      </c>
      <c r="H94" s="42">
        <v>417</v>
      </c>
      <c r="I94" s="43">
        <v>4135</v>
      </c>
      <c r="J94" s="44">
        <v>398</v>
      </c>
      <c r="K94" s="43">
        <v>5329</v>
      </c>
      <c r="L94" s="171">
        <f>K94*100/K100</f>
        <v>0.18739808536758193</v>
      </c>
      <c r="M94" s="328">
        <f t="shared" si="10"/>
        <v>21.401606425702813</v>
      </c>
    </row>
    <row r="95" spans="1:13" ht="15">
      <c r="A95" s="490"/>
      <c r="B95" s="494"/>
      <c r="C95" s="25" t="s">
        <v>283</v>
      </c>
      <c r="D95" s="75">
        <v>228</v>
      </c>
      <c r="E95" s="148">
        <f>D95*100/D100</f>
        <v>0.3174382178907066</v>
      </c>
      <c r="F95" s="75">
        <v>147</v>
      </c>
      <c r="G95" s="75">
        <v>215</v>
      </c>
      <c r="H95" s="75">
        <v>926</v>
      </c>
      <c r="I95" s="106">
        <v>5884</v>
      </c>
      <c r="J95" s="107">
        <v>686</v>
      </c>
      <c r="K95" s="106">
        <v>7859</v>
      </c>
      <c r="L95" s="54">
        <f>K95*100/K100</f>
        <v>0.2763673396329192</v>
      </c>
      <c r="M95" s="337">
        <f t="shared" si="10"/>
        <v>34.469298245614034</v>
      </c>
    </row>
    <row r="96" spans="1:13" ht="15">
      <c r="A96" s="490"/>
      <c r="B96" s="494"/>
      <c r="C96" s="35" t="s">
        <v>284</v>
      </c>
      <c r="D96" s="36">
        <v>79</v>
      </c>
      <c r="E96" s="145">
        <f>D96*100/D100</f>
        <v>0.10998955795335885</v>
      </c>
      <c r="F96" s="36">
        <v>120</v>
      </c>
      <c r="G96" s="36">
        <v>204</v>
      </c>
      <c r="H96" s="36">
        <v>301</v>
      </c>
      <c r="I96" s="104">
        <v>1339</v>
      </c>
      <c r="J96" s="105">
        <v>300</v>
      </c>
      <c r="K96" s="104">
        <v>2264</v>
      </c>
      <c r="L96" s="37">
        <f>K96*100/K100</f>
        <v>0.07961517456787492</v>
      </c>
      <c r="M96" s="326">
        <f>K96/D96</f>
        <v>28.658227848101266</v>
      </c>
    </row>
    <row r="97" spans="1:13" ht="15.75" thickBot="1">
      <c r="A97" s="490"/>
      <c r="B97" s="494"/>
      <c r="C97" s="72" t="s">
        <v>285</v>
      </c>
      <c r="D97" s="39">
        <v>48</v>
      </c>
      <c r="E97" s="149">
        <f>D97*100/D100</f>
        <v>0.06682909850330665</v>
      </c>
      <c r="F97" s="39">
        <v>68</v>
      </c>
      <c r="G97" s="39">
        <v>89</v>
      </c>
      <c r="H97" s="39">
        <v>231</v>
      </c>
      <c r="I97" s="40">
        <v>995</v>
      </c>
      <c r="J97" s="46">
        <v>124</v>
      </c>
      <c r="K97" s="74">
        <v>1507</v>
      </c>
      <c r="L97" s="69">
        <f>K97*100/K100</f>
        <v>0.052994729714570456</v>
      </c>
      <c r="M97" s="336">
        <f t="shared" si="10"/>
        <v>31.395833333333332</v>
      </c>
    </row>
    <row r="98" spans="1:13" ht="16.5" thickBot="1" thickTop="1">
      <c r="A98" s="491" t="s">
        <v>170</v>
      </c>
      <c r="B98" s="492"/>
      <c r="C98" s="493"/>
      <c r="D98" s="201">
        <f aca="true" t="shared" si="13" ref="D98:I98">SUM(D89:D97)</f>
        <v>4206</v>
      </c>
      <c r="E98" s="31">
        <f>D98*100/D100</f>
        <v>5.855899756352245</v>
      </c>
      <c r="F98" s="201">
        <f t="shared" si="13"/>
        <v>2843</v>
      </c>
      <c r="G98" s="201">
        <f t="shared" si="13"/>
        <v>3661</v>
      </c>
      <c r="H98" s="201">
        <f t="shared" si="13"/>
        <v>11777</v>
      </c>
      <c r="I98" s="213">
        <f t="shared" si="13"/>
        <v>113588</v>
      </c>
      <c r="J98" s="213">
        <f>SUM(J89:J97)</f>
        <v>11655</v>
      </c>
      <c r="K98" s="214">
        <f>SUM(K89:K97)</f>
        <v>144103</v>
      </c>
      <c r="L98" s="200">
        <f>K98*100/K100</f>
        <v>5.06748476181735</v>
      </c>
      <c r="M98" s="339">
        <f>K98/D98</f>
        <v>34.26129339039468</v>
      </c>
    </row>
    <row r="99" spans="1:13" ht="15.75" thickTop="1">
      <c r="A99" s="21"/>
      <c r="B99" s="21"/>
      <c r="C99" s="21"/>
      <c r="D99" s="22"/>
      <c r="E99" s="80"/>
      <c r="F99" s="22"/>
      <c r="G99" s="22"/>
      <c r="H99" s="22"/>
      <c r="I99" s="81"/>
      <c r="J99" s="81"/>
      <c r="K99" s="81"/>
      <c r="L99" s="82"/>
      <c r="M99" s="22"/>
    </row>
    <row r="100" spans="1:13" ht="15">
      <c r="A100" s="485" t="s">
        <v>286</v>
      </c>
      <c r="B100" s="486"/>
      <c r="C100" s="487"/>
      <c r="D100" s="23">
        <f>SUM(D98,D88,D79,D71,D64,D53,D44,D35,D31,D22,D13,D7)</f>
        <v>71825</v>
      </c>
      <c r="E100" s="84">
        <f>D100*100/D100</f>
        <v>100</v>
      </c>
      <c r="F100" s="23">
        <f aca="true" t="shared" si="14" ref="F100:K100">SUM(F98,F88,F79,F71,F64,F53,F44,F35,F31,F22,F13,F7)</f>
        <v>107280</v>
      </c>
      <c r="G100" s="23">
        <f t="shared" si="14"/>
        <v>115606</v>
      </c>
      <c r="H100" s="23">
        <f t="shared" si="14"/>
        <v>205224</v>
      </c>
      <c r="I100" s="85">
        <f t="shared" si="14"/>
        <v>2079327</v>
      </c>
      <c r="J100" s="85">
        <f>SUM(J98,J88,J79,J71,J64,J53,J44,J35,J31,J22,J13,J7)</f>
        <v>309124</v>
      </c>
      <c r="K100" s="85">
        <f t="shared" si="14"/>
        <v>2843679</v>
      </c>
      <c r="L100" s="86">
        <f>K100*100/K100</f>
        <v>100</v>
      </c>
      <c r="M100" s="341">
        <f>K100/D100</f>
        <v>39.59177166724678</v>
      </c>
    </row>
    <row r="102" spans="1:13" ht="15">
      <c r="A102" s="480" t="s">
        <v>916</v>
      </c>
      <c r="B102" s="480"/>
      <c r="C102" s="480"/>
      <c r="D102" s="480"/>
      <c r="E102" s="480"/>
      <c r="F102" s="480"/>
      <c r="G102" s="480"/>
      <c r="H102" s="480"/>
      <c r="I102" s="480"/>
      <c r="M102" s="356"/>
    </row>
    <row r="103" spans="1:14" ht="15">
      <c r="A103" s="356" t="s">
        <v>984</v>
      </c>
      <c r="B103" s="356"/>
      <c r="C103" s="356"/>
      <c r="D103" s="356"/>
      <c r="E103" s="356"/>
      <c r="F103" s="356"/>
      <c r="G103" s="356"/>
      <c r="H103" s="356"/>
      <c r="I103" s="356"/>
      <c r="J103" s="356"/>
      <c r="K103" s="356"/>
      <c r="L103" s="356"/>
      <c r="N103" s="356"/>
    </row>
    <row r="104" spans="1:7" ht="15">
      <c r="A104" s="481" t="s">
        <v>701</v>
      </c>
      <c r="B104" s="481"/>
      <c r="C104" s="481"/>
      <c r="D104" s="481"/>
      <c r="E104" s="481"/>
      <c r="F104" s="481"/>
      <c r="G104" s="481"/>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&amp;L30.01.2015&amp;CTÜRKİYE ODALAR ve BORSALAR BİRLİĞİ
Bilgi Hizmetleri Dairesi&amp;R&amp;P</oddFooter>
  </headerFooter>
  <ignoredErrors>
    <ignoredError sqref="L35 L31 L22 L53 L64 L71 L79 L88 L98 L44 L13 M7 E98 E88 E79 E71 E64 E53 E44 E35 E22 E31 E13 E100 L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2015-01-22T14:26:06Z</cp:lastPrinted>
  <dcterms:created xsi:type="dcterms:W3CDTF">2014-01-10T08:17:36Z</dcterms:created>
  <dcterms:modified xsi:type="dcterms:W3CDTF">2015-01-26T14:05:14Z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