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610" tabRatio="960" activeTab="3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</sheets>
  <definedNames>
    <definedName name="_xlnm.Print_Area" localSheetId="10">'EN ÇOK KURULAN 10 FAALİYET'!$A$1:$F$57</definedName>
    <definedName name="_xlnm.Print_Area" localSheetId="6">'FAALİYETLER (BİRİKİMLİ )'!$A$1:$J$31</definedName>
    <definedName name="_xlnm.Print_Area" localSheetId="13">'İLLER ( BİRİKİMLİ)'!$A$1:$R$89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9">'YABANCI SERMAYE ve FAALİYETLER'!$A$1:$F$63</definedName>
    <definedName name="_xlnm.Print_Titles" localSheetId="3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17">'YABANCI SERMAYE ve İLLER'!$36:$38</definedName>
    <definedName name="_xlnm.Print_Titles" localSheetId="18">'YABANCI SERMAYE ve ÜLKELER'!$47:$49</definedName>
  </definedNames>
  <calcPr fullCalcOnLoad="1"/>
</workbook>
</file>

<file path=xl/sharedStrings.xml><?xml version="1.0" encoding="utf-8"?>
<sst xmlns="http://schemas.openxmlformats.org/spreadsheetml/2006/main" count="1752" uniqueCount="602">
  <si>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</si>
  <si>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</si>
  <si>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</si>
  <si>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</si>
  <si>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</si>
  <si>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</si>
  <si>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</si>
  <si>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</si>
  <si>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</si>
  <si>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</si>
  <si>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</si>
  <si>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</si>
  <si>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</si>
  <si>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</si>
  <si>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</si>
  <si>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</si>
  <si>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</si>
  <si>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</si>
  <si>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</si>
  <si>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</si>
  <si>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</si>
  <si>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</si>
  <si>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</si>
  <si>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</si>
  <si>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</si>
  <si>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</si>
  <si>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</si>
  <si>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</si>
  <si>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</si>
  <si>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</si>
  <si>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Toplam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</si>
  <si>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</si>
  <si>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</si>
  <si>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</si>
  <si>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</si>
  <si>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</si>
  <si>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</si>
  <si>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</si>
  <si>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</si>
  <si>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</si>
  <si>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</si>
  <si>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</si>
  <si>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</si>
  <si>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</si>
  <si>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</si>
  <si>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</si>
  <si>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</si>
  <si>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</si>
  <si>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</si>
  <si>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</si>
  <si>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</si>
  <si>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</si>
  <si>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</si>
  <si>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</si>
  <si>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</si>
  <si>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</si>
  <si>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</si>
  <si>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</si>
  <si>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</si>
  <si>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</si>
  <si>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</si>
  <si>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</si>
  <si>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</si>
  <si>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</si>
  <si>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</si>
  <si>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</si>
  <si>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</si>
  <si>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</si>
  <si>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</si>
  <si>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</si>
  <si>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</si>
  <si>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</si>
  <si>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</si>
  <si>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</si>
  <si>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</si>
  <si>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</si>
  <si>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</si>
  <si>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</si>
  <si>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</si>
  <si>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</si>
  <si>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</si>
  <si>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</si>
  <si>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</si>
  <si>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</si>
  <si>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</si>
  <si>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</si>
  <si>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</si>
  <si>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</si>
  <si>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</si>
  <si>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</si>
  <si>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</si>
  <si>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</si>
  <si>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</si>
  <si>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</si>
  <si>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</si>
  <si>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</si>
  <si>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</si>
  <si>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</si>
  <si>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</si>
  <si>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</si>
  <si>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</si>
  <si>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</si>
  <si>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</si>
  <si>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</si>
  <si>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</si>
  <si>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</si>
  <si>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</si>
  <si>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</si>
  <si>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</si>
  <si>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</si>
  <si>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</si>
  <si>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</si>
  <si>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</si>
  <si>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</si>
  <si>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</si>
  <si>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</si>
  <si>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</si>
  <si>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</si>
  <si>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</si>
  <si>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</si>
  <si>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</si>
  <si>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</si>
  <si>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</si>
  <si>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</si>
  <si>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</si>
  <si>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</si>
  <si>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</si>
  <si>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</si>
  <si>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</si>
  <si>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</si>
  <si>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</si>
  <si>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</si>
  <si>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</si>
  <si>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</si>
  <si>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</si>
  <si>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</si>
  <si>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</si>
  <si>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</si>
  <si>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</si>
  <si>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</si>
  <si>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</si>
  <si>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</si>
  <si>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</si>
  <si>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</si>
  <si>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</si>
  <si>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</si>
  <si>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</si>
  <si>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</si>
  <si>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</si>
  <si>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</si>
  <si>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</si>
  <si>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</si>
  <si>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</si>
  <si>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</si>
  <si>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</si>
  <si>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</si>
  <si>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</si>
  <si>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</si>
  <si>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</si>
  <si>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</si>
  <si>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</si>
  <si>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</si>
  <si>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</si>
  <si>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</si>
  <si>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</si>
  <si>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</si>
  <si>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</si>
  <si>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</si>
  <si>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</si>
  <si>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</si>
  <si>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</si>
  <si>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</si>
  <si>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</si>
  <si>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</si>
  <si>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</si>
  <si>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</si>
  <si>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</si>
  <si>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</si>
  <si>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</si>
  <si>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</si>
  <si>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</si>
  <si>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</si>
  <si>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</si>
  <si>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</si>
  <si>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</si>
  <si>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</si>
  <si>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</si>
  <si>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</si>
  <si>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</si>
  <si>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</si>
  <si>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</si>
  <si>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</si>
  <si>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</si>
  <si>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</si>
  <si>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</si>
  <si>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</si>
  <si>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</si>
  <si>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</si>
  <si>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</si>
  <si>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</si>
  <si>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</si>
  <si>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</si>
  <si>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</si>
  <si>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</si>
  <si>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</si>
  <si>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</si>
  <si>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</si>
  <si>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</si>
  <si>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</si>
  <si>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</si>
  <si>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</si>
  <si>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</si>
  <si>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</si>
  <si>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</si>
  <si>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</si>
  <si>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</si>
  <si>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</si>
  <si>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</si>
  <si>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</si>
  <si>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</si>
  <si>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</si>
  <si>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</si>
  <si>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</si>
  <si>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</si>
  <si>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</si>
  <si>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</si>
  <si>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</si>
  <si>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</si>
  <si>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</si>
  <si>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</si>
  <si>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</si>
  <si>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</si>
  <si>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</si>
  <si>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</si>
  <si>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</si>
  <si>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</si>
  <si>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</si>
  <si>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</si>
  <si>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</si>
  <si>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</si>
  <si>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</si>
  <si>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</si>
  <si>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</si>
  <si>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</si>
  <si>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</si>
  <si>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</si>
  <si>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</si>
  <si>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</si>
  <si>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</si>
  <si>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</si>
  <si>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</si>
  <si>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</si>
  <si>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</si>
  <si>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</si>
  <si>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</si>
  <si>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</si>
  <si>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</si>
  <si>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</si>
  <si>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</si>
  <si>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</si>
  <si>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</si>
  <si>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</si>
  <si>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</si>
  <si>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</si>
  <si>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</si>
  <si>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</si>
  <si>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</si>
  <si>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</si>
  <si>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</si>
  <si>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Kazakistan</t>
  </si>
  <si>
    <t>Türkmenistan</t>
  </si>
  <si>
    <t>Ukrayna</t>
  </si>
  <si>
    <t>Eski Sermaye(TL)</t>
  </si>
  <si>
    <t>Şirketlerin Faaliyetlere ve Üç Büyük İle Göre Dağılımı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</si>
  <si>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</si>
  <si>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</si>
  <si>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</si>
  <si>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</si>
  <si>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</si>
  <si>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</si>
  <si>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</si>
  <si>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</si>
  <si>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</si>
  <si>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</si>
  <si>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</si>
  <si>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</si>
  <si>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</si>
  <si>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</si>
  <si>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</si>
  <si>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</si>
  <si>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Esnaf ve Sanatkarları Kefalet Kooperatifi</t>
  </si>
  <si>
    <t>Su Ürünleri Kooperatifi</t>
  </si>
  <si>
    <t>Birlikler</t>
  </si>
  <si>
    <t>Tüketim Kooperatifi</t>
  </si>
  <si>
    <t>Kooperatif Tipi</t>
  </si>
  <si>
    <t>Kurulan Kooperatiflerin Genel Görünümü</t>
  </si>
  <si>
    <t>Afganistan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</si>
  <si>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</si>
  <si>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</si>
  <si>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</si>
  <si>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</si>
  <si>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</si>
  <si>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</si>
  <si>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</si>
  <si>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</si>
  <si>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Turizm Geliştirme Kooperatifi</t>
  </si>
  <si>
    <t>Kuveyt</t>
  </si>
  <si>
    <t>Rusya Fedarasyonu</t>
  </si>
  <si>
    <t>Pakistan</t>
  </si>
  <si>
    <t>19-20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</si>
  <si>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</si>
  <si>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</si>
  <si>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</si>
  <si>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</si>
  <si>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</si>
  <si>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</si>
  <si>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</si>
  <si>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</si>
  <si>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</si>
  <si>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</si>
  <si>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</si>
  <si>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</si>
  <si>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Romanya</t>
  </si>
  <si>
    <t>Lübnan</t>
  </si>
  <si>
    <t>Japonya</t>
  </si>
  <si>
    <t>Finlandiya</t>
  </si>
  <si>
    <t>Kırgızistan</t>
  </si>
  <si>
    <t>Gürcistan</t>
  </si>
  <si>
    <t>Danimarka</t>
  </si>
  <si>
    <t>Polonya</t>
  </si>
  <si>
    <t>Cezayir</t>
  </si>
  <si>
    <t>Tunus</t>
  </si>
  <si>
    <t>Özbekistan</t>
  </si>
  <si>
    <t>Brezilya</t>
  </si>
  <si>
    <t>Fas</t>
  </si>
  <si>
    <t>Yemen Arap Cum.</t>
  </si>
  <si>
    <t>Norveç</t>
  </si>
  <si>
    <t>47.73</t>
  </si>
  <si>
    <t>Belirli bir mala tahsis edilmiş mağazalarda eczacılık ürünlerinin perakende ticareti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</si>
  <si>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</si>
  <si>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</si>
  <si>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</si>
  <si>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</si>
  <si>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</si>
  <si>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</si>
  <si>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</si>
  <si>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</si>
  <si>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</si>
  <si>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</si>
  <si>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</si>
  <si>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</si>
  <si>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</si>
  <si>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</si>
  <si>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</si>
  <si>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</si>
  <si>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</si>
  <si>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</si>
  <si>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</si>
  <si>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</si>
  <si>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</si>
  <si>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</si>
  <si>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</si>
  <si>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</si>
  <si>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</si>
  <si>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</si>
  <si>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</si>
  <si>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</si>
  <si>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</si>
  <si>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</si>
  <si>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</si>
  <si>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</si>
  <si>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</si>
  <si>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</si>
  <si>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</si>
  <si>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</si>
  <si>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</si>
  <si>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</si>
  <si>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</si>
  <si>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</si>
  <si>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</si>
  <si>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</si>
  <si>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</si>
  <si>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</si>
  <si>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</si>
  <si>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</si>
  <si>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</si>
  <si>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</si>
  <si>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</si>
  <si>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</si>
  <si>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</si>
  <si>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</si>
  <si>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</si>
  <si>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</si>
  <si>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</si>
  <si>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</si>
  <si>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</si>
  <si>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</si>
  <si>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</si>
  <si>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</si>
  <si>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</si>
  <si>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</si>
  <si>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</si>
  <si>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</si>
  <si>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</si>
  <si>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</si>
  <si>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</si>
  <si>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</si>
  <si>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</si>
  <si>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</si>
  <si>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</si>
  <si>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</si>
  <si>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</si>
  <si>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</si>
  <si>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</si>
  <si>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</si>
  <si>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</si>
  <si>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</si>
  <si>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</si>
  <si>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</si>
  <si>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</si>
  <si>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</si>
  <si>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</si>
  <si>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</si>
  <si>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Nijerya</t>
  </si>
  <si>
    <t>Yemen Halk Cum.</t>
  </si>
  <si>
    <t>Çek Cum.</t>
  </si>
  <si>
    <t>Singapur</t>
  </si>
  <si>
    <t>İsrail</t>
  </si>
  <si>
    <t>Güney Kore</t>
  </si>
  <si>
    <t>Sudan</t>
  </si>
  <si>
    <t>Sırbistan</t>
  </si>
  <si>
    <t>KODU</t>
  </si>
  <si>
    <t xml:space="preserve">NUTS 3   </t>
  </si>
  <si>
    <t>NUTS 3</t>
  </si>
  <si>
    <t xml:space="preserve"> İktisadi Faaliyetler        NACE REV. 2</t>
  </si>
  <si>
    <t xml:space="preserve"> İktisadi Faaliyetler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</si>
  <si>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</si>
  <si>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</si>
  <si>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</si>
  <si>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</si>
  <si>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</si>
  <si>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 xml:space="preserve"> (%)</t>
  </si>
  <si>
    <t>62.01</t>
  </si>
  <si>
    <t>Bilgisayar programlama faaliyetleri</t>
  </si>
  <si>
    <t>68.31</t>
  </si>
  <si>
    <t>Gayrimenkul acenteleri</t>
  </si>
  <si>
    <t>Letonya</t>
  </si>
  <si>
    <t>46.42</t>
  </si>
  <si>
    <t>Giysi ve ayakkabı toptan ticareti</t>
  </si>
  <si>
    <t>Hizmet Kooperatifi</t>
  </si>
  <si>
    <t>Lüksemburg</t>
  </si>
  <si>
    <t>Katar</t>
  </si>
  <si>
    <t>Tayland</t>
  </si>
  <si>
    <t>41.20 -İkamet amaçlı olan veya ikamet amaçlı olmayan binaların inşaatı</t>
  </si>
  <si>
    <t>35.11 -Elektrik enerjisi üretimi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</si>
  <si>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</si>
  <si>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</si>
  <si>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</si>
  <si>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</si>
  <si>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</si>
  <si>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46.73 -Ağaç, inşaat malzemesi ve sıhhi teçhizat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</si>
  <si>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</si>
  <si>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</si>
  <si>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</si>
  <si>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</si>
  <si>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14.13 -Diğer dış giyim eşyaları imalatı</t>
  </si>
  <si>
    <t>46.17 -Gıda, içecek ve tütün satışı ile ilgili aracılar</t>
  </si>
  <si>
    <t>49.41 -Karayolu ile yük taşımacılığı</t>
  </si>
  <si>
    <t>55.10</t>
  </si>
  <si>
    <t>Oteller ve benzer konaklama yerleri</t>
  </si>
  <si>
    <t>47.91</t>
  </si>
  <si>
    <t>Posta yoluyla veya internet üzerinden yapılan perakende ticaret</t>
  </si>
  <si>
    <t>Arnavutluk</t>
  </si>
  <si>
    <t>İrlanda</t>
  </si>
  <si>
    <t>Avustralya</t>
  </si>
  <si>
    <t>79.90 -Diğer rezervasyon hizmetleri ve ilgili faaliyetler</t>
  </si>
  <si>
    <t>Gerçek Kişi Tic.İşl.</t>
  </si>
  <si>
    <t>TÜRKİYE</t>
  </si>
  <si>
    <t>Umman</t>
  </si>
  <si>
    <t>Beyaz Rusya</t>
  </si>
  <si>
    <t>Kamerun</t>
  </si>
  <si>
    <t>Kuzey Kore</t>
  </si>
  <si>
    <t>İzlanda</t>
  </si>
  <si>
    <t>47.11 -Belirli bir mala tahsis edilmemiş mağazalarda gıda, içecek veya tütün ağırlıklı perakende ticaret</t>
  </si>
  <si>
    <t>Kurulan Şirketlerin İllere Göre Aylık ve Birikimli Sermaye Dağılımı</t>
  </si>
  <si>
    <t>23</t>
  </si>
  <si>
    <t>İl Adı</t>
  </si>
  <si>
    <t>Gerçek Kişi</t>
  </si>
  <si>
    <t>İllere Göre Kurulan Şirketlerin Aylık ve Birikimli Sermaye Dağılımı</t>
  </si>
  <si>
    <t>21-22</t>
  </si>
  <si>
    <t>24</t>
  </si>
  <si>
    <t>25-26</t>
  </si>
  <si>
    <t>27-32</t>
  </si>
  <si>
    <t>33-34</t>
  </si>
  <si>
    <t>Sermaye*</t>
  </si>
  <si>
    <t>*=TL</t>
  </si>
  <si>
    <t>73.11</t>
  </si>
  <si>
    <t>Reklam ajanslarının faaliyetleri</t>
  </si>
  <si>
    <t>Kuzey Kıbrıs Türk Cum.</t>
  </si>
  <si>
    <t>Somali</t>
  </si>
  <si>
    <t>Moritanya</t>
  </si>
  <si>
    <t>Makedonya</t>
  </si>
  <si>
    <t>Ermenistan</t>
  </si>
  <si>
    <t>Komor Adaları</t>
  </si>
  <si>
    <t>Burkina Faso</t>
  </si>
  <si>
    <t>Tacikistan</t>
  </si>
  <si>
    <t>Filipinler</t>
  </si>
  <si>
    <t>Sri Lanka</t>
  </si>
  <si>
    <t>Kolombiya</t>
  </si>
  <si>
    <t>Endonezya</t>
  </si>
  <si>
    <t>Senegal</t>
  </si>
  <si>
    <t>Estonya</t>
  </si>
  <si>
    <t>Malta</t>
  </si>
  <si>
    <t>41.10 -İnşaat projelerinin geliştirilmesi</t>
  </si>
  <si>
    <t>46.69 -Diğer makine ve ekipmanların toptan ticareti</t>
  </si>
  <si>
    <t>55.10 -Oteller ve benzeri konaklama yerleri</t>
  </si>
  <si>
    <t>55.20 -Tatil ve diğer kısa süreli konaklama yerleri</t>
  </si>
  <si>
    <t>46.38 -Balık, kabuklular ve yumuşakçalar da dahil diğer gıda maddelerinin toptan ticareti</t>
  </si>
  <si>
    <t>47.77 -Belirli bir mala tahsis edilmiş mağazalarda saat ve mücevher perakende ticareti</t>
  </si>
  <si>
    <t>46.39 -Belirli bir mala tahsis edilmemiş mağazalardaki gıda, içecek ve tütün toptan ticareti</t>
  </si>
  <si>
    <t>Tahılların (pirinç hariç), baklagillerin ve yağlı tohumların yetiştirilmesi</t>
  </si>
  <si>
    <t>Deniz Motorlu Taşıyıcılar Kooperatifi</t>
  </si>
  <si>
    <t>Temin Tevzi Kooperatifi</t>
  </si>
  <si>
    <t>Slovak Cum.</t>
  </si>
  <si>
    <t>Kenya</t>
  </si>
  <si>
    <t>Panama</t>
  </si>
  <si>
    <t>Moğolistan</t>
  </si>
  <si>
    <t>Cebelitarık</t>
  </si>
  <si>
    <t>Nijer</t>
  </si>
  <si>
    <t>Hongkong</t>
  </si>
  <si>
    <t>46.41 -Tekstil ürünlerinin toptan ticareti</t>
  </si>
  <si>
    <t>46.46 -Eczacılık ürünlerinin toptan ticareti</t>
  </si>
  <si>
    <t>Anonim Şirket</t>
  </si>
  <si>
    <t>Kollektif Şirket</t>
  </si>
  <si>
    <t>Komandit Şirket</t>
  </si>
  <si>
    <t>Limited Şirket</t>
  </si>
  <si>
    <t xml:space="preserve"> </t>
  </si>
  <si>
    <t>14.13</t>
  </si>
  <si>
    <t>Diğer dış giyim eşyaları imalatı</t>
  </si>
  <si>
    <t>Sigorta Kooperatifi</t>
  </si>
  <si>
    <t>Güney Afrika Cum.</t>
  </si>
  <si>
    <t>Portekiz</t>
  </si>
  <si>
    <t>Bahreyn</t>
  </si>
  <si>
    <t>Yeni Zelanda</t>
  </si>
  <si>
    <t>Macaristan</t>
  </si>
  <si>
    <t>Litvanya</t>
  </si>
  <si>
    <t>Bolivya</t>
  </si>
  <si>
    <t>Benin</t>
  </si>
  <si>
    <t>İktisadi Faaliyetler ve Şirket Türleri                                                         NACE REV2</t>
  </si>
  <si>
    <t>-</t>
  </si>
  <si>
    <t>47.30</t>
  </si>
  <si>
    <t>Belirli bir mala tahsis edilmiş mağazalarda otomotiv yakıtının perakende ticareti</t>
  </si>
  <si>
    <t>85.59</t>
  </si>
  <si>
    <t>Başka yerde sınıflandırılmamış diğer eğitim</t>
  </si>
  <si>
    <t>85.31</t>
  </si>
  <si>
    <t>Genel ortaöğretim</t>
  </si>
  <si>
    <t>85.20</t>
  </si>
  <si>
    <t>İlköğretim</t>
  </si>
  <si>
    <t>85.60</t>
  </si>
  <si>
    <t>Eğitimi destekleyici faaliyetler</t>
  </si>
  <si>
    <t>Moldovya</t>
  </si>
  <si>
    <t>Etiyopya</t>
  </si>
  <si>
    <t>Ağustos</t>
  </si>
  <si>
    <t xml:space="preserve">EKİM 2016 </t>
  </si>
  <si>
    <t>2016 EKİM AYINA AİT KURULAN ve KAPANAN ŞİRKET İSTATİSTİKLERİ</t>
  </si>
  <si>
    <t>2016 EKİM</t>
  </si>
  <si>
    <t xml:space="preserve">2016 OCAK-EKİM </t>
  </si>
  <si>
    <t>2016 EKİM (BİR AYLIK)</t>
  </si>
  <si>
    <t>2015  EKİM (BİR AYLIK)</t>
  </si>
  <si>
    <t>OCAK-EKİM 2016</t>
  </si>
  <si>
    <t xml:space="preserve">  2016 EKİM  AYINA AİT KURULAN ve KAPANAN ŞİRKET İSTATİSTİKLERİ</t>
  </si>
  <si>
    <t>2016 EKİM  AYINA AİT KURULAN ve KAPANAN ŞİRKET İSTATİSTİKLERİ</t>
  </si>
  <si>
    <t xml:space="preserve">        EKİM Ayında Kurulan Yabancı Sermayeli Şirketlerin Ülkelere Göre Dağılımı</t>
  </si>
  <si>
    <t xml:space="preserve"> 2016 EKİM AYINA AİT KURULAN ve KAPANAN ŞİRKET İSTATİSTİKLERİ</t>
  </si>
  <si>
    <t xml:space="preserve">       EKİM Ayında Kurulan Yabancı Sermayeli Şirketlerin Genel Görünümü</t>
  </si>
  <si>
    <t>2016 Ocak-EKİM Döneminde  Kurulan Yabancı Sermayeli Şirketlerin         Genel Görünümü</t>
  </si>
  <si>
    <t xml:space="preserve"> EKİM Ayında Kurulan Kooperatiflerin Genel Görünümü </t>
  </si>
  <si>
    <t xml:space="preserve"> 2016 Ocak-EKİM Döneminde   Kurulan Kooperatiflerin Genel Görünümü </t>
  </si>
  <si>
    <t>2016 OCAK-EKİM</t>
  </si>
  <si>
    <t>2015 OCAK-EKİM</t>
  </si>
  <si>
    <t xml:space="preserve">2016 EKİM AYINA AİT KURULAN VE KAPANAN ŞİRKET İSTATİSTİKLERİ </t>
  </si>
  <si>
    <t>EKİM</t>
  </si>
  <si>
    <t>2016 Ocak-EKİM Ayları Arası Kurulan ŞirketlerinSermaye Dağılımları</t>
  </si>
  <si>
    <t>EKİM 2016</t>
  </si>
  <si>
    <t xml:space="preserve"> 2016  EKİM  AYINA AİT KURULAN ve KAPANAN ŞİRKET İSTATİSTİKLERİ</t>
  </si>
  <si>
    <t xml:space="preserve"> 18 KASIM 2016</t>
  </si>
  <si>
    <t>70.22</t>
  </si>
  <si>
    <t>İşletme ve diğer idari danışmanlık faaliyetleri</t>
  </si>
  <si>
    <t>46.41</t>
  </si>
  <si>
    <t>Tekstil ürünlerinin toptan ticareti</t>
  </si>
  <si>
    <t>79.11</t>
  </si>
  <si>
    <t>Seyahat acentesi faaliyetleri</t>
  </si>
  <si>
    <t xml:space="preserve">Eğitim/Araştırma ve Geliştirme Kooperatifi </t>
  </si>
  <si>
    <t xml:space="preserve"> Yabancı Sermaye Oranı (%)</t>
  </si>
  <si>
    <t>Yabancı Sermaye Oranı (%)</t>
  </si>
  <si>
    <t>Malezya</t>
  </si>
  <si>
    <t>Tayvan</t>
  </si>
  <si>
    <t>46.71 -Katı, sıvı ve gazlı yakıtlar ile bunlarla ilgili ürünlerin toptan ticareti</t>
  </si>
  <si>
    <t xml:space="preserve">        2016 Ocak-Ekim Döneminde Kurulan Yabancı Sermayeli Şirketlerin Ülkelere Göre Dağılımı</t>
  </si>
  <si>
    <t>2016 Ocak-Ekim Döneminde En Çok Yabancı Sermayeli Şirket Kuruluşu Olan             İlk 20 Faaliyet</t>
  </si>
  <si>
    <t>Ocak-Ekim Döneminde En Çok Şirket Kapanışı Olan İlk 10 Faaliyet</t>
  </si>
  <si>
    <t>2016 Ocak-Ekim Döneminde Kurulan Yabancı Sermayeli Şirketlerin                                                                  İllere Göre Dağılımı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</si>
</sst>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12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b/>
      <sz val="13"/>
      <color indexed="8"/>
      <name val="Arial"/>
      <family val="2"/>
    </font>
    <font>
      <b/>
      <sz val="16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14"/>
      <color indexed="8"/>
      <name val="Verdana"/>
      <family val="2"/>
    </font>
    <font>
      <b/>
      <sz val="6"/>
      <color indexed="8"/>
      <name val="Arial"/>
      <family val="2"/>
    </font>
    <font>
      <b/>
      <sz val="18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1"/>
      <color rgb="FF000000"/>
      <name val="Calibri"/>
      <family val="2"/>
    </font>
    <font>
      <sz val="7"/>
      <color theme="1"/>
      <name val="Calibri"/>
      <family val="2"/>
    </font>
    <font>
      <sz val="14"/>
      <color theme="1"/>
      <name val="Verdana"/>
      <family val="2"/>
    </font>
    <font>
      <b/>
      <sz val="6"/>
      <color theme="1"/>
      <name val="Arial"/>
      <family val="2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8"/>
      <color rgb="FF000000"/>
      <name val="Arial"/>
      <family val="2"/>
    </font>
    <font>
      <sz val="10"/>
      <color theme="1"/>
      <name val="Calibri"/>
      <family val="2"/>
    </font>
    <font>
      <b/>
      <sz val="11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/>
        <bgColor indexed="64"/>
      </patternFill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 style="thick"/>
      <bottom style="thin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>
        <color indexed="63"/>
      </right>
      <top style="thin"/>
      <bottom/>
    </border>
    <border>
      <left style="thick"/>
      <right/>
      <top style="thick"/>
      <bottom style="thick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>
        <color indexed="63"/>
      </bottom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>
        <color indexed="63"/>
      </bottom>
    </border>
    <border>
      <left style="thin"/>
      <right style="thick"/>
      <top style="thin"/>
      <bottom/>
    </border>
    <border>
      <left style="thick"/>
      <right style="thin"/>
      <top>
        <color indexed="63"/>
      </top>
      <bottom style="thick"/>
    </border>
    <border>
      <left style="thin"/>
      <right style="thin"/>
      <top/>
      <bottom style="thin"/>
    </border>
    <border>
      <left style="thick"/>
      <right/>
      <top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/>
      <right style="thin"/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>
        <color indexed="63"/>
      </right>
      <top>
        <color indexed="63"/>
      </top>
      <bottom style="thick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rgb="FF187FDE"/>
      </left>
      <right style="thin">
        <color rgb="FF187FDE"/>
      </right>
      <top>
        <color indexed="63"/>
      </top>
      <bottom style="thin">
        <color rgb="FF187FDE"/>
      </bottom>
    </border>
    <border>
      <left style="thin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ck"/>
      <top style="thin"/>
      <bottom style="thin"/>
    </border>
    <border>
      <left/>
      <right style="thin"/>
      <top style="thin"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/>
      <bottom/>
    </border>
    <border>
      <left/>
      <right/>
      <top style="thick"/>
      <bottom style="thin"/>
    </border>
    <border>
      <left style="thin"/>
      <right/>
      <top/>
      <bottom/>
    </border>
    <border>
      <left/>
      <right style="thick"/>
      <top style="thick"/>
      <bottom style="thin"/>
    </border>
    <border>
      <left style="thin"/>
      <right style="thick"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 style="thin"/>
    </border>
    <border>
      <left style="thick"/>
      <right style="thick"/>
      <top/>
      <bottom style="thick"/>
    </border>
    <border>
      <left/>
      <right/>
      <top/>
      <bottom style="thin"/>
    </border>
    <border>
      <left style="thin"/>
      <right>
        <color indexed="63"/>
      </right>
      <top/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1" applyNumberFormat="0" applyFill="0" applyAlignment="0" applyProtection="0"/>
    <xf numFmtId="0" fontId="75" fillId="0" borderId="2" applyNumberFormat="0" applyFill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8" fillId="20" borderId="5" applyNumberFormat="0" applyAlignment="0" applyProtection="0"/>
    <xf numFmtId="0" fontId="79" fillId="21" borderId="6" applyNumberFormat="0" applyAlignment="0" applyProtection="0"/>
    <xf numFmtId="0" fontId="80" fillId="20" borderId="6" applyNumberFormat="0" applyAlignment="0" applyProtection="0"/>
    <xf numFmtId="0" fontId="81" fillId="22" borderId="7" applyNumberFormat="0" applyAlignment="0" applyProtection="0"/>
    <xf numFmtId="0" fontId="82" fillId="23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4" borderId="0" applyNumberFormat="0" applyBorder="0" applyAlignment="0" applyProtection="0"/>
    <xf numFmtId="0" fontId="0" fillId="25" borderId="8" applyNumberFormat="0" applyFont="0" applyAlignment="0" applyProtection="0"/>
    <xf numFmtId="0" fontId="8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7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9" fillId="0" borderId="0" xfId="0" applyFont="1" applyAlignment="1">
      <alignment/>
    </xf>
    <xf numFmtId="0" fontId="0" fillId="0" borderId="0" xfId="0" applyAlignment="1">
      <alignment horizontal="center"/>
    </xf>
    <xf numFmtId="0" fontId="90" fillId="0" borderId="0" xfId="0" applyFont="1" applyAlignment="1">
      <alignment/>
    </xf>
    <xf numFmtId="3" fontId="91" fillId="33" borderId="10" xfId="0" applyNumberFormat="1" applyFont="1" applyFill="1" applyBorder="1" applyAlignment="1">
      <alignment horizontal="center"/>
    </xf>
    <xf numFmtId="3" fontId="92" fillId="33" borderId="11" xfId="0" applyNumberFormat="1" applyFont="1" applyFill="1" applyBorder="1" applyAlignment="1">
      <alignment/>
    </xf>
    <xf numFmtId="3" fontId="92" fillId="33" borderId="11" xfId="0" applyNumberFormat="1" applyFont="1" applyFill="1" applyBorder="1" applyAlignment="1">
      <alignment horizontal="center" vertical="center"/>
    </xf>
    <xf numFmtId="3" fontId="92" fillId="33" borderId="11" xfId="0" applyNumberFormat="1" applyFont="1" applyFill="1" applyBorder="1" applyAlignment="1">
      <alignment/>
    </xf>
    <xf numFmtId="3" fontId="92" fillId="33" borderId="12" xfId="0" applyNumberFormat="1" applyFont="1" applyFill="1" applyBorder="1" applyAlignment="1">
      <alignment/>
    </xf>
    <xf numFmtId="3" fontId="91" fillId="33" borderId="11" xfId="0" applyNumberFormat="1" applyFont="1" applyFill="1" applyBorder="1" applyAlignment="1">
      <alignment/>
    </xf>
    <xf numFmtId="3" fontId="91" fillId="33" borderId="12" xfId="0" applyNumberFormat="1" applyFont="1" applyFill="1" applyBorder="1" applyAlignment="1">
      <alignment horizontal="center"/>
    </xf>
    <xf numFmtId="3" fontId="91" fillId="33" borderId="13" xfId="0" applyNumberFormat="1" applyFont="1" applyFill="1" applyBorder="1" applyAlignment="1">
      <alignment horizontal="center"/>
    </xf>
    <xf numFmtId="3" fontId="91" fillId="33" borderId="13" xfId="0" applyNumberFormat="1" applyFont="1" applyFill="1" applyBorder="1" applyAlignment="1">
      <alignment/>
    </xf>
    <xf numFmtId="3" fontId="91" fillId="33" borderId="14" xfId="0" applyNumberFormat="1" applyFont="1" applyFill="1" applyBorder="1" applyAlignment="1">
      <alignment horizontal="center"/>
    </xf>
    <xf numFmtId="1" fontId="90" fillId="0" borderId="0" xfId="0" applyNumberFormat="1" applyFont="1" applyAlignment="1">
      <alignment/>
    </xf>
    <xf numFmtId="181" fontId="90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wrapText="1"/>
    </xf>
    <xf numFmtId="0" fontId="93" fillId="33" borderId="17" xfId="0" applyFont="1" applyFill="1" applyBorder="1" applyAlignment="1">
      <alignment horizontal="center" vertical="center" wrapText="1"/>
    </xf>
    <xf numFmtId="0" fontId="93" fillId="33" borderId="17" xfId="0" applyFont="1" applyFill="1" applyBorder="1" applyAlignment="1">
      <alignment horizontal="center" vertical="center"/>
    </xf>
    <xf numFmtId="14" fontId="89" fillId="0" borderId="0" xfId="0" applyNumberFormat="1" applyFont="1" applyAlignment="1">
      <alignment/>
    </xf>
    <xf numFmtId="1" fontId="94" fillId="34" borderId="0" xfId="0" applyNumberFormat="1" applyFont="1" applyFill="1" applyBorder="1" applyAlignment="1">
      <alignment horizontal="right"/>
    </xf>
    <xf numFmtId="1" fontId="95" fillId="34" borderId="0" xfId="0" applyNumberFormat="1" applyFont="1" applyFill="1" applyBorder="1" applyAlignment="1">
      <alignment horizontal="right"/>
    </xf>
    <xf numFmtId="0" fontId="96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3" fillId="33" borderId="18" xfId="0" applyFont="1" applyFill="1" applyBorder="1" applyAlignment="1">
      <alignment wrapText="1"/>
    </xf>
    <xf numFmtId="3" fontId="93" fillId="33" borderId="19" xfId="0" applyNumberFormat="1" applyFont="1" applyFill="1" applyBorder="1" applyAlignment="1">
      <alignment horizontal="right"/>
    </xf>
    <xf numFmtId="0" fontId="94" fillId="34" borderId="0" xfId="0" applyFont="1" applyFill="1" applyBorder="1" applyAlignment="1">
      <alignment horizontal="center" wrapText="1"/>
    </xf>
    <xf numFmtId="0" fontId="97" fillId="0" borderId="0" xfId="0" applyFont="1" applyBorder="1" applyAlignment="1">
      <alignment/>
    </xf>
    <xf numFmtId="0" fontId="98" fillId="0" borderId="0" xfId="0" applyFont="1" applyAlignment="1">
      <alignment/>
    </xf>
    <xf numFmtId="0" fontId="97" fillId="0" borderId="0" xfId="0" applyFont="1" applyBorder="1" applyAlignment="1">
      <alignment horizontal="center"/>
    </xf>
    <xf numFmtId="0" fontId="9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8" fillId="0" borderId="0" xfId="0" applyFont="1" applyBorder="1" applyAlignment="1">
      <alignment horizontal="center"/>
    </xf>
    <xf numFmtId="0" fontId="87" fillId="35" borderId="11" xfId="0" applyFont="1" applyFill="1" applyBorder="1" applyAlignment="1">
      <alignment horizontal="center"/>
    </xf>
    <xf numFmtId="0" fontId="100" fillId="0" borderId="0" xfId="0" applyFont="1" applyAlignment="1">
      <alignment horizontal="left"/>
    </xf>
    <xf numFmtId="0" fontId="96" fillId="0" borderId="0" xfId="0" applyFont="1" applyBorder="1" applyAlignment="1">
      <alignment/>
    </xf>
    <xf numFmtId="0" fontId="0" fillId="36" borderId="11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4" fontId="101" fillId="0" borderId="0" xfId="0" applyNumberFormat="1" applyFont="1" applyAlignment="1">
      <alignment/>
    </xf>
    <xf numFmtId="0" fontId="0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102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0" fontId="102" fillId="0" borderId="2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9" fillId="36" borderId="21" xfId="0" applyFont="1" applyFill="1" applyBorder="1" applyAlignment="1">
      <alignment/>
    </xf>
    <xf numFmtId="0" fontId="0" fillId="36" borderId="15" xfId="0" applyFill="1" applyBorder="1" applyAlignment="1">
      <alignment/>
    </xf>
    <xf numFmtId="0" fontId="16" fillId="36" borderId="22" xfId="0" applyFont="1" applyFill="1" applyBorder="1" applyAlignment="1">
      <alignment/>
    </xf>
    <xf numFmtId="0" fontId="20" fillId="36" borderId="23" xfId="0" applyFont="1" applyFill="1" applyBorder="1" applyAlignment="1">
      <alignment/>
    </xf>
    <xf numFmtId="0" fontId="16" fillId="36" borderId="0" xfId="0" applyFont="1" applyFill="1" applyBorder="1" applyAlignment="1">
      <alignment/>
    </xf>
    <xf numFmtId="0" fontId="17" fillId="36" borderId="24" xfId="0" applyFont="1" applyFill="1" applyBorder="1" applyAlignment="1">
      <alignment horizontal="center" vertical="center" wrapText="1"/>
    </xf>
    <xf numFmtId="0" fontId="84" fillId="36" borderId="0" xfId="47" applyFill="1" applyBorder="1" applyAlignment="1" applyProtection="1">
      <alignment/>
      <protection/>
    </xf>
    <xf numFmtId="49" fontId="17" fillId="36" borderId="19" xfId="0" applyNumberFormat="1" applyFont="1" applyFill="1" applyBorder="1" applyAlignment="1" quotePrefix="1">
      <alignment horizontal="center" vertical="center"/>
    </xf>
    <xf numFmtId="0" fontId="19" fillId="36" borderId="23" xfId="0" applyFont="1" applyFill="1" applyBorder="1" applyAlignment="1">
      <alignment horizontal="center"/>
    </xf>
    <xf numFmtId="49" fontId="17" fillId="36" borderId="19" xfId="0" applyNumberFormat="1" applyFont="1" applyFill="1" applyBorder="1" applyAlignment="1">
      <alignment horizontal="center" vertical="center"/>
    </xf>
    <xf numFmtId="0" fontId="84" fillId="36" borderId="0" xfId="47" applyFill="1" applyBorder="1" applyAlignment="1" applyProtection="1">
      <alignment wrapText="1"/>
      <protection/>
    </xf>
    <xf numFmtId="0" fontId="19" fillId="36" borderId="23" xfId="0" applyFont="1" applyFill="1" applyBorder="1" applyAlignment="1" quotePrefix="1">
      <alignment horizontal="center" vertical="top"/>
    </xf>
    <xf numFmtId="0" fontId="84" fillId="36" borderId="0" xfId="47" applyFill="1" applyBorder="1" applyAlignment="1" applyProtection="1">
      <alignment horizontal="left" wrapText="1"/>
      <protection/>
    </xf>
    <xf numFmtId="0" fontId="0" fillId="36" borderId="23" xfId="0" applyFill="1" applyBorder="1" applyAlignment="1">
      <alignment/>
    </xf>
    <xf numFmtId="49" fontId="103" fillId="36" borderId="19" xfId="0" applyNumberFormat="1" applyFont="1" applyFill="1" applyBorder="1" applyAlignment="1">
      <alignment horizontal="center" vertical="center"/>
    </xf>
    <xf numFmtId="0" fontId="0" fillId="36" borderId="25" xfId="0" applyFill="1" applyBorder="1" applyAlignment="1">
      <alignment/>
    </xf>
    <xf numFmtId="0" fontId="102" fillId="36" borderId="16" xfId="0" applyFont="1" applyFill="1" applyBorder="1" applyAlignment="1">
      <alignment/>
    </xf>
    <xf numFmtId="49" fontId="102" fillId="36" borderId="17" xfId="0" applyNumberFormat="1" applyFont="1" applyFill="1" applyBorder="1" applyAlignment="1">
      <alignment horizontal="center"/>
    </xf>
    <xf numFmtId="0" fontId="89" fillId="0" borderId="0" xfId="0" applyFont="1" applyAlignment="1">
      <alignment horizontal="left"/>
    </xf>
    <xf numFmtId="3" fontId="56" fillId="33" borderId="19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99" fillId="0" borderId="0" xfId="0" applyFont="1" applyBorder="1" applyAlignment="1">
      <alignment horizontal="center"/>
    </xf>
    <xf numFmtId="0" fontId="104" fillId="37" borderId="26" xfId="0" applyFont="1" applyFill="1" applyBorder="1" applyAlignment="1">
      <alignment wrapText="1"/>
    </xf>
    <xf numFmtId="0" fontId="99" fillId="0" borderId="0" xfId="0" applyFont="1" applyBorder="1" applyAlignment="1">
      <alignment horizontal="center" wrapText="1"/>
    </xf>
    <xf numFmtId="0" fontId="99" fillId="0" borderId="0" xfId="0" applyFont="1" applyBorder="1" applyAlignment="1">
      <alignment wrapText="1"/>
    </xf>
    <xf numFmtId="0" fontId="99" fillId="0" borderId="23" xfId="0" applyFont="1" applyBorder="1" applyAlignment="1">
      <alignment horizontal="center" wrapText="1"/>
    </xf>
    <xf numFmtId="0" fontId="102" fillId="0" borderId="0" xfId="0" applyFont="1" applyBorder="1" applyAlignment="1">
      <alignment horizontal="center"/>
    </xf>
    <xf numFmtId="0" fontId="99" fillId="0" borderId="0" xfId="0" applyFont="1" applyAlignment="1">
      <alignment/>
    </xf>
    <xf numFmtId="0" fontId="87" fillId="35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102" fillId="0" borderId="0" xfId="0" applyFont="1" applyAlignment="1">
      <alignment horizontal="center"/>
    </xf>
    <xf numFmtId="0" fontId="99" fillId="0" borderId="0" xfId="0" applyFont="1" applyBorder="1" applyAlignment="1">
      <alignment horizontal="center" wrapText="1"/>
    </xf>
    <xf numFmtId="0" fontId="105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27" xfId="0" applyFont="1" applyFill="1" applyBorder="1" applyAlignment="1">
      <alignment vertical="center"/>
    </xf>
    <xf numFmtId="0" fontId="49" fillId="35" borderId="28" xfId="0" applyFont="1" applyFill="1" applyBorder="1" applyAlignment="1">
      <alignment horizontal="center" vertical="center"/>
    </xf>
    <xf numFmtId="0" fontId="50" fillId="35" borderId="27" xfId="0" applyFont="1" applyFill="1" applyBorder="1" applyAlignment="1">
      <alignment vertical="center"/>
    </xf>
    <xf numFmtId="0" fontId="50" fillId="35" borderId="28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87" fillId="34" borderId="0" xfId="0" applyFont="1" applyFill="1" applyBorder="1" applyAlignment="1">
      <alignment horizontal="right" wrapText="1"/>
    </xf>
    <xf numFmtId="3" fontId="87" fillId="34" borderId="0" xfId="0" applyNumberFormat="1" applyFont="1" applyFill="1" applyBorder="1" applyAlignment="1">
      <alignment horizontal="right" wrapText="1"/>
    </xf>
    <xf numFmtId="0" fontId="106" fillId="0" borderId="0" xfId="0" applyFont="1" applyBorder="1" applyAlignment="1">
      <alignment/>
    </xf>
    <xf numFmtId="0" fontId="99" fillId="0" borderId="0" xfId="0" applyFont="1" applyBorder="1" applyAlignment="1">
      <alignment/>
    </xf>
    <xf numFmtId="0" fontId="105" fillId="0" borderId="0" xfId="0" applyFont="1" applyBorder="1" applyAlignment="1">
      <alignment horizontal="left"/>
    </xf>
    <xf numFmtId="0" fontId="94" fillId="36" borderId="29" xfId="0" applyFont="1" applyFill="1" applyBorder="1" applyAlignment="1">
      <alignment horizontal="center" vertical="center" wrapText="1"/>
    </xf>
    <xf numFmtId="0" fontId="94" fillId="36" borderId="30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top"/>
    </xf>
    <xf numFmtId="0" fontId="95" fillId="36" borderId="30" xfId="0" applyFont="1" applyFill="1" applyBorder="1" applyAlignment="1">
      <alignment/>
    </xf>
    <xf numFmtId="0" fontId="95" fillId="35" borderId="31" xfId="0" applyFont="1" applyFill="1" applyBorder="1" applyAlignment="1">
      <alignment/>
    </xf>
    <xf numFmtId="0" fontId="95" fillId="36" borderId="31" xfId="0" applyFont="1" applyFill="1" applyBorder="1" applyAlignment="1">
      <alignment/>
    </xf>
    <xf numFmtId="0" fontId="95" fillId="36" borderId="32" xfId="0" applyFont="1" applyFill="1" applyBorder="1" applyAlignment="1">
      <alignment/>
    </xf>
    <xf numFmtId="0" fontId="95" fillId="35" borderId="33" xfId="0" applyFont="1" applyFill="1" applyBorder="1" applyAlignment="1">
      <alignment/>
    </xf>
    <xf numFmtId="0" fontId="94" fillId="35" borderId="33" xfId="0" applyFont="1" applyFill="1" applyBorder="1" applyAlignment="1">
      <alignment/>
    </xf>
    <xf numFmtId="0" fontId="99" fillId="0" borderId="0" xfId="0" applyFont="1" applyBorder="1" applyAlignment="1">
      <alignment horizontal="center"/>
    </xf>
    <xf numFmtId="0" fontId="99" fillId="0" borderId="0" xfId="0" applyFont="1" applyBorder="1" applyAlignment="1">
      <alignment horizontal="center" wrapText="1"/>
    </xf>
    <xf numFmtId="0" fontId="107" fillId="0" borderId="0" xfId="0" applyFont="1" applyAlignment="1">
      <alignment/>
    </xf>
    <xf numFmtId="0" fontId="92" fillId="0" borderId="0" xfId="0" applyFont="1" applyAlignment="1">
      <alignment/>
    </xf>
    <xf numFmtId="0" fontId="108" fillId="0" borderId="0" xfId="0" applyFont="1" applyAlignment="1">
      <alignment horizontal="left"/>
    </xf>
    <xf numFmtId="3" fontId="56" fillId="33" borderId="34" xfId="0" applyNumberFormat="1" applyFont="1" applyFill="1" applyBorder="1" applyAlignment="1">
      <alignment horizontal="right"/>
    </xf>
    <xf numFmtId="0" fontId="101" fillId="0" borderId="11" xfId="0" applyFont="1" applyBorder="1" applyAlignment="1">
      <alignment horizontal="right" vertical="center" wrapText="1"/>
    </xf>
    <xf numFmtId="0" fontId="61" fillId="35" borderId="35" xfId="0" applyFont="1" applyFill="1" applyBorder="1" applyAlignment="1">
      <alignment vertical="center"/>
    </xf>
    <xf numFmtId="0" fontId="62" fillId="36" borderId="36" xfId="0" applyFont="1" applyFill="1" applyBorder="1" applyAlignment="1">
      <alignment vertical="center"/>
    </xf>
    <xf numFmtId="0" fontId="62" fillId="35" borderId="36" xfId="0" applyFont="1" applyFill="1" applyBorder="1" applyAlignment="1">
      <alignment vertical="center"/>
    </xf>
    <xf numFmtId="0" fontId="62" fillId="36" borderId="37" xfId="0" applyFont="1" applyFill="1" applyBorder="1" applyAlignment="1">
      <alignment vertical="center"/>
    </xf>
    <xf numFmtId="0" fontId="62" fillId="35" borderId="37" xfId="0" applyFont="1" applyFill="1" applyBorder="1" applyAlignment="1">
      <alignment vertical="center"/>
    </xf>
    <xf numFmtId="0" fontId="62" fillId="35" borderId="38" xfId="0" applyFont="1" applyFill="1" applyBorder="1" applyAlignment="1">
      <alignment vertical="center"/>
    </xf>
    <xf numFmtId="0" fontId="99" fillId="0" borderId="0" xfId="0" applyFont="1" applyBorder="1" applyAlignment="1">
      <alignment horizontal="center"/>
    </xf>
    <xf numFmtId="0" fontId="102" fillId="0" borderId="0" xfId="0" applyFont="1" applyAlignment="1">
      <alignment horizontal="center"/>
    </xf>
    <xf numFmtId="0" fontId="87" fillId="35" borderId="11" xfId="0" applyFont="1" applyFill="1" applyBorder="1" applyAlignment="1">
      <alignment horizontal="center"/>
    </xf>
    <xf numFmtId="0" fontId="87" fillId="35" borderId="39" xfId="0" applyFont="1" applyFill="1" applyBorder="1" applyAlignment="1">
      <alignment horizontal="center"/>
    </xf>
    <xf numFmtId="0" fontId="102" fillId="0" borderId="0" xfId="0" applyFont="1" applyBorder="1" applyAlignment="1">
      <alignment horizontal="center"/>
    </xf>
    <xf numFmtId="0" fontId="49" fillId="35" borderId="28" xfId="0" applyFont="1" applyFill="1" applyBorder="1" applyAlignment="1">
      <alignment horizontal="center" vertical="center"/>
    </xf>
    <xf numFmtId="0" fontId="87" fillId="35" borderId="39" xfId="0" applyFont="1" applyFill="1" applyBorder="1" applyAlignment="1">
      <alignment horizontal="center"/>
    </xf>
    <xf numFmtId="0" fontId="0" fillId="35" borderId="0" xfId="0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Alignment="1" quotePrefix="1">
      <alignment/>
    </xf>
    <xf numFmtId="0" fontId="109" fillId="37" borderId="40" xfId="0" applyFont="1" applyFill="1" applyBorder="1" applyAlignment="1">
      <alignment horizontal="right"/>
    </xf>
    <xf numFmtId="0" fontId="109" fillId="37" borderId="41" xfId="0" applyFont="1" applyFill="1" applyBorder="1" applyAlignment="1">
      <alignment horizontal="right"/>
    </xf>
    <xf numFmtId="0" fontId="109" fillId="35" borderId="42" xfId="0" applyFont="1" applyFill="1" applyBorder="1" applyAlignment="1">
      <alignment horizontal="right" wrapText="1"/>
    </xf>
    <xf numFmtId="0" fontId="109" fillId="35" borderId="43" xfId="0" applyFont="1" applyFill="1" applyBorder="1" applyAlignment="1">
      <alignment horizontal="right" wrapText="1"/>
    </xf>
    <xf numFmtId="0" fontId="109" fillId="35" borderId="41" xfId="0" applyFont="1" applyFill="1" applyBorder="1" applyAlignment="1">
      <alignment horizontal="right" wrapText="1"/>
    </xf>
    <xf numFmtId="0" fontId="109" fillId="37" borderId="42" xfId="0" applyFont="1" applyFill="1" applyBorder="1" applyAlignment="1">
      <alignment horizontal="right"/>
    </xf>
    <xf numFmtId="0" fontId="109" fillId="37" borderId="43" xfId="0" applyFont="1" applyFill="1" applyBorder="1" applyAlignment="1">
      <alignment horizontal="right"/>
    </xf>
    <xf numFmtId="0" fontId="109" fillId="35" borderId="42" xfId="0" applyFont="1" applyFill="1" applyBorder="1" applyAlignment="1">
      <alignment horizontal="right"/>
    </xf>
    <xf numFmtId="0" fontId="109" fillId="35" borderId="43" xfId="0" applyFont="1" applyFill="1" applyBorder="1" applyAlignment="1">
      <alignment horizontal="right"/>
    </xf>
    <xf numFmtId="0" fontId="109" fillId="35" borderId="41" xfId="0" applyFont="1" applyFill="1" applyBorder="1" applyAlignment="1">
      <alignment horizontal="right"/>
    </xf>
    <xf numFmtId="3" fontId="109" fillId="36" borderId="25" xfId="0" applyNumberFormat="1" applyFont="1" applyFill="1" applyBorder="1" applyAlignment="1">
      <alignment horizontal="right" vertical="top" wrapText="1"/>
    </xf>
    <xf numFmtId="0" fontId="104" fillId="35" borderId="44" xfId="0" applyFont="1" applyFill="1" applyBorder="1" applyAlignment="1">
      <alignment horizontal="center"/>
    </xf>
    <xf numFmtId="0" fontId="104" fillId="35" borderId="45" xfId="0" applyFont="1" applyFill="1" applyBorder="1" applyAlignment="1">
      <alignment horizontal="center"/>
    </xf>
    <xf numFmtId="0" fontId="104" fillId="35" borderId="46" xfId="0" applyFont="1" applyFill="1" applyBorder="1" applyAlignment="1">
      <alignment horizontal="center"/>
    </xf>
    <xf numFmtId="0" fontId="101" fillId="0" borderId="11" xfId="0" applyFont="1" applyFill="1" applyBorder="1" applyAlignment="1">
      <alignment horizontal="right" vertical="center" wrapText="1"/>
    </xf>
    <xf numFmtId="3" fontId="101" fillId="0" borderId="11" xfId="0" applyNumberFormat="1" applyFont="1" applyFill="1" applyBorder="1" applyAlignment="1">
      <alignment horizontal="right" vertical="center" wrapText="1"/>
    </xf>
    <xf numFmtId="3" fontId="23" fillId="33" borderId="23" xfId="0" applyNumberFormat="1" applyFont="1" applyFill="1" applyBorder="1" applyAlignment="1">
      <alignment/>
    </xf>
    <xf numFmtId="3" fontId="24" fillId="33" borderId="47" xfId="0" applyNumberFormat="1" applyFont="1" applyFill="1" applyBorder="1" applyAlignment="1">
      <alignment horizontal="right"/>
    </xf>
    <xf numFmtId="3" fontId="24" fillId="33" borderId="48" xfId="0" applyNumberFormat="1" applyFont="1" applyFill="1" applyBorder="1" applyAlignment="1">
      <alignment horizontal="right"/>
    </xf>
    <xf numFmtId="3" fontId="24" fillId="33" borderId="49" xfId="0" applyNumberFormat="1" applyFont="1" applyFill="1" applyBorder="1" applyAlignment="1">
      <alignment horizontal="right"/>
    </xf>
    <xf numFmtId="0" fontId="108" fillId="0" borderId="0" xfId="0" applyFont="1" applyAlignment="1">
      <alignment/>
    </xf>
    <xf numFmtId="0" fontId="101" fillId="0" borderId="0" xfId="0" applyFont="1" applyAlignment="1">
      <alignment/>
    </xf>
    <xf numFmtId="3" fontId="25" fillId="33" borderId="50" xfId="0" applyNumberFormat="1" applyFont="1" applyFill="1" applyBorder="1" applyAlignment="1">
      <alignment horizontal="center"/>
    </xf>
    <xf numFmtId="3" fontId="25" fillId="33" borderId="11" xfId="0" applyNumberFormat="1" applyFont="1" applyFill="1" applyBorder="1" applyAlignment="1">
      <alignment/>
    </xf>
    <xf numFmtId="3" fontId="25" fillId="33" borderId="11" xfId="0" applyNumberFormat="1" applyFont="1" applyFill="1" applyBorder="1" applyAlignment="1">
      <alignment horizontal="center"/>
    </xf>
    <xf numFmtId="3" fontId="25" fillId="33" borderId="13" xfId="0" applyNumberFormat="1" applyFont="1" applyFill="1" applyBorder="1" applyAlignment="1">
      <alignment horizontal="center"/>
    </xf>
    <xf numFmtId="1" fontId="24" fillId="0" borderId="0" xfId="0" applyNumberFormat="1" applyFont="1" applyAlignment="1">
      <alignment/>
    </xf>
    <xf numFmtId="3" fontId="24" fillId="33" borderId="51" xfId="0" applyNumberFormat="1" applyFont="1" applyFill="1" applyBorder="1" applyAlignment="1">
      <alignment horizontal="right"/>
    </xf>
    <xf numFmtId="3" fontId="24" fillId="33" borderId="18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93" fillId="33" borderId="21" xfId="0" applyFont="1" applyFill="1" applyBorder="1" applyAlignment="1">
      <alignment wrapText="1"/>
    </xf>
    <xf numFmtId="1" fontId="93" fillId="33" borderId="34" xfId="0" applyNumberFormat="1" applyFont="1" applyFill="1" applyBorder="1" applyAlignment="1">
      <alignment horizontal="right"/>
    </xf>
    <xf numFmtId="1" fontId="93" fillId="33" borderId="22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1" xfId="0" applyFont="1" applyBorder="1" applyAlignment="1">
      <alignment vertical="center" wrapText="1"/>
    </xf>
    <xf numFmtId="3" fontId="101" fillId="0" borderId="11" xfId="0" applyNumberFormat="1" applyFont="1" applyBorder="1" applyAlignment="1">
      <alignment horizontal="right" vertical="center" wrapText="1"/>
    </xf>
    <xf numFmtId="0" fontId="101" fillId="0" borderId="50" xfId="0" applyFont="1" applyFill="1" applyBorder="1" applyAlignment="1">
      <alignment horizontal="right" vertical="center" wrapText="1"/>
    </xf>
    <xf numFmtId="0" fontId="101" fillId="0" borderId="10" xfId="0" applyFont="1" applyFill="1" applyBorder="1" applyAlignment="1">
      <alignment horizontal="right" vertical="center" wrapText="1"/>
    </xf>
    <xf numFmtId="0" fontId="0" fillId="0" borderId="11" xfId="0" applyFill="1" applyBorder="1" applyAlignment="1">
      <alignment/>
    </xf>
    <xf numFmtId="0" fontId="101" fillId="0" borderId="12" xfId="0" applyFont="1" applyFill="1" applyBorder="1" applyAlignment="1">
      <alignment horizontal="right" vertical="center" wrapText="1"/>
    </xf>
    <xf numFmtId="0" fontId="101" fillId="0" borderId="13" xfId="0" applyFont="1" applyFill="1" applyBorder="1" applyAlignment="1">
      <alignment horizontal="right" vertical="center" wrapText="1"/>
    </xf>
    <xf numFmtId="0" fontId="101" fillId="0" borderId="14" xfId="0" applyFont="1" applyFill="1" applyBorder="1" applyAlignment="1">
      <alignment horizontal="right" vertical="center" wrapText="1"/>
    </xf>
    <xf numFmtId="3" fontId="101" fillId="0" borderId="5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top"/>
    </xf>
    <xf numFmtId="0" fontId="94" fillId="36" borderId="32" xfId="0" applyFont="1" applyFill="1" applyBorder="1" applyAlignment="1">
      <alignment horizontal="center" vertical="center" wrapText="1"/>
    </xf>
    <xf numFmtId="0" fontId="94" fillId="36" borderId="52" xfId="0" applyFont="1" applyFill="1" applyBorder="1" applyAlignment="1">
      <alignment horizontal="center" vertical="center" wrapText="1"/>
    </xf>
    <xf numFmtId="3" fontId="94" fillId="35" borderId="53" xfId="0" applyNumberFormat="1" applyFont="1" applyFill="1" applyBorder="1" applyAlignment="1">
      <alignment/>
    </xf>
    <xf numFmtId="0" fontId="101" fillId="0" borderId="35" xfId="0" applyFont="1" applyFill="1" applyBorder="1" applyAlignment="1">
      <alignment horizontal="right" vertical="center" wrapText="1"/>
    </xf>
    <xf numFmtId="3" fontId="101" fillId="0" borderId="10" xfId="0" applyNumberFormat="1" applyFont="1" applyFill="1" applyBorder="1" applyAlignment="1">
      <alignment horizontal="right" vertical="center" wrapText="1"/>
    </xf>
    <xf numFmtId="0" fontId="101" fillId="0" borderId="36" xfId="0" applyFont="1" applyFill="1" applyBorder="1" applyAlignment="1">
      <alignment horizontal="right" vertical="center" wrapText="1"/>
    </xf>
    <xf numFmtId="3" fontId="101" fillId="0" borderId="12" xfId="0" applyNumberFormat="1" applyFont="1" applyFill="1" applyBorder="1" applyAlignment="1">
      <alignment horizontal="right" vertical="center" wrapText="1"/>
    </xf>
    <xf numFmtId="3" fontId="101" fillId="0" borderId="36" xfId="0" applyNumberFormat="1" applyFont="1" applyFill="1" applyBorder="1" applyAlignment="1">
      <alignment horizontal="right" vertical="center" wrapText="1"/>
    </xf>
    <xf numFmtId="0" fontId="101" fillId="0" borderId="38" xfId="0" applyFont="1" applyFill="1" applyBorder="1" applyAlignment="1">
      <alignment horizontal="right" vertical="center" wrapText="1"/>
    </xf>
    <xf numFmtId="3" fontId="101" fillId="0" borderId="13" xfId="0" applyNumberFormat="1" applyFont="1" applyFill="1" applyBorder="1" applyAlignment="1">
      <alignment horizontal="right" vertical="center" wrapText="1"/>
    </xf>
    <xf numFmtId="0" fontId="98" fillId="38" borderId="2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99" fillId="0" borderId="23" xfId="0" applyFont="1" applyFill="1" applyBorder="1" applyAlignment="1">
      <alignment horizontal="center" wrapText="1"/>
    </xf>
    <xf numFmtId="3" fontId="87" fillId="35" borderId="54" xfId="0" applyNumberFormat="1" applyFont="1" applyFill="1" applyBorder="1" applyAlignment="1">
      <alignment horizontal="right" wrapText="1"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13" fillId="0" borderId="23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10" fillId="0" borderId="0" xfId="0" applyFont="1" applyFill="1" applyBorder="1" applyAlignment="1">
      <alignment/>
    </xf>
    <xf numFmtId="0" fontId="110" fillId="0" borderId="23" xfId="0" applyFont="1" applyFill="1" applyBorder="1" applyAlignment="1">
      <alignment/>
    </xf>
    <xf numFmtId="0" fontId="110" fillId="0" borderId="19" xfId="0" applyFont="1" applyFill="1" applyBorder="1" applyAlignment="1">
      <alignment/>
    </xf>
    <xf numFmtId="0" fontId="0" fillId="0" borderId="25" xfId="0" applyBorder="1" applyAlignment="1">
      <alignment/>
    </xf>
    <xf numFmtId="3" fontId="64" fillId="35" borderId="55" xfId="0" applyNumberFormat="1" applyFont="1" applyFill="1" applyBorder="1" applyAlignment="1">
      <alignment horizontal="left" vertical="center"/>
    </xf>
    <xf numFmtId="3" fontId="64" fillId="35" borderId="56" xfId="0" applyNumberFormat="1" applyFont="1" applyFill="1" applyBorder="1" applyAlignment="1">
      <alignment vertical="top"/>
    </xf>
    <xf numFmtId="3" fontId="64" fillId="35" borderId="57" xfId="0" applyNumberFormat="1" applyFont="1" applyFill="1" applyBorder="1" applyAlignment="1">
      <alignment vertical="top"/>
    </xf>
    <xf numFmtId="0" fontId="65" fillId="0" borderId="35" xfId="0" applyFont="1" applyFill="1" applyBorder="1" applyAlignment="1">
      <alignment horizontal="left" vertical="center"/>
    </xf>
    <xf numFmtId="0" fontId="65" fillId="0" borderId="36" xfId="0" applyFont="1" applyFill="1" applyBorder="1" applyAlignment="1">
      <alignment horizontal="left" vertical="center"/>
    </xf>
    <xf numFmtId="0" fontId="65" fillId="0" borderId="38" xfId="0" applyFont="1" applyFill="1" applyBorder="1" applyAlignment="1">
      <alignment horizontal="left" vertical="center"/>
    </xf>
    <xf numFmtId="3" fontId="64" fillId="35" borderId="58" xfId="0" applyNumberFormat="1" applyFont="1" applyFill="1" applyBorder="1" applyAlignment="1">
      <alignment vertical="top"/>
    </xf>
    <xf numFmtId="0" fontId="94" fillId="0" borderId="35" xfId="0" applyFont="1" applyFill="1" applyBorder="1" applyAlignment="1">
      <alignment wrapText="1"/>
    </xf>
    <xf numFmtId="3" fontId="95" fillId="0" borderId="50" xfId="0" applyNumberFormat="1" applyFont="1" applyFill="1" applyBorder="1" applyAlignment="1">
      <alignment/>
    </xf>
    <xf numFmtId="3" fontId="95" fillId="0" borderId="10" xfId="0" applyNumberFormat="1" applyFont="1" applyFill="1" applyBorder="1" applyAlignment="1">
      <alignment/>
    </xf>
    <xf numFmtId="0" fontId="94" fillId="0" borderId="36" xfId="0" applyFont="1" applyFill="1" applyBorder="1" applyAlignment="1">
      <alignment wrapText="1"/>
    </xf>
    <xf numFmtId="3" fontId="95" fillId="0" borderId="11" xfId="0" applyNumberFormat="1" applyFont="1" applyFill="1" applyBorder="1" applyAlignment="1">
      <alignment/>
    </xf>
    <xf numFmtId="3" fontId="95" fillId="0" borderId="12" xfId="0" applyNumberFormat="1" applyFont="1" applyFill="1" applyBorder="1" applyAlignment="1">
      <alignment/>
    </xf>
    <xf numFmtId="0" fontId="94" fillId="0" borderId="38" xfId="0" applyFont="1" applyFill="1" applyBorder="1" applyAlignment="1">
      <alignment wrapText="1"/>
    </xf>
    <xf numFmtId="3" fontId="95" fillId="0" borderId="13" xfId="0" applyNumberFormat="1" applyFont="1" applyFill="1" applyBorder="1" applyAlignment="1">
      <alignment/>
    </xf>
    <xf numFmtId="3" fontId="95" fillId="0" borderId="14" xfId="0" applyNumberFormat="1" applyFont="1" applyFill="1" applyBorder="1" applyAlignment="1">
      <alignment/>
    </xf>
    <xf numFmtId="0" fontId="93" fillId="35" borderId="59" xfId="0" applyFont="1" applyFill="1" applyBorder="1" applyAlignment="1">
      <alignment horizontal="right" wrapText="1"/>
    </xf>
    <xf numFmtId="3" fontId="94" fillId="35" borderId="60" xfId="0" applyNumberFormat="1" applyFont="1" applyFill="1" applyBorder="1" applyAlignment="1">
      <alignment horizontal="right"/>
    </xf>
    <xf numFmtId="3" fontId="94" fillId="35" borderId="61" xfId="0" applyNumberFormat="1" applyFont="1" applyFill="1" applyBorder="1" applyAlignment="1">
      <alignment horizontal="right"/>
    </xf>
    <xf numFmtId="0" fontId="95" fillId="0" borderId="50" xfId="0" applyFont="1" applyFill="1" applyBorder="1" applyAlignment="1">
      <alignment/>
    </xf>
    <xf numFmtId="3" fontId="94" fillId="0" borderId="50" xfId="0" applyNumberFormat="1" applyFont="1" applyFill="1" applyBorder="1" applyAlignment="1">
      <alignment horizontal="right"/>
    </xf>
    <xf numFmtId="3" fontId="95" fillId="0" borderId="50" xfId="0" applyNumberFormat="1" applyFont="1" applyFill="1" applyBorder="1" applyAlignment="1">
      <alignment horizontal="right"/>
    </xf>
    <xf numFmtId="0" fontId="95" fillId="0" borderId="11" xfId="0" applyFont="1" applyFill="1" applyBorder="1" applyAlignment="1">
      <alignment/>
    </xf>
    <xf numFmtId="3" fontId="94" fillId="0" borderId="11" xfId="0" applyNumberFormat="1" applyFont="1" applyFill="1" applyBorder="1" applyAlignment="1">
      <alignment horizontal="right"/>
    </xf>
    <xf numFmtId="3" fontId="95" fillId="0" borderId="11" xfId="0" applyNumberFormat="1" applyFont="1" applyFill="1" applyBorder="1" applyAlignment="1">
      <alignment horizontal="right"/>
    </xf>
    <xf numFmtId="0" fontId="95" fillId="0" borderId="13" xfId="0" applyFont="1" applyFill="1" applyBorder="1" applyAlignment="1">
      <alignment/>
    </xf>
    <xf numFmtId="3" fontId="94" fillId="0" borderId="13" xfId="0" applyNumberFormat="1" applyFont="1" applyFill="1" applyBorder="1" applyAlignment="1">
      <alignment horizontal="right"/>
    </xf>
    <xf numFmtId="3" fontId="95" fillId="0" borderId="13" xfId="0" applyNumberFormat="1" applyFont="1" applyFill="1" applyBorder="1" applyAlignment="1">
      <alignment horizontal="right"/>
    </xf>
    <xf numFmtId="0" fontId="65" fillId="0" borderId="62" xfId="0" applyFont="1" applyFill="1" applyBorder="1" applyAlignment="1">
      <alignment horizontal="left" vertical="center"/>
    </xf>
    <xf numFmtId="0" fontId="65" fillId="0" borderId="39" xfId="0" applyFont="1" applyFill="1" applyBorder="1" applyAlignment="1">
      <alignment horizontal="left" vertical="center"/>
    </xf>
    <xf numFmtId="0" fontId="65" fillId="0" borderId="63" xfId="0" applyFont="1" applyFill="1" applyBorder="1" applyAlignment="1">
      <alignment horizontal="left" vertical="center"/>
    </xf>
    <xf numFmtId="0" fontId="98" fillId="38" borderId="34" xfId="0" applyFont="1" applyFill="1" applyBorder="1" applyAlignment="1">
      <alignment horizontal="center" wrapText="1"/>
    </xf>
    <xf numFmtId="0" fontId="107" fillId="0" borderId="39" xfId="0" applyFont="1" applyFill="1" applyBorder="1" applyAlignment="1">
      <alignment horizontal="left" vertical="center" wrapText="1"/>
    </xf>
    <xf numFmtId="3" fontId="26" fillId="35" borderId="64" xfId="0" applyNumberFormat="1" applyFont="1" applyFill="1" applyBorder="1" applyAlignment="1">
      <alignment vertical="top"/>
    </xf>
    <xf numFmtId="3" fontId="64" fillId="35" borderId="25" xfId="0" applyNumberFormat="1" applyFont="1" applyFill="1" applyBorder="1" applyAlignment="1">
      <alignment horizontal="left" vertical="center"/>
    </xf>
    <xf numFmtId="3" fontId="64" fillId="35" borderId="65" xfId="0" applyNumberFormat="1" applyFont="1" applyFill="1" applyBorder="1" applyAlignment="1">
      <alignment vertical="top"/>
    </xf>
    <xf numFmtId="3" fontId="64" fillId="35" borderId="60" xfId="0" applyNumberFormat="1" applyFont="1" applyFill="1" applyBorder="1" applyAlignment="1">
      <alignment vertical="top"/>
    </xf>
    <xf numFmtId="3" fontId="64" fillId="35" borderId="66" xfId="0" applyNumberFormat="1" applyFont="1" applyFill="1" applyBorder="1" applyAlignment="1">
      <alignment vertical="top"/>
    </xf>
    <xf numFmtId="3" fontId="64" fillId="35" borderId="67" xfId="0" applyNumberFormat="1" applyFont="1" applyFill="1" applyBorder="1" applyAlignment="1">
      <alignment vertical="top"/>
    </xf>
    <xf numFmtId="3" fontId="64" fillId="35" borderId="61" xfId="0" applyNumberFormat="1" applyFont="1" applyFill="1" applyBorder="1" applyAlignment="1">
      <alignment vertical="top"/>
    </xf>
    <xf numFmtId="3" fontId="27" fillId="0" borderId="0" xfId="0" applyNumberFormat="1" applyFont="1" applyBorder="1" applyAlignment="1">
      <alignment horizontal="left" vertical="top"/>
    </xf>
    <xf numFmtId="3" fontId="64" fillId="35" borderId="59" xfId="0" applyNumberFormat="1" applyFont="1" applyFill="1" applyBorder="1" applyAlignment="1">
      <alignment vertical="top"/>
    </xf>
    <xf numFmtId="3" fontId="64" fillId="35" borderId="17" xfId="0" applyNumberFormat="1" applyFont="1" applyFill="1" applyBorder="1" applyAlignment="1">
      <alignment vertical="top"/>
    </xf>
    <xf numFmtId="3" fontId="64" fillId="35" borderId="68" xfId="0" applyNumberFormat="1" applyFont="1" applyFill="1" applyBorder="1" applyAlignment="1">
      <alignment vertical="top"/>
    </xf>
    <xf numFmtId="0" fontId="87" fillId="35" borderId="69" xfId="0" applyFont="1" applyFill="1" applyBorder="1" applyAlignment="1">
      <alignment horizontal="center" vertical="center" wrapText="1"/>
    </xf>
    <xf numFmtId="0" fontId="87" fillId="35" borderId="45" xfId="0" applyFont="1" applyFill="1" applyBorder="1" applyAlignment="1">
      <alignment horizontal="center" vertical="center" wrapText="1"/>
    </xf>
    <xf numFmtId="3" fontId="93" fillId="33" borderId="34" xfId="0" applyNumberFormat="1" applyFont="1" applyFill="1" applyBorder="1" applyAlignment="1">
      <alignment horizontal="right"/>
    </xf>
    <xf numFmtId="3" fontId="93" fillId="33" borderId="22" xfId="0" applyNumberFormat="1" applyFont="1" applyFill="1" applyBorder="1" applyAlignment="1">
      <alignment horizontal="right"/>
    </xf>
    <xf numFmtId="0" fontId="0" fillId="0" borderId="16" xfId="0" applyFill="1" applyBorder="1" applyAlignment="1">
      <alignment wrapText="1"/>
    </xf>
    <xf numFmtId="0" fontId="87" fillId="35" borderId="70" xfId="0" applyFont="1" applyFill="1" applyBorder="1" applyAlignment="1">
      <alignment horizontal="center" vertical="center"/>
    </xf>
    <xf numFmtId="0" fontId="87" fillId="35" borderId="69" xfId="0" applyFont="1" applyFill="1" applyBorder="1" applyAlignment="1">
      <alignment horizontal="center" vertical="center"/>
    </xf>
    <xf numFmtId="0" fontId="87" fillId="35" borderId="70" xfId="0" applyFont="1" applyFill="1" applyBorder="1" applyAlignment="1">
      <alignment horizontal="center"/>
    </xf>
    <xf numFmtId="0" fontId="111" fillId="39" borderId="69" xfId="0" applyFont="1" applyFill="1" applyBorder="1" applyAlignment="1">
      <alignment horizontal="center" vertical="center"/>
    </xf>
    <xf numFmtId="0" fontId="0" fillId="36" borderId="39" xfId="0" applyFill="1" applyBorder="1" applyAlignment="1">
      <alignment horizontal="center" vertical="center"/>
    </xf>
    <xf numFmtId="0" fontId="0" fillId="35" borderId="39" xfId="0" applyFill="1" applyBorder="1" applyAlignment="1">
      <alignment horizontal="center" vertical="center"/>
    </xf>
    <xf numFmtId="0" fontId="87" fillId="35" borderId="69" xfId="0" applyFont="1" applyFill="1" applyBorder="1" applyAlignment="1">
      <alignment horizontal="center"/>
    </xf>
    <xf numFmtId="0" fontId="101" fillId="0" borderId="11" xfId="0" applyFont="1" applyFill="1" applyBorder="1" applyAlignment="1">
      <alignment horizontal="center" vertical="center" wrapText="1"/>
    </xf>
    <xf numFmtId="0" fontId="101" fillId="0" borderId="11" xfId="0" applyFont="1" applyFill="1" applyBorder="1" applyAlignment="1">
      <alignment vertical="center" wrapText="1"/>
    </xf>
    <xf numFmtId="0" fontId="102" fillId="0" borderId="0" xfId="0" applyFont="1" applyFill="1" applyAlignment="1">
      <alignment horizontal="center"/>
    </xf>
    <xf numFmtId="0" fontId="112" fillId="0" borderId="40" xfId="0" applyFont="1" applyFill="1" applyBorder="1" applyAlignment="1">
      <alignment/>
    </xf>
    <xf numFmtId="0" fontId="112" fillId="0" borderId="43" xfId="0" applyFont="1" applyFill="1" applyBorder="1" applyAlignment="1">
      <alignment/>
    </xf>
    <xf numFmtId="3" fontId="101" fillId="0" borderId="35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 vertical="top"/>
    </xf>
    <xf numFmtId="0" fontId="108" fillId="0" borderId="35" xfId="0" applyFont="1" applyFill="1" applyBorder="1" applyAlignment="1">
      <alignment horizontal="right" vertical="center" wrapText="1"/>
    </xf>
    <xf numFmtId="0" fontId="108" fillId="0" borderId="36" xfId="0" applyFont="1" applyFill="1" applyBorder="1" applyAlignment="1">
      <alignment horizontal="right" vertical="center" wrapText="1"/>
    </xf>
    <xf numFmtId="0" fontId="0" fillId="0" borderId="13" xfId="0" applyFill="1" applyBorder="1" applyAlignment="1">
      <alignment/>
    </xf>
    <xf numFmtId="3" fontId="101" fillId="0" borderId="14" xfId="0" applyNumberFormat="1" applyFont="1" applyFill="1" applyBorder="1" applyAlignment="1">
      <alignment horizontal="right" vertical="center" wrapText="1"/>
    </xf>
    <xf numFmtId="0" fontId="0" fillId="0" borderId="50" xfId="0" applyFill="1" applyBorder="1" applyAlignment="1">
      <alignment/>
    </xf>
    <xf numFmtId="0" fontId="0" fillId="0" borderId="38" xfId="0" applyFill="1" applyBorder="1" applyAlignment="1">
      <alignment/>
    </xf>
    <xf numFmtId="3" fontId="0" fillId="0" borderId="14" xfId="0" applyNumberFormat="1" applyFill="1" applyBorder="1" applyAlignment="1">
      <alignment/>
    </xf>
    <xf numFmtId="3" fontId="108" fillId="0" borderId="14" xfId="0" applyNumberFormat="1" applyFont="1" applyFill="1" applyBorder="1" applyAlignment="1">
      <alignment horizontal="right" vertical="center" wrapText="1"/>
    </xf>
    <xf numFmtId="0" fontId="101" fillId="0" borderId="35" xfId="0" applyFont="1" applyFill="1" applyBorder="1" applyAlignment="1">
      <alignment vertical="center" wrapText="1"/>
    </xf>
    <xf numFmtId="0" fontId="101" fillId="0" borderId="36" xfId="0" applyFont="1" applyFill="1" applyBorder="1" applyAlignment="1">
      <alignment vertical="center" wrapText="1"/>
    </xf>
    <xf numFmtId="0" fontId="101" fillId="0" borderId="38" xfId="0" applyFont="1" applyFill="1" applyBorder="1" applyAlignment="1">
      <alignment vertical="center" wrapText="1"/>
    </xf>
    <xf numFmtId="0" fontId="108" fillId="0" borderId="38" xfId="0" applyFont="1" applyFill="1" applyBorder="1" applyAlignment="1">
      <alignment horizontal="right" vertical="center" wrapText="1"/>
    </xf>
    <xf numFmtId="0" fontId="107" fillId="0" borderId="35" xfId="0" applyFont="1" applyFill="1" applyBorder="1" applyAlignment="1">
      <alignment horizontal="right" vertical="center" wrapText="1"/>
    </xf>
    <xf numFmtId="0" fontId="107" fillId="0" borderId="50" xfId="0" applyFont="1" applyFill="1" applyBorder="1" applyAlignment="1">
      <alignment horizontal="right" vertical="center" wrapText="1"/>
    </xf>
    <xf numFmtId="0" fontId="107" fillId="0" borderId="10" xfId="0" applyFont="1" applyFill="1" applyBorder="1" applyAlignment="1">
      <alignment horizontal="right" vertical="center" wrapText="1"/>
    </xf>
    <xf numFmtId="0" fontId="107" fillId="0" borderId="36" xfId="0" applyFont="1" applyFill="1" applyBorder="1" applyAlignment="1">
      <alignment horizontal="right" vertical="center" wrapText="1"/>
    </xf>
    <xf numFmtId="0" fontId="107" fillId="0" borderId="11" xfId="0" applyFont="1" applyFill="1" applyBorder="1" applyAlignment="1">
      <alignment horizontal="right" vertical="center" wrapText="1"/>
    </xf>
    <xf numFmtId="0" fontId="107" fillId="0" borderId="12" xfId="0" applyFont="1" applyFill="1" applyBorder="1" applyAlignment="1">
      <alignment horizontal="right" vertical="center" wrapText="1"/>
    </xf>
    <xf numFmtId="3" fontId="107" fillId="0" borderId="36" xfId="0" applyNumberFormat="1" applyFont="1" applyFill="1" applyBorder="1" applyAlignment="1">
      <alignment horizontal="right" vertical="center" wrapText="1"/>
    </xf>
    <xf numFmtId="3" fontId="107" fillId="0" borderId="11" xfId="0" applyNumberFormat="1" applyFont="1" applyFill="1" applyBorder="1" applyAlignment="1">
      <alignment horizontal="right" vertical="center" wrapText="1"/>
    </xf>
    <xf numFmtId="0" fontId="107" fillId="0" borderId="38" xfId="0" applyFont="1" applyFill="1" applyBorder="1" applyAlignment="1">
      <alignment horizontal="right" vertical="center" wrapText="1"/>
    </xf>
    <xf numFmtId="0" fontId="107" fillId="0" borderId="13" xfId="0" applyFont="1" applyFill="1" applyBorder="1" applyAlignment="1">
      <alignment horizontal="right" vertical="center" wrapText="1"/>
    </xf>
    <xf numFmtId="0" fontId="107" fillId="0" borderId="14" xfId="0" applyFont="1" applyFill="1" applyBorder="1" applyAlignment="1">
      <alignment horizontal="right" vertical="center" wrapText="1"/>
    </xf>
    <xf numFmtId="0" fontId="113" fillId="0" borderId="0" xfId="0" applyFont="1" applyFill="1" applyBorder="1" applyAlignment="1">
      <alignment horizontal="center" vertical="center" wrapText="1"/>
    </xf>
    <xf numFmtId="0" fontId="113" fillId="0" borderId="19" xfId="0" applyFont="1" applyFill="1" applyBorder="1" applyAlignment="1">
      <alignment horizontal="center" vertical="center" wrapText="1"/>
    </xf>
    <xf numFmtId="0" fontId="111" fillId="40" borderId="54" xfId="0" applyFont="1" applyFill="1" applyBorder="1" applyAlignment="1">
      <alignment horizontal="center" vertical="center"/>
    </xf>
    <xf numFmtId="0" fontId="108" fillId="36" borderId="71" xfId="0" applyFont="1" applyFill="1" applyBorder="1" applyAlignment="1">
      <alignment horizontal="right" vertical="center" wrapText="1"/>
    </xf>
    <xf numFmtId="3" fontId="108" fillId="36" borderId="71" xfId="0" applyNumberFormat="1" applyFont="1" applyFill="1" applyBorder="1" applyAlignment="1">
      <alignment horizontal="right" vertical="center" wrapText="1"/>
    </xf>
    <xf numFmtId="49" fontId="101" fillId="0" borderId="11" xfId="0" applyNumberFormat="1" applyFont="1" applyBorder="1" applyAlignment="1" quotePrefix="1">
      <alignment horizontal="center" vertical="center" wrapText="1"/>
    </xf>
    <xf numFmtId="0" fontId="108" fillId="0" borderId="0" xfId="0" applyFont="1" applyFill="1" applyBorder="1" applyAlignment="1">
      <alignment horizontal="right" vertical="center" wrapText="1"/>
    </xf>
    <xf numFmtId="3" fontId="0" fillId="0" borderId="0" xfId="0" applyNumberFormat="1" applyFill="1" applyBorder="1" applyAlignment="1">
      <alignment/>
    </xf>
    <xf numFmtId="3" fontId="91" fillId="33" borderId="50" xfId="0" applyNumberFormat="1" applyFont="1" applyFill="1" applyBorder="1" applyAlignment="1">
      <alignment horizontal="center"/>
    </xf>
    <xf numFmtId="3" fontId="91" fillId="33" borderId="11" xfId="0" applyNumberFormat="1" applyFont="1" applyFill="1" applyBorder="1" applyAlignment="1">
      <alignment horizontal="center"/>
    </xf>
    <xf numFmtId="0" fontId="114" fillId="0" borderId="0" xfId="0" applyFont="1" applyAlignment="1">
      <alignment/>
    </xf>
    <xf numFmtId="0" fontId="101" fillId="0" borderId="37" xfId="0" applyFont="1" applyFill="1" applyBorder="1" applyAlignment="1">
      <alignment horizontal="right" vertical="center" wrapText="1"/>
    </xf>
    <xf numFmtId="0" fontId="0" fillId="0" borderId="69" xfId="0" applyFill="1" applyBorder="1" applyAlignment="1">
      <alignment/>
    </xf>
    <xf numFmtId="0" fontId="101" fillId="0" borderId="69" xfId="0" applyFont="1" applyFill="1" applyBorder="1" applyAlignment="1">
      <alignment horizontal="right" vertical="center" wrapText="1"/>
    </xf>
    <xf numFmtId="3" fontId="101" fillId="0" borderId="69" xfId="0" applyNumberFormat="1" applyFont="1" applyFill="1" applyBorder="1" applyAlignment="1">
      <alignment horizontal="right" vertical="center" wrapText="1"/>
    </xf>
    <xf numFmtId="3" fontId="101" fillId="0" borderId="72" xfId="0" applyNumberFormat="1" applyFont="1" applyFill="1" applyBorder="1" applyAlignment="1">
      <alignment horizontal="right" vertical="center" wrapText="1"/>
    </xf>
    <xf numFmtId="0" fontId="114" fillId="0" borderId="36" xfId="0" applyFont="1" applyFill="1" applyBorder="1" applyAlignment="1">
      <alignment horizontal="right" vertical="center" wrapText="1"/>
    </xf>
    <xf numFmtId="0" fontId="114" fillId="0" borderId="11" xfId="0" applyFont="1" applyFill="1" applyBorder="1" applyAlignment="1">
      <alignment horizontal="right" vertical="center" wrapText="1"/>
    </xf>
    <xf numFmtId="3" fontId="114" fillId="0" borderId="11" xfId="0" applyNumberFormat="1" applyFont="1" applyFill="1" applyBorder="1" applyAlignment="1">
      <alignment horizontal="right" vertical="center" wrapText="1"/>
    </xf>
    <xf numFmtId="0" fontId="114" fillId="0" borderId="12" xfId="0" applyFont="1" applyFill="1" applyBorder="1" applyAlignment="1">
      <alignment horizontal="right" vertical="center" wrapText="1"/>
    </xf>
    <xf numFmtId="0" fontId="90" fillId="0" borderId="36" xfId="0" applyFont="1" applyFill="1" applyBorder="1" applyAlignment="1">
      <alignment horizontal="right" vertical="center" wrapText="1"/>
    </xf>
    <xf numFmtId="0" fontId="90" fillId="0" borderId="11" xfId="0" applyFont="1" applyFill="1" applyBorder="1" applyAlignment="1">
      <alignment horizontal="right" vertical="center" wrapText="1"/>
    </xf>
    <xf numFmtId="3" fontId="90" fillId="0" borderId="11" xfId="0" applyNumberFormat="1" applyFont="1" applyFill="1" applyBorder="1" applyAlignment="1">
      <alignment horizontal="right" vertical="center" wrapText="1"/>
    </xf>
    <xf numFmtId="0" fontId="90" fillId="0" borderId="12" xfId="0" applyFont="1" applyFill="1" applyBorder="1" applyAlignment="1">
      <alignment horizontal="right" vertical="center" wrapText="1"/>
    </xf>
    <xf numFmtId="0" fontId="90" fillId="0" borderId="38" xfId="0" applyFont="1" applyFill="1" applyBorder="1" applyAlignment="1">
      <alignment horizontal="right" vertical="center" wrapText="1"/>
    </xf>
    <xf numFmtId="0" fontId="90" fillId="0" borderId="13" xfId="0" applyFont="1" applyFill="1" applyBorder="1" applyAlignment="1">
      <alignment horizontal="right" vertical="center" wrapText="1"/>
    </xf>
    <xf numFmtId="0" fontId="90" fillId="0" borderId="14" xfId="0" applyFont="1" applyFill="1" applyBorder="1" applyAlignment="1">
      <alignment horizontal="right" vertical="center" wrapText="1"/>
    </xf>
    <xf numFmtId="0" fontId="99" fillId="0" borderId="0" xfId="0" applyFont="1" applyFill="1" applyBorder="1" applyAlignment="1">
      <alignment horizontal="center"/>
    </xf>
    <xf numFmtId="3" fontId="87" fillId="0" borderId="54" xfId="0" applyNumberFormat="1" applyFont="1" applyFill="1" applyBorder="1" applyAlignment="1">
      <alignment horizontal="right"/>
    </xf>
    <xf numFmtId="4" fontId="87" fillId="0" borderId="54" xfId="0" applyNumberFormat="1" applyFont="1" applyFill="1" applyBorder="1" applyAlignment="1">
      <alignment/>
    </xf>
    <xf numFmtId="0" fontId="87" fillId="0" borderId="69" xfId="0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right" vertical="center"/>
    </xf>
    <xf numFmtId="0" fontId="87" fillId="0" borderId="11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101" fillId="0" borderId="11" xfId="0" applyFont="1" applyFill="1" applyBorder="1" applyAlignment="1">
      <alignment horizontal="right" wrapText="1"/>
    </xf>
    <xf numFmtId="0" fontId="101" fillId="0" borderId="50" xfId="0" applyFont="1" applyFill="1" applyBorder="1" applyAlignment="1">
      <alignment horizontal="right" wrapText="1"/>
    </xf>
    <xf numFmtId="3" fontId="95" fillId="0" borderId="10" xfId="0" applyNumberFormat="1" applyFont="1" applyFill="1" applyBorder="1" applyAlignment="1">
      <alignment horizontal="right"/>
    </xf>
    <xf numFmtId="3" fontId="95" fillId="0" borderId="12" xfId="0" applyNumberFormat="1" applyFont="1" applyFill="1" applyBorder="1" applyAlignment="1">
      <alignment horizontal="right"/>
    </xf>
    <xf numFmtId="0" fontId="101" fillId="0" borderId="13" xfId="0" applyFont="1" applyFill="1" applyBorder="1" applyAlignment="1">
      <alignment horizontal="right" wrapText="1"/>
    </xf>
    <xf numFmtId="3" fontId="95" fillId="0" borderId="14" xfId="0" applyNumberFormat="1" applyFont="1" applyFill="1" applyBorder="1" applyAlignment="1">
      <alignment horizontal="right"/>
    </xf>
    <xf numFmtId="0" fontId="95" fillId="0" borderId="50" xfId="0" applyFont="1" applyFill="1" applyBorder="1" applyAlignment="1">
      <alignment horizontal="right"/>
    </xf>
    <xf numFmtId="0" fontId="101" fillId="0" borderId="10" xfId="0" applyFont="1" applyFill="1" applyBorder="1" applyAlignment="1">
      <alignment horizontal="right" wrapText="1"/>
    </xf>
    <xf numFmtId="0" fontId="95" fillId="0" borderId="11" xfId="0" applyFont="1" applyFill="1" applyBorder="1" applyAlignment="1">
      <alignment horizontal="right"/>
    </xf>
    <xf numFmtId="0" fontId="101" fillId="0" borderId="12" xfId="0" applyFont="1" applyFill="1" applyBorder="1" applyAlignment="1">
      <alignment horizontal="right" wrapText="1"/>
    </xf>
    <xf numFmtId="3" fontId="101" fillId="0" borderId="11" xfId="0" applyNumberFormat="1" applyFont="1" applyFill="1" applyBorder="1" applyAlignment="1">
      <alignment horizontal="right" wrapText="1"/>
    </xf>
    <xf numFmtId="3" fontId="101" fillId="0" borderId="12" xfId="0" applyNumberFormat="1" applyFont="1" applyFill="1" applyBorder="1" applyAlignment="1">
      <alignment horizontal="right" wrapText="1"/>
    </xf>
    <xf numFmtId="0" fontId="95" fillId="0" borderId="13" xfId="0" applyFont="1" applyFill="1" applyBorder="1" applyAlignment="1">
      <alignment horizontal="right"/>
    </xf>
    <xf numFmtId="0" fontId="101" fillId="0" borderId="14" xfId="0" applyFont="1" applyFill="1" applyBorder="1" applyAlignment="1">
      <alignment horizontal="right" wrapText="1"/>
    </xf>
    <xf numFmtId="3" fontId="87" fillId="0" borderId="54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15" fontId="17" fillId="0" borderId="23" xfId="0" applyNumberFormat="1" applyFont="1" applyFill="1" applyBorder="1" applyAlignment="1" quotePrefix="1">
      <alignment horizontal="center"/>
    </xf>
    <xf numFmtId="15" fontId="17" fillId="0" borderId="0" xfId="0" applyNumberFormat="1" applyFont="1" applyFill="1" applyBorder="1" applyAlignment="1" quotePrefix="1">
      <alignment horizontal="center"/>
    </xf>
    <xf numFmtId="15" fontId="17" fillId="0" borderId="19" xfId="0" applyNumberFormat="1" applyFont="1" applyFill="1" applyBorder="1" applyAlignment="1" quotePrefix="1">
      <alignment horizontal="center"/>
    </xf>
    <xf numFmtId="0" fontId="115" fillId="0" borderId="23" xfId="0" applyFont="1" applyFill="1" applyBorder="1" applyAlignment="1">
      <alignment horizontal="center"/>
    </xf>
    <xf numFmtId="0" fontId="115" fillId="0" borderId="0" xfId="0" applyFont="1" applyFill="1" applyBorder="1" applyAlignment="1">
      <alignment horizontal="center"/>
    </xf>
    <xf numFmtId="0" fontId="115" fillId="0" borderId="19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17" fontId="12" fillId="0" borderId="23" xfId="0" applyNumberFormat="1" applyFont="1" applyFill="1" applyBorder="1" applyAlignment="1" quotePrefix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13" fillId="0" borderId="0" xfId="0" applyFont="1" applyFill="1" applyBorder="1" applyAlignment="1">
      <alignment horizontal="center" vertical="center" wrapText="1"/>
    </xf>
    <xf numFmtId="0" fontId="113" fillId="0" borderId="19" xfId="0" applyFont="1" applyFill="1" applyBorder="1" applyAlignment="1">
      <alignment horizontal="center" vertical="center" wrapText="1"/>
    </xf>
    <xf numFmtId="0" fontId="97" fillId="0" borderId="16" xfId="0" applyFont="1" applyBorder="1" applyAlignment="1">
      <alignment horizontal="center"/>
    </xf>
    <xf numFmtId="0" fontId="104" fillId="35" borderId="73" xfId="0" applyFont="1" applyFill="1" applyBorder="1" applyAlignment="1">
      <alignment horizontal="center" wrapText="1"/>
    </xf>
    <xf numFmtId="0" fontId="104" fillId="35" borderId="74" xfId="0" applyFont="1" applyFill="1" applyBorder="1" applyAlignment="1">
      <alignment horizontal="center" wrapText="1"/>
    </xf>
    <xf numFmtId="0" fontId="104" fillId="37" borderId="48" xfId="0" applyFont="1" applyFill="1" applyBorder="1" applyAlignment="1">
      <alignment horizontal="left" vertical="center" wrapText="1"/>
    </xf>
    <xf numFmtId="0" fontId="104" fillId="37" borderId="75" xfId="0" applyFont="1" applyFill="1" applyBorder="1" applyAlignment="1">
      <alignment horizontal="left" vertical="center" wrapText="1"/>
    </xf>
    <xf numFmtId="0" fontId="106" fillId="0" borderId="16" xfId="0" applyFont="1" applyBorder="1" applyAlignment="1">
      <alignment horizontal="center"/>
    </xf>
    <xf numFmtId="0" fontId="104" fillId="37" borderId="49" xfId="0" applyFont="1" applyFill="1" applyBorder="1" applyAlignment="1">
      <alignment horizontal="left" vertical="center" wrapText="1"/>
    </xf>
    <xf numFmtId="0" fontId="104" fillId="37" borderId="76" xfId="0" applyFont="1" applyFill="1" applyBorder="1" applyAlignment="1">
      <alignment horizontal="left" vertical="center" wrapText="1"/>
    </xf>
    <xf numFmtId="0" fontId="104" fillId="35" borderId="48" xfId="0" applyFont="1" applyFill="1" applyBorder="1" applyAlignment="1">
      <alignment horizontal="left" vertical="center" wrapText="1"/>
    </xf>
    <xf numFmtId="0" fontId="104" fillId="35" borderId="76" xfId="0" applyFont="1" applyFill="1" applyBorder="1" applyAlignment="1">
      <alignment horizontal="left" vertical="center" wrapText="1"/>
    </xf>
    <xf numFmtId="0" fontId="104" fillId="35" borderId="75" xfId="0" applyFont="1" applyFill="1" applyBorder="1" applyAlignment="1">
      <alignment horizontal="left" vertical="center" wrapText="1"/>
    </xf>
    <xf numFmtId="0" fontId="97" fillId="0" borderId="0" xfId="0" applyFont="1" applyAlignment="1">
      <alignment horizontal="center"/>
    </xf>
    <xf numFmtId="0" fontId="116" fillId="35" borderId="35" xfId="0" applyFont="1" applyFill="1" applyBorder="1" applyAlignment="1">
      <alignment/>
    </xf>
    <xf numFmtId="0" fontId="116" fillId="35" borderId="10" xfId="0" applyFont="1" applyFill="1" applyBorder="1" applyAlignment="1">
      <alignment/>
    </xf>
    <xf numFmtId="0" fontId="116" fillId="35" borderId="38" xfId="0" applyFont="1" applyFill="1" applyBorder="1" applyAlignment="1">
      <alignment/>
    </xf>
    <xf numFmtId="0" fontId="116" fillId="35" borderId="14" xfId="0" applyFont="1" applyFill="1" applyBorder="1" applyAlignment="1">
      <alignment/>
    </xf>
    <xf numFmtId="0" fontId="104" fillId="35" borderId="77" xfId="0" applyFont="1" applyFill="1" applyBorder="1" applyAlignment="1">
      <alignment horizontal="center"/>
    </xf>
    <xf numFmtId="0" fontId="104" fillId="35" borderId="78" xfId="0" applyFont="1" applyFill="1" applyBorder="1" applyAlignment="1">
      <alignment horizontal="center"/>
    </xf>
    <xf numFmtId="0" fontId="104" fillId="35" borderId="79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14" fillId="0" borderId="36" xfId="0" applyFont="1" applyFill="1" applyBorder="1" applyAlignment="1">
      <alignment vertical="center" wrapText="1"/>
    </xf>
    <xf numFmtId="0" fontId="114" fillId="0" borderId="11" xfId="0" applyFont="1" applyFill="1" applyBorder="1" applyAlignment="1">
      <alignment vertical="center" wrapText="1"/>
    </xf>
    <xf numFmtId="0" fontId="114" fillId="0" borderId="12" xfId="0" applyFont="1" applyFill="1" applyBorder="1" applyAlignment="1">
      <alignment vertical="center" wrapText="1"/>
    </xf>
    <xf numFmtId="0" fontId="114" fillId="0" borderId="35" xfId="0" applyFont="1" applyFill="1" applyBorder="1" applyAlignment="1">
      <alignment vertical="center" wrapText="1"/>
    </xf>
    <xf numFmtId="0" fontId="114" fillId="0" borderId="50" xfId="0" applyFont="1" applyFill="1" applyBorder="1" applyAlignment="1">
      <alignment vertical="center" wrapText="1"/>
    </xf>
    <xf numFmtId="0" fontId="114" fillId="0" borderId="10" xfId="0" applyFont="1" applyFill="1" applyBorder="1" applyAlignment="1">
      <alignment vertical="center" wrapText="1"/>
    </xf>
    <xf numFmtId="0" fontId="99" fillId="0" borderId="0" xfId="0" applyFont="1" applyFill="1" applyBorder="1" applyAlignment="1">
      <alignment horizontal="center"/>
    </xf>
    <xf numFmtId="3" fontId="117" fillId="33" borderId="21" xfId="0" applyNumberFormat="1" applyFont="1" applyFill="1" applyBorder="1" applyAlignment="1">
      <alignment horizontal="center" vertical="center" wrapText="1"/>
    </xf>
    <xf numFmtId="3" fontId="0" fillId="0" borderId="23" xfId="0" applyNumberFormat="1" applyBorder="1" applyAlignment="1">
      <alignment vertical="center" wrapText="1"/>
    </xf>
    <xf numFmtId="3" fontId="0" fillId="0" borderId="25" xfId="0" applyNumberFormat="1" applyBorder="1" applyAlignment="1">
      <alignment vertical="center" wrapText="1"/>
    </xf>
    <xf numFmtId="3" fontId="91" fillId="33" borderId="50" xfId="0" applyNumberFormat="1" applyFont="1" applyFill="1" applyBorder="1" applyAlignment="1">
      <alignment horizontal="center"/>
    </xf>
    <xf numFmtId="3" fontId="91" fillId="33" borderId="11" xfId="0" applyNumberFormat="1" applyFont="1" applyFill="1" applyBorder="1" applyAlignment="1">
      <alignment horizontal="center"/>
    </xf>
    <xf numFmtId="0" fontId="99" fillId="0" borderId="16" xfId="0" applyFont="1" applyBorder="1" applyAlignment="1">
      <alignment horizontal="center"/>
    </xf>
    <xf numFmtId="0" fontId="93" fillId="33" borderId="34" xfId="0" applyFont="1" applyFill="1" applyBorder="1" applyAlignment="1">
      <alignment horizontal="center" wrapText="1"/>
    </xf>
    <xf numFmtId="0" fontId="93" fillId="33" borderId="26" xfId="0" applyFont="1" applyFill="1" applyBorder="1" applyAlignment="1">
      <alignment horizontal="center" wrapText="1"/>
    </xf>
    <xf numFmtId="0" fontId="93" fillId="33" borderId="80" xfId="0" applyFont="1" applyFill="1" applyBorder="1" applyAlignment="1">
      <alignment horizontal="center"/>
    </xf>
    <xf numFmtId="0" fontId="93" fillId="33" borderId="81" xfId="0" applyFont="1" applyFill="1" applyBorder="1" applyAlignment="1">
      <alignment horizontal="center"/>
    </xf>
    <xf numFmtId="0" fontId="93" fillId="33" borderId="82" xfId="0" applyFont="1" applyFill="1" applyBorder="1" applyAlignment="1">
      <alignment horizontal="center"/>
    </xf>
    <xf numFmtId="0" fontId="118" fillId="34" borderId="0" xfId="0" applyFont="1" applyFill="1" applyBorder="1" applyAlignment="1">
      <alignment horizontal="left" wrapText="1"/>
    </xf>
    <xf numFmtId="0" fontId="93" fillId="33" borderId="83" xfId="0" applyFont="1" applyFill="1" applyBorder="1" applyAlignment="1">
      <alignment horizontal="center"/>
    </xf>
    <xf numFmtId="0" fontId="99" fillId="0" borderId="16" xfId="0" applyFont="1" applyBorder="1" applyAlignment="1">
      <alignment horizontal="left"/>
    </xf>
    <xf numFmtId="0" fontId="99" fillId="0" borderId="0" xfId="0" applyFont="1" applyFill="1" applyBorder="1" applyAlignment="1">
      <alignment horizontal="left"/>
    </xf>
    <xf numFmtId="17" fontId="93" fillId="33" borderId="80" xfId="0" applyNumberFormat="1" applyFont="1" applyFill="1" applyBorder="1" applyAlignment="1" quotePrefix="1">
      <alignment horizontal="center"/>
    </xf>
    <xf numFmtId="49" fontId="93" fillId="33" borderId="84" xfId="0" applyNumberFormat="1" applyFont="1" applyFill="1" applyBorder="1" applyAlignment="1">
      <alignment horizontal="center"/>
    </xf>
    <xf numFmtId="49" fontId="93" fillId="33" borderId="81" xfId="0" applyNumberFormat="1" applyFont="1" applyFill="1" applyBorder="1" applyAlignment="1">
      <alignment horizontal="center"/>
    </xf>
    <xf numFmtId="0" fontId="93" fillId="33" borderId="84" xfId="0" applyFont="1" applyFill="1" applyBorder="1" applyAlignment="1">
      <alignment horizontal="center"/>
    </xf>
    <xf numFmtId="0" fontId="93" fillId="33" borderId="80" xfId="0" applyFont="1" applyFill="1" applyBorder="1" applyAlignment="1">
      <alignment horizontal="center" vertical="center" wrapText="1"/>
    </xf>
    <xf numFmtId="0" fontId="93" fillId="33" borderId="83" xfId="0" applyFont="1" applyFill="1" applyBorder="1" applyAlignment="1">
      <alignment horizontal="center" vertical="center" wrapText="1"/>
    </xf>
    <xf numFmtId="0" fontId="87" fillId="0" borderId="54" xfId="0" applyFont="1" applyFill="1" applyBorder="1" applyAlignment="1">
      <alignment horizontal="right"/>
    </xf>
    <xf numFmtId="0" fontId="0" fillId="0" borderId="3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3" fontId="0" fillId="0" borderId="35" xfId="0" applyNumberFormat="1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87" fillId="35" borderId="69" xfId="0" applyFont="1" applyFill="1" applyBorder="1" applyAlignment="1">
      <alignment vertical="center"/>
    </xf>
    <xf numFmtId="3" fontId="0" fillId="0" borderId="36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38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0" fontId="102" fillId="0" borderId="0" xfId="0" applyFont="1" applyAlignment="1">
      <alignment horizontal="center"/>
    </xf>
    <xf numFmtId="3" fontId="0" fillId="0" borderId="50" xfId="0" applyNumberFormat="1" applyFill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119" fillId="0" borderId="11" xfId="0" applyFont="1" applyBorder="1" applyAlignment="1">
      <alignment horizontal="center" vertical="center"/>
    </xf>
    <xf numFmtId="0" fontId="99" fillId="0" borderId="0" xfId="0" applyFont="1" applyFill="1" applyAlignment="1">
      <alignment horizontal="center"/>
    </xf>
    <xf numFmtId="3" fontId="61" fillId="0" borderId="39" xfId="0" applyNumberFormat="1" applyFont="1" applyBorder="1" applyAlignment="1">
      <alignment horizontal="center" vertical="center"/>
    </xf>
    <xf numFmtId="3" fontId="61" fillId="0" borderId="85" xfId="0" applyNumberFormat="1" applyFont="1" applyBorder="1" applyAlignment="1">
      <alignment horizontal="center" vertical="center"/>
    </xf>
    <xf numFmtId="3" fontId="61" fillId="0" borderId="86" xfId="0" applyNumberFormat="1" applyFont="1" applyBorder="1" applyAlignment="1">
      <alignment horizontal="center" vertical="center"/>
    </xf>
    <xf numFmtId="3" fontId="62" fillId="35" borderId="63" xfId="0" applyNumberFormat="1" applyFont="1" applyFill="1" applyBorder="1" applyAlignment="1">
      <alignment horizontal="center" vertical="center"/>
    </xf>
    <xf numFmtId="3" fontId="62" fillId="35" borderId="87" xfId="0" applyNumberFormat="1" applyFont="1" applyFill="1" applyBorder="1" applyAlignment="1">
      <alignment horizontal="center" vertical="center"/>
    </xf>
    <xf numFmtId="3" fontId="62" fillId="35" borderId="88" xfId="0" applyNumberFormat="1" applyFont="1" applyFill="1" applyBorder="1" applyAlignment="1">
      <alignment horizontal="center" vertical="center"/>
    </xf>
    <xf numFmtId="0" fontId="61" fillId="0" borderId="39" xfId="0" applyFont="1" applyBorder="1" applyAlignment="1">
      <alignment horizontal="center" vertical="center"/>
    </xf>
    <xf numFmtId="0" fontId="61" fillId="0" borderId="86" xfId="0" applyFont="1" applyBorder="1" applyAlignment="1">
      <alignment horizontal="center" vertical="center"/>
    </xf>
    <xf numFmtId="0" fontId="61" fillId="0" borderId="85" xfId="0" applyFont="1" applyBorder="1" applyAlignment="1">
      <alignment horizontal="center" vertical="center"/>
    </xf>
    <xf numFmtId="0" fontId="62" fillId="35" borderId="62" xfId="0" applyFont="1" applyFill="1" applyBorder="1" applyAlignment="1">
      <alignment horizontal="center" vertical="center"/>
    </xf>
    <xf numFmtId="0" fontId="62" fillId="35" borderId="89" xfId="0" applyFont="1" applyFill="1" applyBorder="1" applyAlignment="1">
      <alignment horizontal="center" vertical="center"/>
    </xf>
    <xf numFmtId="0" fontId="62" fillId="35" borderId="73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/>
    </xf>
    <xf numFmtId="0" fontId="102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49" fillId="36" borderId="90" xfId="0" applyFont="1" applyFill="1" applyBorder="1" applyAlignment="1">
      <alignment horizontal="center" vertical="center" textRotation="90" wrapText="1"/>
    </xf>
    <xf numFmtId="0" fontId="118" fillId="36" borderId="52" xfId="0" applyFont="1" applyFill="1" applyBorder="1" applyAlignment="1">
      <alignment horizontal="center" vertical="center" textRotation="90"/>
    </xf>
    <xf numFmtId="0" fontId="49" fillId="36" borderId="11" xfId="0" applyFont="1" applyFill="1" applyBorder="1" applyAlignment="1">
      <alignment horizontal="center" vertical="center" textRotation="90"/>
    </xf>
    <xf numFmtId="0" fontId="49" fillId="36" borderId="69" xfId="0" applyFont="1" applyFill="1" applyBorder="1" applyAlignment="1">
      <alignment horizontal="center" vertical="center" textRotation="90"/>
    </xf>
    <xf numFmtId="0" fontId="93" fillId="36" borderId="91" xfId="0" applyFont="1" applyFill="1" applyBorder="1" applyAlignment="1">
      <alignment horizontal="center" vertical="center" textRotation="90"/>
    </xf>
    <xf numFmtId="0" fontId="93" fillId="36" borderId="44" xfId="0" applyFont="1" applyFill="1" applyBorder="1" applyAlignment="1">
      <alignment horizontal="center" vertical="center" textRotation="90"/>
    </xf>
    <xf numFmtId="0" fontId="49" fillId="36" borderId="92" xfId="0" applyFont="1" applyFill="1" applyBorder="1" applyAlignment="1">
      <alignment horizontal="center" vertical="center" textRotation="90"/>
    </xf>
    <xf numFmtId="0" fontId="49" fillId="36" borderId="93" xfId="0" applyFont="1" applyFill="1" applyBorder="1" applyAlignment="1">
      <alignment horizontal="center" vertical="center" textRotation="90"/>
    </xf>
    <xf numFmtId="0" fontId="49" fillId="36" borderId="94" xfId="0" applyFont="1" applyFill="1" applyBorder="1" applyAlignment="1">
      <alignment horizontal="center" vertical="center" textRotation="90"/>
    </xf>
    <xf numFmtId="0" fontId="49" fillId="36" borderId="95" xfId="0" applyFont="1" applyFill="1" applyBorder="1" applyAlignment="1">
      <alignment horizontal="center" vertical="center" textRotation="90"/>
    </xf>
    <xf numFmtId="0" fontId="49" fillId="36" borderId="96" xfId="0" applyFont="1" applyFill="1" applyBorder="1" applyAlignment="1">
      <alignment horizontal="center" vertical="center"/>
    </xf>
    <xf numFmtId="0" fontId="49" fillId="36" borderId="97" xfId="0" applyFont="1" applyFill="1" applyBorder="1" applyAlignment="1">
      <alignment horizontal="center" vertical="center"/>
    </xf>
    <xf numFmtId="0" fontId="49" fillId="36" borderId="98" xfId="0" applyFont="1" applyFill="1" applyBorder="1" applyAlignment="1">
      <alignment horizontal="center" vertical="center"/>
    </xf>
    <xf numFmtId="0" fontId="49" fillId="36" borderId="99" xfId="0" applyFont="1" applyFill="1" applyBorder="1" applyAlignment="1">
      <alignment horizontal="center" vertical="center" textRotation="90"/>
    </xf>
    <xf numFmtId="0" fontId="49" fillId="36" borderId="100" xfId="0" applyFont="1" applyFill="1" applyBorder="1" applyAlignment="1">
      <alignment horizontal="center" vertical="center"/>
    </xf>
    <xf numFmtId="0" fontId="49" fillId="36" borderId="45" xfId="0" applyFont="1" applyFill="1" applyBorder="1" applyAlignment="1">
      <alignment horizontal="center" vertical="center" textRotation="90"/>
    </xf>
    <xf numFmtId="0" fontId="49" fillId="36" borderId="70" xfId="0" applyFont="1" applyFill="1" applyBorder="1" applyAlignment="1">
      <alignment horizontal="center" vertical="center" textRotation="90" wrapText="1"/>
    </xf>
    <xf numFmtId="0" fontId="118" fillId="36" borderId="101" xfId="0" applyFont="1" applyFill="1" applyBorder="1" applyAlignment="1">
      <alignment horizontal="center" vertical="center" textRotation="90"/>
    </xf>
    <xf numFmtId="0" fontId="49" fillId="36" borderId="90" xfId="0" applyFont="1" applyFill="1" applyBorder="1" applyAlignment="1">
      <alignment horizontal="center" vertical="center" textRotation="90"/>
    </xf>
    <xf numFmtId="0" fontId="49" fillId="36" borderId="52" xfId="0" applyFont="1" applyFill="1" applyBorder="1" applyAlignment="1">
      <alignment horizontal="center" vertical="center" textRotation="90"/>
    </xf>
    <xf numFmtId="0" fontId="49" fillId="36" borderId="91" xfId="0" applyFont="1" applyFill="1" applyBorder="1" applyAlignment="1">
      <alignment horizontal="center" vertical="center" textRotation="90"/>
    </xf>
    <xf numFmtId="0" fontId="49" fillId="36" borderId="44" xfId="0" applyFont="1" applyFill="1" applyBorder="1" applyAlignment="1">
      <alignment horizontal="center" vertical="center" textRotation="90"/>
    </xf>
    <xf numFmtId="3" fontId="6" fillId="0" borderId="97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horizontal="left" vertical="top"/>
    </xf>
    <xf numFmtId="0" fontId="49" fillId="36" borderId="102" xfId="0" applyFont="1" applyFill="1" applyBorder="1" applyAlignment="1">
      <alignment horizontal="center" vertical="center"/>
    </xf>
    <xf numFmtId="0" fontId="49" fillId="36" borderId="52" xfId="0" applyFont="1" applyFill="1" applyBorder="1" applyAlignment="1">
      <alignment horizontal="center" vertical="center" textRotation="90" wrapText="1"/>
    </xf>
    <xf numFmtId="0" fontId="118" fillId="36" borderId="103" xfId="0" applyFont="1" applyFill="1" applyBorder="1" applyAlignment="1">
      <alignment horizontal="center" vertical="center" textRotation="90"/>
    </xf>
    <xf numFmtId="0" fontId="49" fillId="35" borderId="27" xfId="0" applyFont="1" applyFill="1" applyBorder="1" applyAlignment="1">
      <alignment horizontal="center" vertical="center"/>
    </xf>
    <xf numFmtId="0" fontId="49" fillId="35" borderId="2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49" fillId="35" borderId="33" xfId="0" applyFont="1" applyFill="1" applyBorder="1" applyAlignment="1">
      <alignment horizontal="center" vertical="center"/>
    </xf>
    <xf numFmtId="0" fontId="49" fillId="35" borderId="104" xfId="0" applyFont="1" applyFill="1" applyBorder="1" applyAlignment="1">
      <alignment horizontal="center" vertical="center"/>
    </xf>
    <xf numFmtId="0" fontId="49" fillId="35" borderId="105" xfId="0" applyFont="1" applyFill="1" applyBorder="1" applyAlignment="1">
      <alignment horizontal="center" vertical="center"/>
    </xf>
    <xf numFmtId="0" fontId="49" fillId="36" borderId="3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top"/>
    </xf>
    <xf numFmtId="0" fontId="50" fillId="36" borderId="90" xfId="0" applyFont="1" applyFill="1" applyBorder="1" applyAlignment="1">
      <alignment horizontal="center" vertical="center" textRotation="90" wrapText="1"/>
    </xf>
    <xf numFmtId="0" fontId="95" fillId="36" borderId="52" xfId="0" applyFont="1" applyFill="1" applyBorder="1" applyAlignment="1">
      <alignment horizontal="center" vertical="center" textRotation="90"/>
    </xf>
    <xf numFmtId="0" fontId="50" fillId="36" borderId="11" xfId="0" applyFont="1" applyFill="1" applyBorder="1" applyAlignment="1">
      <alignment horizontal="center" vertical="center" textRotation="90"/>
    </xf>
    <xf numFmtId="0" fontId="50" fillId="36" borderId="69" xfId="0" applyFont="1" applyFill="1" applyBorder="1" applyAlignment="1">
      <alignment horizontal="center" vertical="center" textRotation="90"/>
    </xf>
    <xf numFmtId="0" fontId="50" fillId="36" borderId="39" xfId="0" applyFont="1" applyFill="1" applyBorder="1" applyAlignment="1">
      <alignment horizontal="center" vertical="center" textRotation="90" wrapText="1"/>
    </xf>
    <xf numFmtId="0" fontId="95" fillId="36" borderId="70" xfId="0" applyFont="1" applyFill="1" applyBorder="1" applyAlignment="1">
      <alignment horizontal="center" vertical="center" textRotation="90"/>
    </xf>
    <xf numFmtId="0" fontId="94" fillId="36" borderId="37" xfId="0" applyFont="1" applyFill="1" applyBorder="1" applyAlignment="1">
      <alignment horizontal="center" vertical="center" textRotation="90"/>
    </xf>
    <xf numFmtId="0" fontId="94" fillId="36" borderId="51" xfId="0" applyFont="1" applyFill="1" applyBorder="1" applyAlignment="1">
      <alignment horizontal="center" vertical="center" textRotation="90"/>
    </xf>
    <xf numFmtId="0" fontId="50" fillId="36" borderId="74" xfId="0" applyFont="1" applyFill="1" applyBorder="1" applyAlignment="1">
      <alignment horizontal="center" vertical="center" textRotation="90"/>
    </xf>
    <xf numFmtId="0" fontId="50" fillId="36" borderId="19" xfId="0" applyFont="1" applyFill="1" applyBorder="1" applyAlignment="1">
      <alignment horizontal="center" vertical="center" textRotation="90"/>
    </xf>
    <xf numFmtId="0" fontId="50" fillId="36" borderId="85" xfId="0" applyFont="1" applyFill="1" applyBorder="1" applyAlignment="1">
      <alignment horizontal="center" vertical="center" textRotation="90"/>
    </xf>
    <xf numFmtId="0" fontId="50" fillId="36" borderId="91" xfId="0" applyFont="1" applyFill="1" applyBorder="1" applyAlignment="1">
      <alignment horizontal="center" vertical="center" textRotation="90"/>
    </xf>
    <xf numFmtId="0" fontId="50" fillId="36" borderId="97" xfId="0" applyFont="1" applyFill="1" applyBorder="1" applyAlignment="1">
      <alignment horizontal="center" vertical="center"/>
    </xf>
    <xf numFmtId="0" fontId="50" fillId="36" borderId="98" xfId="0" applyFont="1" applyFill="1" applyBorder="1" applyAlignment="1">
      <alignment horizontal="center" vertical="center"/>
    </xf>
    <xf numFmtId="0" fontId="50" fillId="36" borderId="37" xfId="0" applyFont="1" applyFill="1" applyBorder="1" applyAlignment="1">
      <alignment horizontal="center" vertical="center" textRotation="90"/>
    </xf>
    <xf numFmtId="0" fontId="50" fillId="36" borderId="51" xfId="0" applyFont="1" applyFill="1" applyBorder="1" applyAlignment="1">
      <alignment horizontal="center" vertical="center" textRotation="90"/>
    </xf>
    <xf numFmtId="0" fontId="50" fillId="36" borderId="100" xfId="0" applyFont="1" applyFill="1" applyBorder="1" applyAlignment="1">
      <alignment horizontal="center" vertical="center"/>
    </xf>
    <xf numFmtId="0" fontId="50" fillId="36" borderId="45" xfId="0" applyFont="1" applyFill="1" applyBorder="1" applyAlignment="1">
      <alignment horizontal="center" vertical="center" textRotation="90"/>
    </xf>
    <xf numFmtId="0" fontId="50" fillId="36" borderId="72" xfId="0" applyFont="1" applyFill="1" applyBorder="1" applyAlignment="1">
      <alignment horizontal="center" vertical="center" textRotation="90" wrapText="1"/>
    </xf>
    <xf numFmtId="0" fontId="95" fillId="36" borderId="46" xfId="0" applyFont="1" applyFill="1" applyBorder="1" applyAlignment="1">
      <alignment horizontal="center" vertical="center" textRotation="90"/>
    </xf>
    <xf numFmtId="0" fontId="50" fillId="36" borderId="39" xfId="0" applyFont="1" applyFill="1" applyBorder="1" applyAlignment="1">
      <alignment horizontal="center" vertical="center" textRotation="90"/>
    </xf>
    <xf numFmtId="0" fontId="50" fillId="36" borderId="70" xfId="0" applyFont="1" applyFill="1" applyBorder="1" applyAlignment="1">
      <alignment horizontal="center" vertical="center" textRotation="90"/>
    </xf>
    <xf numFmtId="0" fontId="50" fillId="36" borderId="21" xfId="0" applyFont="1" applyFill="1" applyBorder="1" applyAlignment="1">
      <alignment horizontal="center" vertical="center"/>
    </xf>
    <xf numFmtId="0" fontId="50" fillId="36" borderId="73" xfId="0" applyFont="1" applyFill="1" applyBorder="1" applyAlignment="1">
      <alignment horizontal="center" vertical="center"/>
    </xf>
    <xf numFmtId="0" fontId="50" fillId="35" borderId="96" xfId="0" applyFont="1" applyFill="1" applyBorder="1" applyAlignment="1">
      <alignment horizontal="center" vertical="center"/>
    </xf>
    <xf numFmtId="0" fontId="50" fillId="35" borderId="106" xfId="0" applyFont="1" applyFill="1" applyBorder="1" applyAlignment="1">
      <alignment horizontal="center" vertical="center"/>
    </xf>
    <xf numFmtId="0" fontId="50" fillId="35" borderId="97" xfId="0" applyFont="1" applyFill="1" applyBorder="1" applyAlignment="1">
      <alignment horizontal="center" vertical="center"/>
    </xf>
    <xf numFmtId="0" fontId="50" fillId="35" borderId="104" xfId="0" applyFont="1" applyFill="1" applyBorder="1" applyAlignment="1">
      <alignment horizontal="center" vertical="center"/>
    </xf>
    <xf numFmtId="0" fontId="50" fillId="35" borderId="98" xfId="0" applyFont="1" applyFill="1" applyBorder="1" applyAlignment="1">
      <alignment horizontal="center" vertical="center"/>
    </xf>
    <xf numFmtId="0" fontId="50" fillId="35" borderId="33" xfId="0" applyFont="1" applyFill="1" applyBorder="1" applyAlignment="1">
      <alignment horizontal="center" vertical="center"/>
    </xf>
    <xf numFmtId="0" fontId="50" fillId="35" borderId="105" xfId="0" applyFont="1" applyFill="1" applyBorder="1" applyAlignment="1">
      <alignment horizontal="center" vertical="center"/>
    </xf>
    <xf numFmtId="0" fontId="50" fillId="36" borderId="40" xfId="0" applyFont="1" applyFill="1" applyBorder="1" applyAlignment="1">
      <alignment horizontal="center" vertical="center"/>
    </xf>
    <xf numFmtId="0" fontId="50" fillId="36" borderId="107" xfId="0" applyFont="1" applyFill="1" applyBorder="1" applyAlignment="1">
      <alignment horizontal="center" vertical="center"/>
    </xf>
    <xf numFmtId="0" fontId="50" fillId="36" borderId="22" xfId="0" applyFont="1" applyFill="1" applyBorder="1" applyAlignment="1">
      <alignment horizontal="center" vertical="center"/>
    </xf>
    <xf numFmtId="0" fontId="94" fillId="36" borderId="30" xfId="0" applyFont="1" applyFill="1" applyBorder="1" applyAlignment="1">
      <alignment horizontal="center" vertical="center" wrapText="1"/>
    </xf>
    <xf numFmtId="0" fontId="94" fillId="36" borderId="10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22" fillId="0" borderId="0" xfId="0" applyFont="1" applyFill="1" applyAlignment="1">
      <alignment horizontal="center" vertical="top"/>
    </xf>
    <xf numFmtId="0" fontId="94" fillId="35" borderId="96" xfId="0" applyFont="1" applyFill="1" applyBorder="1" applyAlignment="1">
      <alignment horizontal="center" vertical="center" wrapText="1"/>
    </xf>
    <xf numFmtId="0" fontId="94" fillId="35" borderId="106" xfId="0" applyFont="1" applyFill="1" applyBorder="1" applyAlignment="1">
      <alignment horizontal="center" vertical="center" wrapText="1"/>
    </xf>
    <xf numFmtId="0" fontId="94" fillId="35" borderId="55" xfId="0" applyFont="1" applyFill="1" applyBorder="1" applyAlignment="1">
      <alignment horizontal="center" vertical="center" wrapText="1"/>
    </xf>
    <xf numFmtId="0" fontId="94" fillId="35" borderId="27" xfId="0" applyFont="1" applyFill="1" applyBorder="1" applyAlignment="1">
      <alignment horizontal="center" vertical="center" wrapText="1"/>
    </xf>
    <xf numFmtId="0" fontId="94" fillId="35" borderId="28" xfId="0" applyFont="1" applyFill="1" applyBorder="1" applyAlignment="1">
      <alignment horizontal="center" vertical="center" wrapText="1"/>
    </xf>
    <xf numFmtId="0" fontId="94" fillId="35" borderId="108" xfId="0" applyFont="1" applyFill="1" applyBorder="1" applyAlignment="1">
      <alignment horizontal="center" vertical="center" wrapText="1"/>
    </xf>
    <xf numFmtId="0" fontId="94" fillId="35" borderId="33" xfId="0" applyFont="1" applyFill="1" applyBorder="1" applyAlignment="1">
      <alignment horizontal="center" vertical="center" wrapText="1"/>
    </xf>
    <xf numFmtId="0" fontId="94" fillId="35" borderId="104" xfId="0" applyFont="1" applyFill="1" applyBorder="1" applyAlignment="1">
      <alignment horizontal="center" vertical="center" wrapText="1"/>
    </xf>
    <xf numFmtId="0" fontId="94" fillId="35" borderId="105" xfId="0" applyFont="1" applyFill="1" applyBorder="1" applyAlignment="1">
      <alignment horizontal="center" vertical="center" wrapText="1"/>
    </xf>
    <xf numFmtId="0" fontId="99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105" fillId="0" borderId="0" xfId="0" applyFont="1" applyBorder="1" applyAlignment="1">
      <alignment horizontal="center" vertical="top"/>
    </xf>
    <xf numFmtId="0" fontId="99" fillId="0" borderId="0" xfId="0" applyFont="1" applyBorder="1" applyAlignment="1">
      <alignment horizontal="center" wrapText="1"/>
    </xf>
    <xf numFmtId="0" fontId="9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02" fillId="0" borderId="0" xfId="0" applyFont="1" applyBorder="1" applyAlignment="1">
      <alignment horizontal="center"/>
    </xf>
    <xf numFmtId="0" fontId="87" fillId="35" borderId="69" xfId="0" applyFont="1" applyFill="1" applyBorder="1" applyAlignment="1">
      <alignment horizontal="center" vertical="center" wrapText="1"/>
    </xf>
    <xf numFmtId="0" fontId="87" fillId="35" borderId="45" xfId="0" applyFont="1" applyFill="1" applyBorder="1" applyAlignment="1">
      <alignment horizontal="center" vertical="center" wrapText="1"/>
    </xf>
    <xf numFmtId="0" fontId="87" fillId="35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69" xfId="0" applyFont="1" applyFill="1" applyBorder="1" applyAlignment="1">
      <alignment horizontal="center" vertical="center" wrapText="1"/>
    </xf>
    <xf numFmtId="0" fontId="87" fillId="35" borderId="54" xfId="0" applyFont="1" applyFill="1" applyBorder="1" applyAlignment="1">
      <alignment horizontal="center" vertical="center" wrapText="1"/>
    </xf>
    <xf numFmtId="0" fontId="105" fillId="0" borderId="16" xfId="0" applyFont="1" applyBorder="1" applyAlignment="1">
      <alignment horizontal="center"/>
    </xf>
    <xf numFmtId="0" fontId="99" fillId="0" borderId="15" xfId="0" applyFont="1" applyFill="1" applyBorder="1" applyAlignment="1">
      <alignment horizontal="center" wrapText="1"/>
    </xf>
    <xf numFmtId="0" fontId="99" fillId="0" borderId="0" xfId="0" applyFont="1" applyFill="1" applyBorder="1" applyAlignment="1">
      <alignment horizontal="center" wrapText="1"/>
    </xf>
    <xf numFmtId="0" fontId="108" fillId="0" borderId="38" xfId="0" applyFont="1" applyFill="1" applyBorder="1" applyAlignment="1">
      <alignment horizontal="right" vertical="center" wrapText="1"/>
    </xf>
    <xf numFmtId="0" fontId="108" fillId="0" borderId="13" xfId="0" applyFont="1" applyFill="1" applyBorder="1" applyAlignment="1">
      <alignment horizontal="right" vertical="center" wrapText="1"/>
    </xf>
    <xf numFmtId="0" fontId="103" fillId="0" borderId="0" xfId="0" applyFont="1" applyBorder="1" applyAlignment="1">
      <alignment horizontal="left" vertical="center"/>
    </xf>
    <xf numFmtId="0" fontId="105" fillId="0" borderId="16" xfId="0" applyFont="1" applyBorder="1" applyAlignment="1">
      <alignment horizontal="left"/>
    </xf>
    <xf numFmtId="0" fontId="93" fillId="35" borderId="11" xfId="0" applyFont="1" applyFill="1" applyBorder="1" applyAlignment="1">
      <alignment horizontal="center" vertical="center" wrapText="1"/>
    </xf>
    <xf numFmtId="0" fontId="93" fillId="35" borderId="69" xfId="0" applyFont="1" applyFill="1" applyBorder="1" applyAlignment="1">
      <alignment horizontal="center" vertical="center" wrapText="1"/>
    </xf>
    <xf numFmtId="0" fontId="118" fillId="35" borderId="11" xfId="0" applyFont="1" applyFill="1" applyBorder="1" applyAlignment="1">
      <alignment horizontal="center" vertical="center" wrapText="1"/>
    </xf>
    <xf numFmtId="0" fontId="118" fillId="35" borderId="69" xfId="0" applyFont="1" applyFill="1" applyBorder="1" applyAlignment="1">
      <alignment horizontal="center" vertical="center" wrapText="1"/>
    </xf>
    <xf numFmtId="0" fontId="102" fillId="0" borderId="109" xfId="0" applyFont="1" applyBorder="1" applyAlignment="1">
      <alignment horizontal="center"/>
    </xf>
    <xf numFmtId="0" fontId="87" fillId="35" borderId="110" xfId="0" applyFont="1" applyFill="1" applyBorder="1" applyAlignment="1">
      <alignment horizontal="right" wrapText="1"/>
    </xf>
    <xf numFmtId="0" fontId="87" fillId="35" borderId="109" xfId="0" applyFont="1" applyFill="1" applyBorder="1" applyAlignment="1">
      <alignment horizontal="right" wrapText="1"/>
    </xf>
    <xf numFmtId="0" fontId="87" fillId="35" borderId="111" xfId="0" applyFont="1" applyFill="1" applyBorder="1" applyAlignment="1">
      <alignment horizontal="righ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514350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323975"/>
          <a:ext cx="11811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6">
      <selection activeCell="J30" sqref="J30"/>
    </sheetView>
  </sheetViews>
  <sheetFormatPr defaultColWidth="9.140625" defaultRowHeight="15"/>
  <cols>
    <col min="1" max="1" width="7.140625" style="0" customWidth="1"/>
    <col min="7" max="7" width="11.8515625" style="0" customWidth="1"/>
    <col min="8" max="8" width="10.7109375" style="0" customWidth="1"/>
    <col min="9" max="9" width="8.28125" style="0" customWidth="1"/>
  </cols>
  <sheetData>
    <row r="1" spans="1:10" ht="15">
      <c r="A1" s="214" t="s">
        <v>536</v>
      </c>
      <c r="B1" s="215"/>
      <c r="C1" s="215"/>
      <c r="D1" s="215"/>
      <c r="E1" s="215"/>
      <c r="F1" s="215"/>
      <c r="G1" s="215"/>
      <c r="H1" s="215"/>
      <c r="I1" s="216"/>
      <c r="J1" s="218"/>
    </row>
    <row r="2" spans="1:10" ht="15">
      <c r="A2" s="217"/>
      <c r="B2" s="218"/>
      <c r="C2" s="218"/>
      <c r="D2" s="218"/>
      <c r="E2" s="218"/>
      <c r="F2" s="218"/>
      <c r="G2" s="218"/>
      <c r="H2" s="218"/>
      <c r="I2" s="219"/>
      <c r="J2" s="218"/>
    </row>
    <row r="3" spans="1:10" ht="15">
      <c r="A3" s="217"/>
      <c r="B3" s="218"/>
      <c r="C3" s="218"/>
      <c r="D3" s="218"/>
      <c r="E3" s="218"/>
      <c r="F3" s="218"/>
      <c r="G3" s="218"/>
      <c r="H3" s="218"/>
      <c r="I3" s="219"/>
      <c r="J3" s="218"/>
    </row>
    <row r="4" spans="1:10" ht="22.5" customHeight="1">
      <c r="A4" s="372" t="s">
        <v>224</v>
      </c>
      <c r="B4" s="373"/>
      <c r="C4" s="373"/>
      <c r="D4" s="373"/>
      <c r="E4" s="373"/>
      <c r="F4" s="373"/>
      <c r="G4" s="373"/>
      <c r="H4" s="373"/>
      <c r="I4" s="374"/>
      <c r="J4" s="218"/>
    </row>
    <row r="5" spans="1:10" ht="15">
      <c r="A5" s="217"/>
      <c r="B5" s="218"/>
      <c r="C5" s="218"/>
      <c r="D5" s="218"/>
      <c r="E5" s="218"/>
      <c r="F5" s="218"/>
      <c r="G5" s="218"/>
      <c r="H5" s="218"/>
      <c r="I5" s="219"/>
      <c r="J5" s="218"/>
    </row>
    <row r="6" spans="1:10" ht="15">
      <c r="A6" s="217"/>
      <c r="B6" s="218"/>
      <c r="C6" s="218"/>
      <c r="D6" s="218"/>
      <c r="E6" s="218"/>
      <c r="F6" s="218"/>
      <c r="G6" s="218"/>
      <c r="H6" s="218"/>
      <c r="I6" s="219"/>
      <c r="J6" s="218"/>
    </row>
    <row r="7" spans="1:10" ht="15">
      <c r="A7" s="217"/>
      <c r="B7" s="218"/>
      <c r="C7" s="218"/>
      <c r="D7" s="218"/>
      <c r="E7" s="218"/>
      <c r="F7" s="218"/>
      <c r="G7" s="218"/>
      <c r="H7" s="218"/>
      <c r="I7" s="219"/>
      <c r="J7" s="218"/>
    </row>
    <row r="8" spans="1:10" ht="15">
      <c r="A8" s="217"/>
      <c r="B8" s="218"/>
      <c r="C8" s="218"/>
      <c r="D8" s="218"/>
      <c r="E8" s="218"/>
      <c r="F8" s="218"/>
      <c r="G8" s="218"/>
      <c r="H8" s="218"/>
      <c r="I8" s="219"/>
      <c r="J8" s="218"/>
    </row>
    <row r="9" spans="1:10" ht="15">
      <c r="A9" s="217"/>
      <c r="B9" s="218"/>
      <c r="C9" s="218"/>
      <c r="D9" s="218"/>
      <c r="E9" s="218"/>
      <c r="F9" s="218"/>
      <c r="G9" s="218"/>
      <c r="H9" s="218"/>
      <c r="I9" s="219"/>
      <c r="J9" s="218"/>
    </row>
    <row r="10" spans="1:10" ht="15">
      <c r="A10" s="217"/>
      <c r="B10" s="218"/>
      <c r="C10" s="218"/>
      <c r="D10" s="218"/>
      <c r="E10" s="218"/>
      <c r="F10" s="218"/>
      <c r="G10" s="218"/>
      <c r="H10" s="218"/>
      <c r="I10" s="219"/>
      <c r="J10" s="218"/>
    </row>
    <row r="11" spans="1:10" ht="15">
      <c r="A11" s="217"/>
      <c r="B11" s="218"/>
      <c r="C11" s="218"/>
      <c r="D11" s="218"/>
      <c r="E11" s="218"/>
      <c r="F11" s="218"/>
      <c r="G11" s="218"/>
      <c r="H11" s="218"/>
      <c r="I11" s="219"/>
      <c r="J11" s="218"/>
    </row>
    <row r="12" spans="1:10" ht="15">
      <c r="A12" s="217"/>
      <c r="B12" s="218"/>
      <c r="C12" s="218"/>
      <c r="D12" s="218"/>
      <c r="E12" s="218"/>
      <c r="F12" s="218"/>
      <c r="G12" s="218"/>
      <c r="H12" s="218"/>
      <c r="I12" s="219"/>
      <c r="J12" s="218"/>
    </row>
    <row r="13" spans="1:10" ht="15">
      <c r="A13" s="217"/>
      <c r="B13" s="218"/>
      <c r="C13" s="218"/>
      <c r="D13" s="218"/>
      <c r="E13" s="218"/>
      <c r="F13" s="218"/>
      <c r="G13" s="218"/>
      <c r="H13" s="218"/>
      <c r="I13" s="219"/>
      <c r="J13" s="218"/>
    </row>
    <row r="14" spans="1:10" ht="15">
      <c r="A14" s="217"/>
      <c r="B14" s="218"/>
      <c r="C14" s="218"/>
      <c r="D14" s="218"/>
      <c r="E14" s="218"/>
      <c r="F14" s="218"/>
      <c r="G14" s="218"/>
      <c r="H14" s="218"/>
      <c r="I14" s="219"/>
      <c r="J14" s="218"/>
    </row>
    <row r="15" spans="1:10" ht="15">
      <c r="A15" s="217"/>
      <c r="B15" s="218"/>
      <c r="C15" s="218"/>
      <c r="D15" s="218"/>
      <c r="E15" s="218"/>
      <c r="F15" s="218"/>
      <c r="G15" s="218"/>
      <c r="H15" s="218"/>
      <c r="I15" s="219"/>
      <c r="J15" s="218"/>
    </row>
    <row r="16" spans="1:10" ht="15">
      <c r="A16" s="217"/>
      <c r="B16" s="218"/>
      <c r="C16" s="218"/>
      <c r="D16" s="218" t="s">
        <v>536</v>
      </c>
      <c r="E16" s="218"/>
      <c r="F16" s="218"/>
      <c r="G16" s="218"/>
      <c r="H16" s="218"/>
      <c r="I16" s="219"/>
      <c r="J16" s="218"/>
    </row>
    <row r="17" spans="1:10" ht="15">
      <c r="A17" s="217"/>
      <c r="B17" s="218"/>
      <c r="C17" s="218"/>
      <c r="D17" s="218" t="s">
        <v>536</v>
      </c>
      <c r="E17" s="218"/>
      <c r="F17" s="218"/>
      <c r="G17" s="218"/>
      <c r="H17" s="218"/>
      <c r="I17" s="219"/>
      <c r="J17" s="218"/>
    </row>
    <row r="18" spans="1:10" ht="20.25">
      <c r="A18" s="375" t="s">
        <v>225</v>
      </c>
      <c r="B18" s="376"/>
      <c r="C18" s="376"/>
      <c r="D18" s="376"/>
      <c r="E18" s="376"/>
      <c r="F18" s="376"/>
      <c r="G18" s="376"/>
      <c r="H18" s="376"/>
      <c r="I18" s="377"/>
      <c r="J18" s="218"/>
    </row>
    <row r="19" spans="1:10" ht="20.25">
      <c r="A19" s="375"/>
      <c r="B19" s="376"/>
      <c r="C19" s="376"/>
      <c r="D19" s="376"/>
      <c r="E19" s="376"/>
      <c r="F19" s="376"/>
      <c r="G19" s="376"/>
      <c r="H19" s="376"/>
      <c r="I19" s="377"/>
      <c r="J19" s="218"/>
    </row>
    <row r="20" spans="1:10" ht="20.25">
      <c r="A20" s="378" t="s">
        <v>563</v>
      </c>
      <c r="B20" s="379"/>
      <c r="C20" s="379"/>
      <c r="D20" s="379"/>
      <c r="E20" s="379"/>
      <c r="F20" s="379"/>
      <c r="G20" s="379"/>
      <c r="H20" s="379"/>
      <c r="I20" s="380"/>
      <c r="J20" s="218"/>
    </row>
    <row r="21" spans="1:10" ht="15.75">
      <c r="A21" s="220"/>
      <c r="B21" s="221"/>
      <c r="C21" s="221"/>
      <c r="D21" s="221"/>
      <c r="E21" s="221"/>
      <c r="F21" s="221"/>
      <c r="G21" s="221"/>
      <c r="H21" s="218"/>
      <c r="I21" s="219"/>
      <c r="J21" s="218"/>
    </row>
    <row r="22" spans="1:10" ht="18" customHeight="1">
      <c r="A22" s="220"/>
      <c r="B22" s="382" t="s">
        <v>303</v>
      </c>
      <c r="C22" s="382"/>
      <c r="D22" s="382"/>
      <c r="E22" s="382"/>
      <c r="F22" s="382"/>
      <c r="G22" s="382"/>
      <c r="H22" s="382"/>
      <c r="I22" s="383"/>
      <c r="J22" s="218"/>
    </row>
    <row r="23" spans="1:10" ht="15.75">
      <c r="A23" s="220"/>
      <c r="B23" s="382"/>
      <c r="C23" s="382"/>
      <c r="D23" s="382"/>
      <c r="E23" s="382"/>
      <c r="F23" s="382"/>
      <c r="G23" s="382"/>
      <c r="H23" s="382"/>
      <c r="I23" s="383"/>
      <c r="J23" s="218"/>
    </row>
    <row r="24" spans="1:10" ht="18">
      <c r="A24" s="220"/>
      <c r="B24" s="312"/>
      <c r="C24" s="312"/>
      <c r="D24" s="312"/>
      <c r="E24" s="312"/>
      <c r="F24" s="312"/>
      <c r="G24" s="312"/>
      <c r="H24" s="312"/>
      <c r="I24" s="313"/>
      <c r="J24" s="218"/>
    </row>
    <row r="25" spans="1:10" ht="15.75">
      <c r="A25" s="220"/>
      <c r="B25" s="221"/>
      <c r="C25" s="221"/>
      <c r="D25" s="221"/>
      <c r="E25" s="221"/>
      <c r="F25" s="221"/>
      <c r="G25" s="221"/>
      <c r="H25" s="218"/>
      <c r="I25" s="219"/>
      <c r="J25" s="218"/>
    </row>
    <row r="26" spans="1:10" ht="15.75">
      <c r="A26" s="220"/>
      <c r="B26" s="221"/>
      <c r="C26" s="221"/>
      <c r="D26" s="221"/>
      <c r="E26" s="221"/>
      <c r="F26" s="221"/>
      <c r="G26" s="221"/>
      <c r="H26" s="218"/>
      <c r="I26" s="219"/>
      <c r="J26" s="218"/>
    </row>
    <row r="27" spans="1:10" ht="23.25">
      <c r="A27" s="220"/>
      <c r="B27" s="221"/>
      <c r="C27" s="381"/>
      <c r="D27" s="381"/>
      <c r="E27" s="381"/>
      <c r="F27" s="221"/>
      <c r="G27" s="221"/>
      <c r="H27" s="218"/>
      <c r="I27" s="219"/>
      <c r="J27" s="218"/>
    </row>
    <row r="28" spans="1:10" ht="15.75">
      <c r="A28" s="220"/>
      <c r="B28" s="221"/>
      <c r="C28" s="221"/>
      <c r="D28" s="221"/>
      <c r="E28" s="221"/>
      <c r="F28" s="221"/>
      <c r="G28" s="221"/>
      <c r="H28" s="218"/>
      <c r="I28" s="219"/>
      <c r="J28" s="218"/>
    </row>
    <row r="29" spans="1:10" ht="15.75">
      <c r="A29" s="220"/>
      <c r="B29" s="221"/>
      <c r="C29" s="221"/>
      <c r="D29" s="221"/>
      <c r="E29" s="221"/>
      <c r="F29" s="221" t="s">
        <v>536</v>
      </c>
      <c r="G29" s="221"/>
      <c r="H29" s="218"/>
      <c r="I29" s="219"/>
      <c r="J29" s="218"/>
    </row>
    <row r="30" spans="1:10" ht="15.75">
      <c r="A30" s="220"/>
      <c r="B30" s="221"/>
      <c r="C30" s="221"/>
      <c r="D30" s="221"/>
      <c r="E30" s="221"/>
      <c r="F30" s="221" t="s">
        <v>536</v>
      </c>
      <c r="G30" s="221"/>
      <c r="H30" s="218"/>
      <c r="I30" s="219"/>
      <c r="J30" s="218"/>
    </row>
    <row r="31" spans="1:10" ht="15.75">
      <c r="A31" s="220"/>
      <c r="B31" s="221"/>
      <c r="C31" s="221"/>
      <c r="D31" s="221"/>
      <c r="E31" s="221"/>
      <c r="F31" s="221"/>
      <c r="G31" s="221"/>
      <c r="H31" s="218"/>
      <c r="I31" s="219"/>
      <c r="J31" s="218"/>
    </row>
    <row r="32" spans="1:10" ht="15.75">
      <c r="A32" s="220"/>
      <c r="B32" s="221"/>
      <c r="C32" s="221"/>
      <c r="D32" s="221"/>
      <c r="E32" s="221"/>
      <c r="F32" s="221"/>
      <c r="G32" s="221"/>
      <c r="H32" s="218"/>
      <c r="I32" s="219"/>
      <c r="J32" s="218"/>
    </row>
    <row r="33" spans="1:10" ht="15.75">
      <c r="A33" s="220"/>
      <c r="B33" s="221"/>
      <c r="C33" s="221"/>
      <c r="D33" s="221"/>
      <c r="E33" s="221"/>
      <c r="F33" s="221"/>
      <c r="G33" s="221"/>
      <c r="H33" s="218"/>
      <c r="I33" s="219"/>
      <c r="J33" s="218"/>
    </row>
    <row r="34" spans="1:10" ht="15.75">
      <c r="A34" s="220"/>
      <c r="B34" s="221"/>
      <c r="C34" s="221"/>
      <c r="D34" s="221"/>
      <c r="E34" s="221"/>
      <c r="F34" s="221"/>
      <c r="G34" s="221"/>
      <c r="H34" s="218"/>
      <c r="I34" s="219"/>
      <c r="J34" s="218"/>
    </row>
    <row r="35" spans="1:10" ht="15.75">
      <c r="A35" s="220"/>
      <c r="B35" s="221"/>
      <c r="C35" s="221"/>
      <c r="D35" s="221"/>
      <c r="E35" s="221"/>
      <c r="F35" s="221"/>
      <c r="G35" s="221"/>
      <c r="H35" s="218"/>
      <c r="I35" s="219"/>
      <c r="J35" s="218"/>
    </row>
    <row r="36" spans="1:10" ht="15.75">
      <c r="A36" s="366" t="s">
        <v>226</v>
      </c>
      <c r="B36" s="367"/>
      <c r="C36" s="367"/>
      <c r="D36" s="367"/>
      <c r="E36" s="367"/>
      <c r="F36" s="367"/>
      <c r="G36" s="367"/>
      <c r="H36" s="367"/>
      <c r="I36" s="368"/>
      <c r="J36" s="218"/>
    </row>
    <row r="37" spans="1:10" ht="15.75">
      <c r="A37" s="366" t="s">
        <v>227</v>
      </c>
      <c r="B37" s="367"/>
      <c r="C37" s="367"/>
      <c r="D37" s="367"/>
      <c r="E37" s="367"/>
      <c r="F37" s="367"/>
      <c r="G37" s="367"/>
      <c r="H37" s="367"/>
      <c r="I37" s="368"/>
      <c r="J37" s="218"/>
    </row>
    <row r="38" spans="1:10" ht="15.75">
      <c r="A38" s="220"/>
      <c r="B38" s="221"/>
      <c r="C38" s="221"/>
      <c r="D38" s="221"/>
      <c r="E38" s="221"/>
      <c r="F38" s="221"/>
      <c r="G38" s="221"/>
      <c r="H38" s="222"/>
      <c r="I38" s="224"/>
      <c r="J38" s="218"/>
    </row>
    <row r="39" spans="1:10" ht="15.75">
      <c r="A39" s="220"/>
      <c r="B39" s="221"/>
      <c r="C39" s="221"/>
      <c r="D39" s="221"/>
      <c r="E39" s="221"/>
      <c r="F39" s="221"/>
      <c r="G39" s="221"/>
      <c r="H39" s="222"/>
      <c r="I39" s="224"/>
      <c r="J39" s="218"/>
    </row>
    <row r="40" spans="1:10" ht="15">
      <c r="A40" s="369" t="s">
        <v>585</v>
      </c>
      <c r="B40" s="370"/>
      <c r="C40" s="370"/>
      <c r="D40" s="370"/>
      <c r="E40" s="370"/>
      <c r="F40" s="370"/>
      <c r="G40" s="370"/>
      <c r="H40" s="370"/>
      <c r="I40" s="371"/>
      <c r="J40" s="218"/>
    </row>
    <row r="41" spans="1:10" ht="15">
      <c r="A41" s="223"/>
      <c r="B41" s="222"/>
      <c r="C41" s="222"/>
      <c r="D41" s="222"/>
      <c r="E41" s="222"/>
      <c r="F41" s="222"/>
      <c r="G41" s="222"/>
      <c r="H41" s="218"/>
      <c r="I41" s="219"/>
      <c r="J41" s="218"/>
    </row>
    <row r="42" spans="1:10" ht="15">
      <c r="A42" s="223"/>
      <c r="B42" s="222"/>
      <c r="C42" s="222"/>
      <c r="D42" s="222"/>
      <c r="E42" s="222"/>
      <c r="F42" s="222"/>
      <c r="G42" s="222"/>
      <c r="H42" s="218"/>
      <c r="I42" s="219"/>
      <c r="J42" s="218"/>
    </row>
    <row r="43" spans="1:9" ht="15">
      <c r="A43" s="210"/>
      <c r="B43" s="1"/>
      <c r="C43" s="1"/>
      <c r="D43" s="1"/>
      <c r="E43" s="1"/>
      <c r="F43" s="1"/>
      <c r="G43" s="1"/>
      <c r="H43" s="1"/>
      <c r="I43" s="211"/>
    </row>
    <row r="44" spans="1:9" ht="15">
      <c r="A44" s="210"/>
      <c r="B44" s="1"/>
      <c r="C44" s="1"/>
      <c r="D44" s="1"/>
      <c r="E44" s="1"/>
      <c r="F44" s="1"/>
      <c r="G44" s="1"/>
      <c r="H44" s="1"/>
      <c r="I44" s="211"/>
    </row>
    <row r="45" spans="1:9" ht="15">
      <c r="A45" s="210"/>
      <c r="B45" s="1"/>
      <c r="C45" s="1"/>
      <c r="D45" s="1"/>
      <c r="E45" s="1"/>
      <c r="F45" s="1"/>
      <c r="G45" s="1"/>
      <c r="H45" s="1"/>
      <c r="I45" s="211"/>
    </row>
    <row r="46" spans="1:9" ht="15.75" thickBot="1">
      <c r="A46" s="225"/>
      <c r="B46" s="212"/>
      <c r="C46" s="212"/>
      <c r="D46" s="212"/>
      <c r="E46" s="212"/>
      <c r="F46" s="212"/>
      <c r="G46" s="212"/>
      <c r="H46" s="212"/>
      <c r="I46" s="213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Footer>&amp;L18.11.2016&amp;CTürkiye Odalar ve Borsalar Birliği&amp;R&amp;P/&amp;N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T43" sqref="T43"/>
    </sheetView>
  </sheetViews>
  <sheetFormatPr defaultColWidth="9.140625" defaultRowHeight="15"/>
  <sheetData>
    <row r="1" ht="15">
      <c r="A1" s="177"/>
    </row>
    <row r="2" spans="1:10" ht="16.5" thickBot="1">
      <c r="A2" s="416" t="s">
        <v>573</v>
      </c>
      <c r="B2" s="416"/>
      <c r="C2" s="416"/>
      <c r="D2" s="416"/>
      <c r="E2" s="416"/>
      <c r="F2" s="416"/>
      <c r="G2" s="416"/>
      <c r="H2" s="416"/>
      <c r="I2" s="416"/>
      <c r="J2" s="416"/>
    </row>
    <row r="5" spans="1:10" ht="18.75" customHeight="1">
      <c r="A5" s="410" t="s">
        <v>94</v>
      </c>
      <c r="B5" s="410"/>
      <c r="C5" s="410"/>
      <c r="D5" s="410"/>
      <c r="E5" s="410"/>
      <c r="F5" s="410"/>
      <c r="G5" s="410"/>
      <c r="H5" s="410"/>
      <c r="I5" s="410"/>
      <c r="J5" s="410"/>
    </row>
    <row r="6" spans="3:10" ht="15.75">
      <c r="C6" s="218"/>
      <c r="D6" s="38"/>
      <c r="E6" s="38"/>
      <c r="F6" s="38"/>
      <c r="G6" s="38"/>
      <c r="H6" s="38"/>
      <c r="I6" s="38"/>
      <c r="J6" s="38"/>
    </row>
    <row r="7" spans="3:10" ht="15.75">
      <c r="C7" s="1"/>
      <c r="D7" s="38"/>
      <c r="E7" s="38"/>
      <c r="F7" s="38"/>
      <c r="G7" s="38"/>
      <c r="H7" s="38"/>
      <c r="I7" s="38"/>
      <c r="J7" s="38"/>
    </row>
    <row r="8" ht="15.75" thickBot="1"/>
    <row r="9" spans="2:11" ht="24.75" customHeight="1">
      <c r="B9" s="130"/>
      <c r="C9" s="459" t="s">
        <v>95</v>
      </c>
      <c r="D9" s="460"/>
      <c r="E9" s="459" t="s">
        <v>96</v>
      </c>
      <c r="F9" s="460"/>
      <c r="G9" s="459" t="s">
        <v>97</v>
      </c>
      <c r="H9" s="460"/>
      <c r="I9" s="459" t="s">
        <v>98</v>
      </c>
      <c r="J9" s="461"/>
      <c r="K9" s="177"/>
    </row>
    <row r="10" spans="2:10" ht="24.75" customHeight="1">
      <c r="B10" s="131" t="s">
        <v>99</v>
      </c>
      <c r="C10" s="450">
        <v>1793</v>
      </c>
      <c r="D10" s="451"/>
      <c r="E10" s="450">
        <v>1606</v>
      </c>
      <c r="F10" s="451"/>
      <c r="G10" s="456">
        <v>17</v>
      </c>
      <c r="H10" s="458"/>
      <c r="I10" s="456">
        <v>27</v>
      </c>
      <c r="J10" s="457"/>
    </row>
    <row r="11" spans="2:10" ht="24.75" customHeight="1">
      <c r="B11" s="132" t="s">
        <v>100</v>
      </c>
      <c r="C11" s="450">
        <v>1791</v>
      </c>
      <c r="D11" s="451"/>
      <c r="E11" s="450">
        <v>1040</v>
      </c>
      <c r="F11" s="451"/>
      <c r="G11" s="456">
        <v>14</v>
      </c>
      <c r="H11" s="458"/>
      <c r="I11" s="456">
        <v>12</v>
      </c>
      <c r="J11" s="457"/>
    </row>
    <row r="12" spans="2:10" ht="24.75" customHeight="1">
      <c r="B12" s="131" t="s">
        <v>101</v>
      </c>
      <c r="C12" s="450">
        <v>2217</v>
      </c>
      <c r="D12" s="451"/>
      <c r="E12" s="450">
        <v>1542</v>
      </c>
      <c r="F12" s="451"/>
      <c r="G12" s="450">
        <v>15</v>
      </c>
      <c r="H12" s="451"/>
      <c r="I12" s="450">
        <v>14</v>
      </c>
      <c r="J12" s="452"/>
    </row>
    <row r="13" spans="2:10" ht="24.75" customHeight="1">
      <c r="B13" s="132" t="s">
        <v>102</v>
      </c>
      <c r="C13" s="450">
        <v>1926</v>
      </c>
      <c r="D13" s="451"/>
      <c r="E13" s="450">
        <v>1088</v>
      </c>
      <c r="F13" s="451"/>
      <c r="G13" s="450">
        <v>17</v>
      </c>
      <c r="H13" s="451"/>
      <c r="I13" s="450">
        <v>15</v>
      </c>
      <c r="J13" s="452"/>
    </row>
    <row r="14" spans="2:10" ht="24.75" customHeight="1">
      <c r="B14" s="133" t="s">
        <v>103</v>
      </c>
      <c r="C14" s="450">
        <v>1938</v>
      </c>
      <c r="D14" s="451"/>
      <c r="E14" s="450">
        <v>972</v>
      </c>
      <c r="F14" s="451"/>
      <c r="G14" s="450">
        <v>14</v>
      </c>
      <c r="H14" s="451"/>
      <c r="I14" s="450">
        <v>82</v>
      </c>
      <c r="J14" s="452"/>
    </row>
    <row r="15" spans="2:10" ht="24.75" customHeight="1">
      <c r="B15" s="134" t="s">
        <v>104</v>
      </c>
      <c r="C15" s="450">
        <v>2103</v>
      </c>
      <c r="D15" s="451"/>
      <c r="E15" s="450">
        <v>1243</v>
      </c>
      <c r="F15" s="451"/>
      <c r="G15" s="450">
        <v>20</v>
      </c>
      <c r="H15" s="451"/>
      <c r="I15" s="450">
        <v>76</v>
      </c>
      <c r="J15" s="452"/>
    </row>
    <row r="16" spans="2:10" ht="24.75" customHeight="1">
      <c r="B16" s="133" t="s">
        <v>105</v>
      </c>
      <c r="C16" s="450">
        <v>1044</v>
      </c>
      <c r="D16" s="451"/>
      <c r="E16" s="450">
        <v>794</v>
      </c>
      <c r="F16" s="451"/>
      <c r="G16" s="450">
        <v>5</v>
      </c>
      <c r="H16" s="451"/>
      <c r="I16" s="450">
        <v>20</v>
      </c>
      <c r="J16" s="452"/>
    </row>
    <row r="17" spans="2:10" ht="24.75" customHeight="1">
      <c r="B17" s="134" t="s">
        <v>562</v>
      </c>
      <c r="C17" s="450">
        <v>1555</v>
      </c>
      <c r="D17" s="451"/>
      <c r="E17" s="450">
        <v>894</v>
      </c>
      <c r="F17" s="451"/>
      <c r="G17" s="450">
        <v>13</v>
      </c>
      <c r="H17" s="451"/>
      <c r="I17" s="450">
        <v>25</v>
      </c>
      <c r="J17" s="452"/>
    </row>
    <row r="18" spans="2:10" ht="24.75" customHeight="1">
      <c r="B18" s="133" t="s">
        <v>581</v>
      </c>
      <c r="C18" s="450">
        <v>1377</v>
      </c>
      <c r="D18" s="451"/>
      <c r="E18" s="450">
        <v>1074</v>
      </c>
      <c r="F18" s="451"/>
      <c r="G18" s="450">
        <v>16</v>
      </c>
      <c r="H18" s="451"/>
      <c r="I18" s="450">
        <v>12</v>
      </c>
      <c r="J18" s="452"/>
    </row>
    <row r="19" spans="2:10" ht="24.75" customHeight="1">
      <c r="B19" s="134" t="s">
        <v>248</v>
      </c>
      <c r="C19" s="450">
        <v>1602</v>
      </c>
      <c r="D19" s="451"/>
      <c r="E19" s="450">
        <v>1302</v>
      </c>
      <c r="F19" s="451"/>
      <c r="G19" s="450">
        <v>7</v>
      </c>
      <c r="H19" s="451"/>
      <c r="I19" s="450">
        <v>72</v>
      </c>
      <c r="J19" s="452"/>
    </row>
    <row r="20" spans="2:10" ht="24.75" customHeight="1">
      <c r="B20" s="133" t="s">
        <v>249</v>
      </c>
      <c r="C20" s="450"/>
      <c r="D20" s="451"/>
      <c r="E20" s="450"/>
      <c r="F20" s="451"/>
      <c r="G20" s="450"/>
      <c r="H20" s="451"/>
      <c r="I20" s="450"/>
      <c r="J20" s="452"/>
    </row>
    <row r="21" spans="2:10" ht="24.75" customHeight="1">
      <c r="B21" s="134" t="s">
        <v>250</v>
      </c>
      <c r="C21" s="450"/>
      <c r="D21" s="451"/>
      <c r="E21" s="450"/>
      <c r="F21" s="451"/>
      <c r="G21" s="450"/>
      <c r="H21" s="451"/>
      <c r="I21" s="450"/>
      <c r="J21" s="452"/>
    </row>
    <row r="22" spans="2:10" ht="24.75" customHeight="1" thickBot="1">
      <c r="B22" s="135" t="s">
        <v>30</v>
      </c>
      <c r="C22" s="453">
        <f>SUM(C10:D21)</f>
        <v>17346</v>
      </c>
      <c r="D22" s="454"/>
      <c r="E22" s="453">
        <f>SUM(E10:F21)</f>
        <v>11555</v>
      </c>
      <c r="F22" s="454"/>
      <c r="G22" s="453">
        <f>SUM(G10:H21)</f>
        <v>138</v>
      </c>
      <c r="H22" s="454"/>
      <c r="I22" s="453">
        <f>SUM(I10:J21)</f>
        <v>355</v>
      </c>
      <c r="J22" s="455"/>
    </row>
    <row r="24" spans="2:5" ht="15">
      <c r="B24" s="2" t="s">
        <v>18</v>
      </c>
      <c r="C24" s="2"/>
      <c r="D24" s="2"/>
      <c r="E24" s="2"/>
    </row>
  </sheetData>
  <sheetProtection/>
  <mergeCells count="58"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A2:J2"/>
    <mergeCell ref="A5:J5"/>
    <mergeCell ref="C9:D9"/>
    <mergeCell ref="E9:F9"/>
    <mergeCell ref="G9:H9"/>
    <mergeCell ref="I9:J9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C19:D19"/>
    <mergeCell ref="E19:F19"/>
    <mergeCell ref="G19:H19"/>
    <mergeCell ref="I19:J19"/>
    <mergeCell ref="C20:D20"/>
    <mergeCell ref="E20:F20"/>
    <mergeCell ref="G20:H20"/>
    <mergeCell ref="I20:J20"/>
    <mergeCell ref="G18:H18"/>
    <mergeCell ref="I18:J18"/>
    <mergeCell ref="E18:F18"/>
    <mergeCell ref="E21:F21"/>
    <mergeCell ref="G21:H21"/>
    <mergeCell ref="I21:J21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&amp;L18.11.2016&amp;CTÜRKİYE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F57"/>
  <sheetViews>
    <sheetView zoomScalePageLayoutView="0" workbookViewId="0" topLeftCell="A1">
      <selection activeCell="T43" sqref="T43"/>
    </sheetView>
  </sheetViews>
  <sheetFormatPr defaultColWidth="9.140625" defaultRowHeight="15"/>
  <cols>
    <col min="1" max="1" width="6.8515625" style="0" customWidth="1"/>
    <col min="2" max="2" width="16.57421875" style="0" customWidth="1"/>
    <col min="3" max="3" width="35.8515625" style="0" customWidth="1"/>
    <col min="4" max="4" width="9.140625" style="0" customWidth="1"/>
    <col min="5" max="5" width="9.140625" style="177" customWidth="1"/>
    <col min="6" max="6" width="8.00390625" style="0" customWidth="1"/>
    <col min="145" max="145" width="5.140625" style="0" customWidth="1"/>
  </cols>
  <sheetData>
    <row r="2" spans="1:6" ht="17.25" customHeight="1" thickBot="1">
      <c r="A2" s="416" t="s">
        <v>580</v>
      </c>
      <c r="B2" s="416"/>
      <c r="C2" s="416"/>
      <c r="D2" s="416"/>
      <c r="E2" s="416"/>
      <c r="F2" s="112"/>
    </row>
    <row r="3" spans="1:5" ht="16.5" customHeight="1">
      <c r="A3" s="410" t="s">
        <v>106</v>
      </c>
      <c r="B3" s="410"/>
      <c r="C3" s="410"/>
      <c r="D3" s="410"/>
      <c r="E3" s="410"/>
    </row>
    <row r="4" spans="1:5" s="98" customFormat="1" ht="16.5" customHeight="1">
      <c r="A4" s="123"/>
      <c r="B4" s="123"/>
      <c r="C4" s="123"/>
      <c r="D4" s="123"/>
      <c r="E4" s="339"/>
    </row>
    <row r="6" ht="15">
      <c r="C6" s="137" t="s">
        <v>3</v>
      </c>
    </row>
    <row r="7" spans="3:5" s="98" customFormat="1" ht="15">
      <c r="C7" s="100"/>
      <c r="E7" s="177"/>
    </row>
    <row r="8" spans="1:6" ht="15" customHeight="1">
      <c r="A8" s="36" t="s">
        <v>108</v>
      </c>
      <c r="B8" s="277" t="s">
        <v>437</v>
      </c>
      <c r="C8" s="281" t="s">
        <v>109</v>
      </c>
      <c r="D8" s="281" t="s">
        <v>9</v>
      </c>
      <c r="E8" s="342" t="s">
        <v>110</v>
      </c>
      <c r="F8" s="177"/>
    </row>
    <row r="9" spans="1:5" ht="27" customHeight="1">
      <c r="A9" s="279">
        <v>1</v>
      </c>
      <c r="B9" s="282" t="s">
        <v>111</v>
      </c>
      <c r="C9" s="283" t="s">
        <v>112</v>
      </c>
      <c r="D9" s="162">
        <v>109</v>
      </c>
      <c r="E9" s="343">
        <f>D9/955*100</f>
        <v>11.413612565445026</v>
      </c>
    </row>
    <row r="10" spans="1:5" ht="15.75" customHeight="1">
      <c r="A10" s="280">
        <v>2</v>
      </c>
      <c r="B10" s="282" t="s">
        <v>442</v>
      </c>
      <c r="C10" s="283" t="s">
        <v>443</v>
      </c>
      <c r="D10" s="162">
        <v>35</v>
      </c>
      <c r="E10" s="343">
        <f aca="true" t="shared" si="0" ref="E10:E18">D10/955*100</f>
        <v>3.664921465968586</v>
      </c>
    </row>
    <row r="11" spans="1:5" ht="25.5" customHeight="1">
      <c r="A11" s="280">
        <v>3</v>
      </c>
      <c r="B11" s="282" t="s">
        <v>586</v>
      </c>
      <c r="C11" s="283" t="s">
        <v>587</v>
      </c>
      <c r="D11" s="162">
        <v>31</v>
      </c>
      <c r="E11" s="343">
        <f t="shared" si="0"/>
        <v>3.2460732984293195</v>
      </c>
    </row>
    <row r="12" spans="1:5" ht="15" customHeight="1">
      <c r="A12" s="279">
        <v>4</v>
      </c>
      <c r="B12" s="282" t="s">
        <v>316</v>
      </c>
      <c r="C12" s="283" t="s">
        <v>114</v>
      </c>
      <c r="D12" s="162">
        <v>27</v>
      </c>
      <c r="E12" s="343">
        <f t="shared" si="0"/>
        <v>2.8272251308900525</v>
      </c>
    </row>
    <row r="13" spans="1:5" ht="12.75" customHeight="1">
      <c r="A13" s="280">
        <v>5</v>
      </c>
      <c r="B13" s="282" t="s">
        <v>314</v>
      </c>
      <c r="C13" s="283" t="s">
        <v>274</v>
      </c>
      <c r="D13" s="162">
        <v>26</v>
      </c>
      <c r="E13" s="343">
        <f t="shared" si="0"/>
        <v>2.7225130890052354</v>
      </c>
    </row>
    <row r="14" spans="1:5" ht="21" customHeight="1">
      <c r="A14" s="279">
        <v>6</v>
      </c>
      <c r="B14" s="282" t="s">
        <v>444</v>
      </c>
      <c r="C14" s="283" t="s">
        <v>445</v>
      </c>
      <c r="D14" s="162">
        <v>22</v>
      </c>
      <c r="E14" s="343">
        <f t="shared" si="0"/>
        <v>2.3036649214659684</v>
      </c>
    </row>
    <row r="15" spans="1:5" ht="20.25" customHeight="1">
      <c r="A15" s="280">
        <v>7</v>
      </c>
      <c r="B15" s="282" t="s">
        <v>313</v>
      </c>
      <c r="C15" s="283" t="s">
        <v>113</v>
      </c>
      <c r="D15" s="162">
        <v>19</v>
      </c>
      <c r="E15" s="343">
        <f t="shared" si="0"/>
        <v>1.9895287958115182</v>
      </c>
    </row>
    <row r="16" spans="1:5" ht="15.75" customHeight="1">
      <c r="A16" s="279">
        <v>8</v>
      </c>
      <c r="B16" s="282" t="s">
        <v>550</v>
      </c>
      <c r="C16" s="283" t="s">
        <v>551</v>
      </c>
      <c r="D16" s="162">
        <v>14</v>
      </c>
      <c r="E16" s="343">
        <f t="shared" si="0"/>
        <v>1.4659685863874345</v>
      </c>
    </row>
    <row r="17" spans="1:5" ht="21.75" customHeight="1">
      <c r="A17" s="280">
        <v>9</v>
      </c>
      <c r="B17" s="282" t="s">
        <v>588</v>
      </c>
      <c r="C17" s="283" t="s">
        <v>589</v>
      </c>
      <c r="D17" s="162">
        <v>11</v>
      </c>
      <c r="E17" s="343">
        <f t="shared" si="0"/>
        <v>1.1518324607329842</v>
      </c>
    </row>
    <row r="18" spans="1:5" ht="23.25" customHeight="1">
      <c r="A18" s="279">
        <v>10</v>
      </c>
      <c r="B18" s="282" t="s">
        <v>315</v>
      </c>
      <c r="C18" s="283" t="s">
        <v>278</v>
      </c>
      <c r="D18" s="162">
        <v>11</v>
      </c>
      <c r="E18" s="343">
        <f t="shared" si="0"/>
        <v>1.1518324607329842</v>
      </c>
    </row>
    <row r="19" spans="1:2" ht="15">
      <c r="A19" s="2"/>
      <c r="B19" s="2"/>
    </row>
    <row r="20" spans="1:5" s="98" customFormat="1" ht="15">
      <c r="A20" s="2"/>
      <c r="B20" s="2"/>
      <c r="E20" s="177"/>
    </row>
    <row r="21" spans="1:5" s="98" customFormat="1" ht="15">
      <c r="A21" s="2"/>
      <c r="B21" s="2"/>
      <c r="E21" s="177"/>
    </row>
    <row r="22" spans="1:2" ht="15">
      <c r="A22" s="2"/>
      <c r="B22" s="2"/>
    </row>
    <row r="23" ht="15">
      <c r="C23" s="137" t="s">
        <v>6</v>
      </c>
    </row>
    <row r="25" spans="1:5" ht="18" customHeight="1">
      <c r="A25" s="36" t="s">
        <v>108</v>
      </c>
      <c r="B25" s="139" t="s">
        <v>437</v>
      </c>
      <c r="C25" s="138" t="s">
        <v>109</v>
      </c>
      <c r="D25" s="36" t="s">
        <v>9</v>
      </c>
      <c r="E25" s="344" t="s">
        <v>110</v>
      </c>
    </row>
    <row r="26" spans="1:5" ht="27.75" customHeight="1">
      <c r="A26" s="39">
        <v>1</v>
      </c>
      <c r="B26" s="282" t="s">
        <v>111</v>
      </c>
      <c r="C26" s="283" t="s">
        <v>112</v>
      </c>
      <c r="D26" s="162">
        <v>664</v>
      </c>
      <c r="E26" s="343">
        <f>D26/4358*100</f>
        <v>15.23634694814135</v>
      </c>
    </row>
    <row r="27" spans="1:5" ht="27" customHeight="1">
      <c r="A27" s="40">
        <v>2</v>
      </c>
      <c r="B27" s="282" t="s">
        <v>316</v>
      </c>
      <c r="C27" s="283" t="s">
        <v>114</v>
      </c>
      <c r="D27" s="162">
        <v>189</v>
      </c>
      <c r="E27" s="343">
        <f aca="true" t="shared" si="1" ref="E27:E35">D27/4358*100</f>
        <v>4.336851766865535</v>
      </c>
    </row>
    <row r="28" spans="1:5" ht="25.5" customHeight="1">
      <c r="A28" s="39">
        <v>3</v>
      </c>
      <c r="B28" s="282" t="s">
        <v>314</v>
      </c>
      <c r="C28" s="283" t="s">
        <v>274</v>
      </c>
      <c r="D28" s="162">
        <v>115</v>
      </c>
      <c r="E28" s="343">
        <f t="shared" si="1"/>
        <v>2.6388251491509864</v>
      </c>
    </row>
    <row r="29" spans="1:5" ht="22.5" customHeight="1">
      <c r="A29" s="40">
        <v>4</v>
      </c>
      <c r="B29" s="282" t="s">
        <v>318</v>
      </c>
      <c r="C29" s="283" t="s">
        <v>119</v>
      </c>
      <c r="D29" s="162">
        <v>96</v>
      </c>
      <c r="E29" s="343">
        <f t="shared" si="1"/>
        <v>2.202845341899954</v>
      </c>
    </row>
    <row r="30" spans="1:5" ht="25.5" customHeight="1">
      <c r="A30" s="39">
        <v>5</v>
      </c>
      <c r="B30" s="282" t="s">
        <v>444</v>
      </c>
      <c r="C30" s="283" t="s">
        <v>445</v>
      </c>
      <c r="D30" s="162">
        <v>76</v>
      </c>
      <c r="E30" s="343">
        <f t="shared" si="1"/>
        <v>1.7439192290041303</v>
      </c>
    </row>
    <row r="31" spans="1:5" ht="22.5" customHeight="1">
      <c r="A31" s="40">
        <v>6</v>
      </c>
      <c r="B31" s="282" t="s">
        <v>116</v>
      </c>
      <c r="C31" s="283" t="s">
        <v>117</v>
      </c>
      <c r="D31" s="162">
        <v>65</v>
      </c>
      <c r="E31" s="343">
        <f t="shared" si="1"/>
        <v>1.4915098669114273</v>
      </c>
    </row>
    <row r="32" spans="1:5" ht="18" customHeight="1">
      <c r="A32" s="39">
        <v>7</v>
      </c>
      <c r="B32" s="282" t="s">
        <v>590</v>
      </c>
      <c r="C32" s="283" t="s">
        <v>591</v>
      </c>
      <c r="D32" s="162">
        <v>64</v>
      </c>
      <c r="E32" s="343">
        <f t="shared" si="1"/>
        <v>1.4685635612666361</v>
      </c>
    </row>
    <row r="33" spans="1:5" ht="17.25" customHeight="1">
      <c r="A33" s="40">
        <v>8</v>
      </c>
      <c r="B33" s="282" t="s">
        <v>315</v>
      </c>
      <c r="C33" s="283" t="s">
        <v>278</v>
      </c>
      <c r="D33" s="162">
        <v>62</v>
      </c>
      <c r="E33" s="343">
        <f t="shared" si="1"/>
        <v>1.4226709499770536</v>
      </c>
    </row>
    <row r="34" spans="1:5" ht="24" customHeight="1">
      <c r="A34" s="39">
        <v>9</v>
      </c>
      <c r="B34" s="282" t="s">
        <v>317</v>
      </c>
      <c r="C34" s="283" t="s">
        <v>118</v>
      </c>
      <c r="D34" s="162">
        <v>62</v>
      </c>
      <c r="E34" s="343">
        <f t="shared" si="1"/>
        <v>1.4226709499770536</v>
      </c>
    </row>
    <row r="35" spans="1:5" ht="15.75" customHeight="1">
      <c r="A35" s="40">
        <v>10</v>
      </c>
      <c r="B35" s="282" t="s">
        <v>537</v>
      </c>
      <c r="C35" s="283" t="s">
        <v>538</v>
      </c>
      <c r="D35" s="162">
        <v>55</v>
      </c>
      <c r="E35" s="343">
        <f t="shared" si="1"/>
        <v>1.2620468104635154</v>
      </c>
    </row>
    <row r="36" spans="1:2" ht="15">
      <c r="A36" s="2"/>
      <c r="B36" s="2"/>
    </row>
    <row r="37" spans="1:2" ht="15">
      <c r="A37" s="2"/>
      <c r="B37" s="2"/>
    </row>
    <row r="38" spans="1:5" s="98" customFormat="1" ht="15">
      <c r="A38" s="2"/>
      <c r="B38" s="2"/>
      <c r="E38" s="177"/>
    </row>
    <row r="39" spans="1:5" s="98" customFormat="1" ht="15">
      <c r="A39" s="2"/>
      <c r="B39" s="2"/>
      <c r="E39" s="177"/>
    </row>
    <row r="40" spans="1:5" s="98" customFormat="1" ht="15">
      <c r="A40" s="2"/>
      <c r="B40" s="2"/>
      <c r="E40" s="177"/>
    </row>
    <row r="41" spans="1:5" s="98" customFormat="1" ht="15">
      <c r="A41" s="2"/>
      <c r="B41" s="2"/>
      <c r="E41" s="177"/>
    </row>
    <row r="43" ht="15">
      <c r="C43" s="137" t="s">
        <v>120</v>
      </c>
    </row>
    <row r="45" spans="1:5" ht="17.25" customHeight="1">
      <c r="A45" s="36" t="s">
        <v>108</v>
      </c>
      <c r="B45" s="139" t="s">
        <v>437</v>
      </c>
      <c r="C45" s="138" t="s">
        <v>109</v>
      </c>
      <c r="D45" s="36" t="s">
        <v>9</v>
      </c>
      <c r="E45" s="344" t="s">
        <v>110</v>
      </c>
    </row>
    <row r="46" spans="1:6" ht="21.75" customHeight="1">
      <c r="A46" s="39">
        <v>1</v>
      </c>
      <c r="B46" s="282" t="s">
        <v>111</v>
      </c>
      <c r="C46" s="283" t="s">
        <v>112</v>
      </c>
      <c r="D46" s="162">
        <v>881</v>
      </c>
      <c r="E46" s="343">
        <f>D46/3049*100</f>
        <v>28.894719580190227</v>
      </c>
      <c r="F46" s="1"/>
    </row>
    <row r="47" spans="1:5" ht="17.25" customHeight="1">
      <c r="A47" s="40">
        <v>2</v>
      </c>
      <c r="B47" s="282" t="s">
        <v>316</v>
      </c>
      <c r="C47" s="283" t="s">
        <v>114</v>
      </c>
      <c r="D47" s="162">
        <v>138</v>
      </c>
      <c r="E47" s="343">
        <f aca="true" t="shared" si="2" ref="E47:E55">D47/3049*100</f>
        <v>4.526074122663169</v>
      </c>
    </row>
    <row r="48" spans="1:5" ht="30" customHeight="1">
      <c r="A48" s="39">
        <v>3</v>
      </c>
      <c r="B48" s="282" t="s">
        <v>116</v>
      </c>
      <c r="C48" s="283" t="s">
        <v>117</v>
      </c>
      <c r="D48" s="162">
        <v>90</v>
      </c>
      <c r="E48" s="343">
        <f t="shared" si="2"/>
        <v>2.951787471302066</v>
      </c>
    </row>
    <row r="49" spans="1:5" ht="28.5" customHeight="1">
      <c r="A49" s="40">
        <v>4</v>
      </c>
      <c r="B49" s="282" t="s">
        <v>337</v>
      </c>
      <c r="C49" s="283" t="s">
        <v>338</v>
      </c>
      <c r="D49" s="162">
        <v>88</v>
      </c>
      <c r="E49" s="343">
        <f t="shared" si="2"/>
        <v>2.8861921941620206</v>
      </c>
    </row>
    <row r="50" spans="1:5" ht="19.5" customHeight="1">
      <c r="A50" s="39">
        <v>5</v>
      </c>
      <c r="B50" s="282" t="s">
        <v>314</v>
      </c>
      <c r="C50" s="283" t="s">
        <v>274</v>
      </c>
      <c r="D50" s="162">
        <v>67</v>
      </c>
      <c r="E50" s="343">
        <f t="shared" si="2"/>
        <v>2.197441784191538</v>
      </c>
    </row>
    <row r="51" spans="1:5" ht="23.25" customHeight="1">
      <c r="A51" s="40">
        <v>6</v>
      </c>
      <c r="B51" s="282" t="s">
        <v>319</v>
      </c>
      <c r="C51" s="283" t="s">
        <v>247</v>
      </c>
      <c r="D51" s="162">
        <v>63</v>
      </c>
      <c r="E51" s="343">
        <f t="shared" si="2"/>
        <v>2.066251229911446</v>
      </c>
    </row>
    <row r="52" spans="1:5" ht="25.5" customHeight="1">
      <c r="A52" s="39">
        <v>7</v>
      </c>
      <c r="B52" s="282" t="s">
        <v>444</v>
      </c>
      <c r="C52" s="283" t="s">
        <v>445</v>
      </c>
      <c r="D52" s="162">
        <v>59</v>
      </c>
      <c r="E52" s="343">
        <f t="shared" si="2"/>
        <v>1.9350606756313546</v>
      </c>
    </row>
    <row r="53" spans="1:5" ht="27.75" customHeight="1">
      <c r="A53" s="40">
        <v>8</v>
      </c>
      <c r="B53" s="282" t="s">
        <v>470</v>
      </c>
      <c r="C53" s="283" t="s">
        <v>471</v>
      </c>
      <c r="D53" s="162">
        <v>53</v>
      </c>
      <c r="E53" s="343">
        <f t="shared" si="2"/>
        <v>1.7382748442112166</v>
      </c>
    </row>
    <row r="54" spans="1:5" ht="27" customHeight="1">
      <c r="A54" s="39">
        <v>9</v>
      </c>
      <c r="B54" s="282" t="s">
        <v>321</v>
      </c>
      <c r="C54" s="283" t="s">
        <v>312</v>
      </c>
      <c r="D54" s="162">
        <v>52</v>
      </c>
      <c r="E54" s="343">
        <f t="shared" si="2"/>
        <v>1.7054772056411938</v>
      </c>
    </row>
    <row r="55" spans="1:5" ht="17.25" customHeight="1">
      <c r="A55" s="40">
        <v>10</v>
      </c>
      <c r="B55" s="282" t="s">
        <v>317</v>
      </c>
      <c r="C55" s="283" t="s">
        <v>118</v>
      </c>
      <c r="D55" s="162">
        <v>42</v>
      </c>
      <c r="E55" s="343">
        <f t="shared" si="2"/>
        <v>1.3775008199409644</v>
      </c>
    </row>
    <row r="56" spans="2:3" ht="15">
      <c r="B56" s="2"/>
      <c r="C56" s="2"/>
    </row>
    <row r="57" ht="15">
      <c r="A57" s="2" t="s">
        <v>18</v>
      </c>
    </row>
  </sheetData>
  <sheetProtection/>
  <mergeCells count="2">
    <mergeCell ref="A2:E2"/>
    <mergeCell ref="A3:E3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&amp;L18.11.2016&amp;CTÜRKİYE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22">
      <selection activeCell="G38" sqref="G38"/>
    </sheetView>
  </sheetViews>
  <sheetFormatPr defaultColWidth="9.140625" defaultRowHeight="15"/>
  <cols>
    <col min="1" max="1" width="4.00390625" style="98" customWidth="1"/>
    <col min="2" max="2" width="8.421875" style="98" customWidth="1"/>
    <col min="3" max="3" width="41.57421875" style="98" customWidth="1"/>
    <col min="4" max="4" width="6.8515625" style="98" customWidth="1"/>
    <col min="5" max="5" width="6.28125" style="177" customWidth="1"/>
    <col min="6" max="6" width="8.00390625" style="98" customWidth="1"/>
    <col min="7" max="123" width="9.140625" style="98" customWidth="1"/>
    <col min="124" max="124" width="5.140625" style="98" customWidth="1"/>
    <col min="125" max="16384" width="9.140625" style="98" customWidth="1"/>
  </cols>
  <sheetData>
    <row r="1" spans="1:6" ht="17.25" customHeight="1" thickBot="1">
      <c r="A1" s="463" t="s">
        <v>580</v>
      </c>
      <c r="B1" s="416"/>
      <c r="C1" s="416"/>
      <c r="D1" s="416"/>
      <c r="E1" s="416"/>
      <c r="F1" s="30"/>
    </row>
    <row r="2" spans="1:5" ht="16.5" customHeight="1">
      <c r="A2" s="462" t="s">
        <v>600</v>
      </c>
      <c r="B2" s="410"/>
      <c r="C2" s="410"/>
      <c r="D2" s="410"/>
      <c r="E2" s="410"/>
    </row>
    <row r="3" spans="1:5" ht="16.5" customHeight="1">
      <c r="A3" s="140"/>
      <c r="B3" s="136"/>
      <c r="C3" s="136"/>
      <c r="D3" s="136"/>
      <c r="E3" s="339"/>
    </row>
    <row r="4" ht="15">
      <c r="C4" s="284" t="s">
        <v>107</v>
      </c>
    </row>
    <row r="5" spans="1:7" ht="15.75" customHeight="1">
      <c r="A5" s="97" t="s">
        <v>108</v>
      </c>
      <c r="B5" s="139" t="s">
        <v>437</v>
      </c>
      <c r="C5" s="138" t="s">
        <v>109</v>
      </c>
      <c r="D5" s="97" t="s">
        <v>9</v>
      </c>
      <c r="E5" s="344" t="s">
        <v>439</v>
      </c>
      <c r="F5" s="177"/>
      <c r="G5" s="147"/>
    </row>
    <row r="6" spans="1:5" ht="28.5" customHeight="1">
      <c r="A6" s="39">
        <v>1</v>
      </c>
      <c r="B6" s="348" t="s">
        <v>552</v>
      </c>
      <c r="C6" s="349" t="s">
        <v>553</v>
      </c>
      <c r="D6" s="347">
        <v>176</v>
      </c>
      <c r="E6" s="343">
        <f>D6/1637*100</f>
        <v>10.751374465485645</v>
      </c>
    </row>
    <row r="7" spans="1:5" ht="26.25" customHeight="1">
      <c r="A7" s="40">
        <v>2</v>
      </c>
      <c r="B7" s="348" t="s">
        <v>111</v>
      </c>
      <c r="C7" s="349" t="s">
        <v>112</v>
      </c>
      <c r="D7" s="347">
        <v>124</v>
      </c>
      <c r="E7" s="343">
        <f aca="true" t="shared" si="0" ref="E7:E15">D7/1637*100</f>
        <v>7.574832009773977</v>
      </c>
    </row>
    <row r="8" spans="1:5" ht="26.25" customHeight="1">
      <c r="A8" s="39">
        <v>3</v>
      </c>
      <c r="B8" s="348" t="s">
        <v>313</v>
      </c>
      <c r="C8" s="349" t="s">
        <v>113</v>
      </c>
      <c r="D8" s="347">
        <v>81</v>
      </c>
      <c r="E8" s="343">
        <f t="shared" si="0"/>
        <v>4.948075748320098</v>
      </c>
    </row>
    <row r="9" spans="1:5" ht="30" customHeight="1">
      <c r="A9" s="40">
        <v>4</v>
      </c>
      <c r="B9" s="348" t="s">
        <v>554</v>
      </c>
      <c r="C9" s="349" t="s">
        <v>555</v>
      </c>
      <c r="D9" s="347">
        <v>46</v>
      </c>
      <c r="E9" s="343">
        <f t="shared" si="0"/>
        <v>2.810018326206475</v>
      </c>
    </row>
    <row r="10" spans="1:5" ht="24.75" customHeight="1">
      <c r="A10" s="39">
        <v>5</v>
      </c>
      <c r="B10" s="348" t="s">
        <v>558</v>
      </c>
      <c r="C10" s="349" t="s">
        <v>559</v>
      </c>
      <c r="D10" s="347">
        <v>39</v>
      </c>
      <c r="E10" s="343">
        <f t="shared" si="0"/>
        <v>2.3824068417837507</v>
      </c>
    </row>
    <row r="11" spans="1:5" ht="25.5" customHeight="1">
      <c r="A11" s="40">
        <v>6</v>
      </c>
      <c r="B11" s="348" t="s">
        <v>556</v>
      </c>
      <c r="C11" s="349" t="s">
        <v>557</v>
      </c>
      <c r="D11" s="347">
        <v>35</v>
      </c>
      <c r="E11" s="343">
        <f t="shared" si="0"/>
        <v>2.138057422113622</v>
      </c>
    </row>
    <row r="12" spans="1:5" ht="30">
      <c r="A12" s="39">
        <v>7</v>
      </c>
      <c r="B12" s="348" t="s">
        <v>315</v>
      </c>
      <c r="C12" s="349" t="s">
        <v>278</v>
      </c>
      <c r="D12" s="347">
        <v>28</v>
      </c>
      <c r="E12" s="343">
        <f t="shared" si="0"/>
        <v>1.7104459376908978</v>
      </c>
    </row>
    <row r="13" spans="1:5" ht="24.75" customHeight="1">
      <c r="A13" s="40">
        <v>8</v>
      </c>
      <c r="B13" s="348" t="s">
        <v>468</v>
      </c>
      <c r="C13" s="349" t="s">
        <v>469</v>
      </c>
      <c r="D13" s="347">
        <v>24</v>
      </c>
      <c r="E13" s="343">
        <f t="shared" si="0"/>
        <v>1.4660965180207697</v>
      </c>
    </row>
    <row r="14" spans="1:5" ht="18.75" customHeight="1">
      <c r="A14" s="39">
        <v>9</v>
      </c>
      <c r="B14" s="348" t="s">
        <v>496</v>
      </c>
      <c r="C14" s="349" t="s">
        <v>497</v>
      </c>
      <c r="D14" s="347">
        <v>23</v>
      </c>
      <c r="E14" s="343">
        <f t="shared" si="0"/>
        <v>1.4050091631032375</v>
      </c>
    </row>
    <row r="15" spans="1:5" ht="27.75" customHeight="1">
      <c r="A15" s="40">
        <v>10</v>
      </c>
      <c r="B15" s="348" t="s">
        <v>442</v>
      </c>
      <c r="C15" s="349" t="s">
        <v>443</v>
      </c>
      <c r="D15" s="347">
        <v>19</v>
      </c>
      <c r="E15" s="343">
        <f t="shared" si="0"/>
        <v>1.1606597434331094</v>
      </c>
    </row>
    <row r="16" spans="1:5" ht="27.75" customHeight="1">
      <c r="A16" s="143"/>
      <c r="B16" s="144"/>
      <c r="C16" s="145"/>
      <c r="D16" s="146"/>
      <c r="E16" s="345"/>
    </row>
    <row r="17" ht="15">
      <c r="C17" s="137" t="s">
        <v>115</v>
      </c>
    </row>
    <row r="18" spans="1:5" ht="15" customHeight="1">
      <c r="A18" s="97" t="s">
        <v>108</v>
      </c>
      <c r="B18" s="139" t="s">
        <v>437</v>
      </c>
      <c r="C18" s="138" t="s">
        <v>109</v>
      </c>
      <c r="D18" s="97" t="s">
        <v>9</v>
      </c>
      <c r="E18" s="344" t="s">
        <v>439</v>
      </c>
    </row>
    <row r="19" spans="1:5" ht="28.5" customHeight="1">
      <c r="A19" s="39">
        <v>1</v>
      </c>
      <c r="B19" s="282" t="s">
        <v>111</v>
      </c>
      <c r="C19" s="283" t="s">
        <v>112</v>
      </c>
      <c r="D19" s="162">
        <v>535</v>
      </c>
      <c r="E19" s="343">
        <f>D19/6533*100</f>
        <v>8.18919332619011</v>
      </c>
    </row>
    <row r="20" spans="1:5" ht="28.5" customHeight="1">
      <c r="A20" s="40">
        <v>2</v>
      </c>
      <c r="B20" s="282" t="s">
        <v>314</v>
      </c>
      <c r="C20" s="283" t="s">
        <v>274</v>
      </c>
      <c r="D20" s="162">
        <v>178</v>
      </c>
      <c r="E20" s="343">
        <f aca="true" t="shared" si="1" ref="E20:E28">D20/6533*100</f>
        <v>2.7246288075922243</v>
      </c>
    </row>
    <row r="21" spans="1:5" ht="30" customHeight="1">
      <c r="A21" s="39">
        <v>3</v>
      </c>
      <c r="B21" s="282" t="s">
        <v>552</v>
      </c>
      <c r="C21" s="283" t="s">
        <v>553</v>
      </c>
      <c r="D21" s="162">
        <v>143</v>
      </c>
      <c r="E21" s="343">
        <f t="shared" si="1"/>
        <v>2.188887188121843</v>
      </c>
    </row>
    <row r="22" spans="1:5" ht="27" customHeight="1">
      <c r="A22" s="40">
        <v>4</v>
      </c>
      <c r="B22" s="282" t="s">
        <v>316</v>
      </c>
      <c r="C22" s="283" t="s">
        <v>114</v>
      </c>
      <c r="D22" s="162">
        <v>139</v>
      </c>
      <c r="E22" s="343">
        <f t="shared" si="1"/>
        <v>2.127659574468085</v>
      </c>
    </row>
    <row r="23" spans="1:5" ht="22.5">
      <c r="A23" s="39">
        <v>5</v>
      </c>
      <c r="B23" s="282" t="s">
        <v>116</v>
      </c>
      <c r="C23" s="283" t="s">
        <v>117</v>
      </c>
      <c r="D23" s="162">
        <v>136</v>
      </c>
      <c r="E23" s="343">
        <f t="shared" si="1"/>
        <v>2.0817388642277668</v>
      </c>
    </row>
    <row r="24" spans="1:5" ht="24.75" customHeight="1">
      <c r="A24" s="40">
        <v>6</v>
      </c>
      <c r="B24" s="282" t="s">
        <v>315</v>
      </c>
      <c r="C24" s="283" t="s">
        <v>278</v>
      </c>
      <c r="D24" s="162">
        <v>128</v>
      </c>
      <c r="E24" s="343">
        <f t="shared" si="1"/>
        <v>1.959283636920251</v>
      </c>
    </row>
    <row r="25" spans="1:5" ht="24" customHeight="1">
      <c r="A25" s="39">
        <v>7</v>
      </c>
      <c r="B25" s="282" t="s">
        <v>317</v>
      </c>
      <c r="C25" s="283" t="s">
        <v>118</v>
      </c>
      <c r="D25" s="162">
        <v>112</v>
      </c>
      <c r="E25" s="343">
        <f t="shared" si="1"/>
        <v>1.7143731823052197</v>
      </c>
    </row>
    <row r="26" spans="1:5" ht="24.75" customHeight="1">
      <c r="A26" s="40">
        <v>8</v>
      </c>
      <c r="B26" s="282" t="s">
        <v>313</v>
      </c>
      <c r="C26" s="283" t="s">
        <v>113</v>
      </c>
      <c r="D26" s="162">
        <v>103</v>
      </c>
      <c r="E26" s="343">
        <f t="shared" si="1"/>
        <v>1.5766110515842646</v>
      </c>
    </row>
    <row r="27" spans="1:5" ht="15.75" customHeight="1">
      <c r="A27" s="39">
        <v>9</v>
      </c>
      <c r="B27" s="282" t="s">
        <v>447</v>
      </c>
      <c r="C27" s="283" t="s">
        <v>448</v>
      </c>
      <c r="D27" s="162">
        <v>101</v>
      </c>
      <c r="E27" s="343">
        <f t="shared" si="1"/>
        <v>1.5459972447573855</v>
      </c>
    </row>
    <row r="28" spans="1:5" ht="15.75" customHeight="1">
      <c r="A28" s="40">
        <v>10</v>
      </c>
      <c r="B28" s="282" t="s">
        <v>320</v>
      </c>
      <c r="C28" s="283" t="s">
        <v>121</v>
      </c>
      <c r="D28" s="162">
        <v>98</v>
      </c>
      <c r="E28" s="343">
        <f t="shared" si="1"/>
        <v>1.5000765345170672</v>
      </c>
    </row>
    <row r="29" spans="1:2" ht="15">
      <c r="A29" s="2"/>
      <c r="B29" s="2"/>
    </row>
    <row r="30" ht="15">
      <c r="C30" s="137" t="s">
        <v>311</v>
      </c>
    </row>
    <row r="31" spans="1:5" ht="25.5" customHeight="1">
      <c r="A31" s="97" t="s">
        <v>108</v>
      </c>
      <c r="B31" s="139" t="s">
        <v>437</v>
      </c>
      <c r="C31" s="138" t="s">
        <v>109</v>
      </c>
      <c r="D31" s="97" t="s">
        <v>9</v>
      </c>
      <c r="E31" s="344" t="s">
        <v>441</v>
      </c>
    </row>
    <row r="32" spans="1:5" ht="29.25" customHeight="1">
      <c r="A32" s="39">
        <v>1</v>
      </c>
      <c r="B32" s="183" t="s">
        <v>111</v>
      </c>
      <c r="C32" s="184" t="s">
        <v>112</v>
      </c>
      <c r="D32" s="185">
        <v>1869</v>
      </c>
      <c r="E32" s="343">
        <f>D32/15076*100</f>
        <v>12.39718758291324</v>
      </c>
    </row>
    <row r="33" spans="1:5" ht="30" customHeight="1">
      <c r="A33" s="40">
        <v>2</v>
      </c>
      <c r="B33" s="183" t="s">
        <v>116</v>
      </c>
      <c r="C33" s="184" t="s">
        <v>117</v>
      </c>
      <c r="D33" s="185">
        <v>1803</v>
      </c>
      <c r="E33" s="343">
        <f aca="true" t="shared" si="2" ref="E33:E41">D33/15076*100</f>
        <v>11.959405677898646</v>
      </c>
    </row>
    <row r="34" spans="1:5" ht="27.75" customHeight="1">
      <c r="A34" s="39">
        <v>3</v>
      </c>
      <c r="B34" s="183" t="s">
        <v>316</v>
      </c>
      <c r="C34" s="184" t="s">
        <v>114</v>
      </c>
      <c r="D34" s="129">
        <v>795</v>
      </c>
      <c r="E34" s="343">
        <f t="shared" si="2"/>
        <v>5.273282037675776</v>
      </c>
    </row>
    <row r="35" spans="1:5" ht="27.75" customHeight="1">
      <c r="A35" s="40">
        <v>4</v>
      </c>
      <c r="B35" s="183" t="s">
        <v>320</v>
      </c>
      <c r="C35" s="184" t="s">
        <v>121</v>
      </c>
      <c r="D35" s="129">
        <v>356</v>
      </c>
      <c r="E35" s="343">
        <f t="shared" si="2"/>
        <v>2.3613690634120457</v>
      </c>
    </row>
    <row r="36" spans="1:5" ht="31.5" customHeight="1">
      <c r="A36" s="39">
        <v>5</v>
      </c>
      <c r="B36" s="183" t="s">
        <v>321</v>
      </c>
      <c r="C36" s="184" t="s">
        <v>312</v>
      </c>
      <c r="D36" s="129">
        <v>329</v>
      </c>
      <c r="E36" s="343">
        <f t="shared" si="2"/>
        <v>2.182276465906076</v>
      </c>
    </row>
    <row r="37" spans="1:5" ht="39.75" customHeight="1">
      <c r="A37" s="40">
        <v>6</v>
      </c>
      <c r="B37" s="183" t="s">
        <v>319</v>
      </c>
      <c r="C37" s="184" t="s">
        <v>247</v>
      </c>
      <c r="D37" s="129">
        <v>322</v>
      </c>
      <c r="E37" s="343">
        <f t="shared" si="2"/>
        <v>2.1358450517378618</v>
      </c>
    </row>
    <row r="38" spans="1:5" ht="31.5" customHeight="1">
      <c r="A38" s="39">
        <v>7</v>
      </c>
      <c r="B38" s="183" t="s">
        <v>444</v>
      </c>
      <c r="C38" s="184" t="s">
        <v>445</v>
      </c>
      <c r="D38" s="129">
        <v>255</v>
      </c>
      <c r="E38" s="343">
        <f t="shared" si="2"/>
        <v>1.6914300875563808</v>
      </c>
    </row>
    <row r="39" spans="1:5" ht="17.25" customHeight="1">
      <c r="A39" s="40">
        <v>8</v>
      </c>
      <c r="B39" s="183" t="s">
        <v>339</v>
      </c>
      <c r="C39" s="184" t="s">
        <v>340</v>
      </c>
      <c r="D39" s="129">
        <v>230</v>
      </c>
      <c r="E39" s="343">
        <f t="shared" si="2"/>
        <v>1.5256036083841868</v>
      </c>
    </row>
    <row r="40" spans="1:5" ht="17.25" customHeight="1">
      <c r="A40" s="39">
        <v>9</v>
      </c>
      <c r="B40" s="183" t="s">
        <v>314</v>
      </c>
      <c r="C40" s="184" t="s">
        <v>274</v>
      </c>
      <c r="D40" s="129">
        <v>185</v>
      </c>
      <c r="E40" s="343">
        <f t="shared" si="2"/>
        <v>1.2271159458742373</v>
      </c>
    </row>
    <row r="41" spans="1:5" ht="24.75" customHeight="1">
      <c r="A41" s="40">
        <v>10</v>
      </c>
      <c r="B41" s="317">
        <v>42675</v>
      </c>
      <c r="C41" s="184" t="s">
        <v>520</v>
      </c>
      <c r="D41" s="129">
        <v>179</v>
      </c>
      <c r="E41" s="343">
        <f t="shared" si="2"/>
        <v>1.1873175908729106</v>
      </c>
    </row>
    <row r="42" spans="1:4" ht="15">
      <c r="A42" s="98" t="s">
        <v>440</v>
      </c>
      <c r="B42" s="99"/>
      <c r="C42" s="99"/>
      <c r="D42" s="99"/>
    </row>
    <row r="43" ht="15">
      <c r="A43" s="2" t="s">
        <v>18</v>
      </c>
    </row>
  </sheetData>
  <sheetProtection/>
  <mergeCells count="2">
    <mergeCell ref="A2:E2"/>
    <mergeCell ref="A1:E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130" r:id="rId1"/>
  <headerFooter>
    <oddFooter>&amp;L18.11.2016&amp;CTÜRKİYE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PageLayoutView="0" workbookViewId="0" topLeftCell="A1">
      <selection activeCell="T43" sqref="T43"/>
    </sheetView>
  </sheetViews>
  <sheetFormatPr defaultColWidth="9.140625" defaultRowHeight="15"/>
  <cols>
    <col min="1" max="1" width="6.00390625" style="42" customWidth="1"/>
    <col min="2" max="2" width="8.421875" style="42" customWidth="1"/>
    <col min="3" max="3" width="5.57421875" style="41" customWidth="1"/>
    <col min="4" max="4" width="3.7109375" style="41" customWidth="1"/>
    <col min="5" max="5" width="5.7109375" style="41" customWidth="1"/>
    <col min="6" max="6" width="6.140625" style="41" customWidth="1"/>
    <col min="7" max="7" width="5.140625" style="41" customWidth="1"/>
    <col min="8" max="8" width="5.28125" style="41" customWidth="1"/>
    <col min="9" max="9" width="4.00390625" style="41" bestFit="1" customWidth="1"/>
    <col min="10" max="10" width="5.57421875" style="41" customWidth="1"/>
    <col min="11" max="11" width="5.140625" style="58" customWidth="1"/>
    <col min="12" max="12" width="6.00390625" style="41" customWidth="1"/>
    <col min="13" max="13" width="5.28125" style="41" customWidth="1"/>
    <col min="14" max="14" width="5.8515625" style="41" customWidth="1"/>
    <col min="15" max="15" width="6.28125" style="41" customWidth="1"/>
    <col min="16" max="16" width="4.8515625" style="41" customWidth="1"/>
    <col min="17" max="17" width="4.00390625" style="41" customWidth="1"/>
    <col min="18" max="18" width="5.28125" style="41" customWidth="1"/>
    <col min="19" max="16384" width="9.140625" style="41" customWidth="1"/>
  </cols>
  <sheetData>
    <row r="1" spans="1:18" ht="18.75" thickBot="1">
      <c r="A1" s="464" t="s">
        <v>573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103"/>
      <c r="R1" s="103"/>
    </row>
    <row r="3" spans="1:18" ht="15.75">
      <c r="A3" s="494" t="s">
        <v>122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</row>
    <row r="4" spans="2:11" ht="15.75" thickBot="1">
      <c r="B4" s="288"/>
      <c r="K4" s="41"/>
    </row>
    <row r="5" spans="1:19" s="43" customFormat="1" ht="17.25" customHeight="1" thickBot="1" thickTop="1">
      <c r="A5" s="104"/>
      <c r="B5" s="492" t="s">
        <v>123</v>
      </c>
      <c r="C5" s="495" t="s">
        <v>567</v>
      </c>
      <c r="D5" s="496"/>
      <c r="E5" s="496"/>
      <c r="F5" s="496"/>
      <c r="G5" s="496"/>
      <c r="H5" s="496"/>
      <c r="I5" s="496"/>
      <c r="J5" s="497"/>
      <c r="K5" s="495" t="s">
        <v>568</v>
      </c>
      <c r="L5" s="496"/>
      <c r="M5" s="496"/>
      <c r="N5" s="496"/>
      <c r="O5" s="496"/>
      <c r="P5" s="496"/>
      <c r="Q5" s="496"/>
      <c r="R5" s="497"/>
      <c r="S5" s="193"/>
    </row>
    <row r="6" spans="1:18" ht="15.75" customHeight="1" thickTop="1">
      <c r="A6" s="105" t="s">
        <v>432</v>
      </c>
      <c r="B6" s="493"/>
      <c r="C6" s="498" t="s">
        <v>124</v>
      </c>
      <c r="D6" s="479"/>
      <c r="E6" s="489"/>
      <c r="F6" s="475" t="s">
        <v>125</v>
      </c>
      <c r="G6" s="477"/>
      <c r="H6" s="479" t="s">
        <v>126</v>
      </c>
      <c r="I6" s="479"/>
      <c r="J6" s="477"/>
      <c r="K6" s="479" t="s">
        <v>124</v>
      </c>
      <c r="L6" s="479"/>
      <c r="M6" s="479"/>
      <c r="N6" s="475" t="s">
        <v>125</v>
      </c>
      <c r="O6" s="489"/>
      <c r="P6" s="475" t="s">
        <v>126</v>
      </c>
      <c r="Q6" s="476"/>
      <c r="R6" s="477"/>
    </row>
    <row r="7" spans="1:18" ht="15" customHeight="1">
      <c r="A7" s="105" t="s">
        <v>431</v>
      </c>
      <c r="B7" s="493"/>
      <c r="C7" s="474" t="s">
        <v>127</v>
      </c>
      <c r="D7" s="468" t="s">
        <v>128</v>
      </c>
      <c r="E7" s="481" t="s">
        <v>129</v>
      </c>
      <c r="F7" s="473" t="s">
        <v>127</v>
      </c>
      <c r="G7" s="483" t="s">
        <v>128</v>
      </c>
      <c r="H7" s="485" t="s">
        <v>127</v>
      </c>
      <c r="I7" s="468" t="s">
        <v>128</v>
      </c>
      <c r="J7" s="490" t="s">
        <v>129</v>
      </c>
      <c r="K7" s="473" t="s">
        <v>127</v>
      </c>
      <c r="L7" s="467" t="s">
        <v>128</v>
      </c>
      <c r="M7" s="465" t="s">
        <v>129</v>
      </c>
      <c r="N7" s="469" t="s">
        <v>127</v>
      </c>
      <c r="O7" s="471" t="s">
        <v>128</v>
      </c>
      <c r="P7" s="473" t="s">
        <v>127</v>
      </c>
      <c r="Q7" s="467" t="s">
        <v>128</v>
      </c>
      <c r="R7" s="465" t="s">
        <v>129</v>
      </c>
    </row>
    <row r="8" spans="1:18" ht="24.75" customHeight="1" thickBot="1">
      <c r="A8" s="141"/>
      <c r="B8" s="493"/>
      <c r="C8" s="478"/>
      <c r="D8" s="480"/>
      <c r="E8" s="482"/>
      <c r="F8" s="474"/>
      <c r="G8" s="484"/>
      <c r="H8" s="486"/>
      <c r="I8" s="480"/>
      <c r="J8" s="491"/>
      <c r="K8" s="474"/>
      <c r="L8" s="468"/>
      <c r="M8" s="466"/>
      <c r="N8" s="470"/>
      <c r="O8" s="472"/>
      <c r="P8" s="474"/>
      <c r="Q8" s="468"/>
      <c r="R8" s="466"/>
    </row>
    <row r="9" spans="1:18" ht="15">
      <c r="A9" s="258" t="s">
        <v>342</v>
      </c>
      <c r="B9" s="285" t="s">
        <v>130</v>
      </c>
      <c r="C9" s="301">
        <v>122</v>
      </c>
      <c r="D9" s="302">
        <v>3</v>
      </c>
      <c r="E9" s="302">
        <v>23</v>
      </c>
      <c r="F9" s="302">
        <v>10</v>
      </c>
      <c r="G9" s="302">
        <v>0</v>
      </c>
      <c r="H9" s="302">
        <v>10</v>
      </c>
      <c r="I9" s="302">
        <v>0</v>
      </c>
      <c r="J9" s="302">
        <v>28</v>
      </c>
      <c r="K9" s="302">
        <v>106</v>
      </c>
      <c r="L9" s="302">
        <v>0</v>
      </c>
      <c r="M9" s="302">
        <v>20</v>
      </c>
      <c r="N9" s="302">
        <v>22</v>
      </c>
      <c r="O9" s="302">
        <v>0</v>
      </c>
      <c r="P9" s="302">
        <v>9</v>
      </c>
      <c r="Q9" s="302">
        <v>1</v>
      </c>
      <c r="R9" s="303">
        <v>25</v>
      </c>
    </row>
    <row r="10" spans="1:18" ht="15">
      <c r="A10" s="258" t="s">
        <v>343</v>
      </c>
      <c r="B10" s="286" t="s">
        <v>131</v>
      </c>
      <c r="C10" s="304">
        <v>8</v>
      </c>
      <c r="D10" s="305">
        <v>1</v>
      </c>
      <c r="E10" s="305">
        <v>6</v>
      </c>
      <c r="F10" s="305">
        <v>1</v>
      </c>
      <c r="G10" s="305">
        <v>0</v>
      </c>
      <c r="H10" s="305">
        <v>6</v>
      </c>
      <c r="I10" s="305">
        <v>1</v>
      </c>
      <c r="J10" s="305">
        <v>7</v>
      </c>
      <c r="K10" s="305">
        <v>17</v>
      </c>
      <c r="L10" s="305">
        <v>0</v>
      </c>
      <c r="M10" s="305">
        <v>6</v>
      </c>
      <c r="N10" s="305">
        <v>3</v>
      </c>
      <c r="O10" s="305">
        <v>1</v>
      </c>
      <c r="P10" s="305">
        <v>2</v>
      </c>
      <c r="Q10" s="305">
        <v>1</v>
      </c>
      <c r="R10" s="306">
        <v>1</v>
      </c>
    </row>
    <row r="11" spans="1:18" ht="15">
      <c r="A11" s="258" t="s">
        <v>344</v>
      </c>
      <c r="B11" s="286" t="s">
        <v>132</v>
      </c>
      <c r="C11" s="304">
        <v>19</v>
      </c>
      <c r="D11" s="305">
        <v>0</v>
      </c>
      <c r="E11" s="305">
        <v>10</v>
      </c>
      <c r="F11" s="305">
        <v>5</v>
      </c>
      <c r="G11" s="305">
        <v>1</v>
      </c>
      <c r="H11" s="305">
        <v>10</v>
      </c>
      <c r="I11" s="305">
        <v>1</v>
      </c>
      <c r="J11" s="305">
        <v>20</v>
      </c>
      <c r="K11" s="305">
        <v>33</v>
      </c>
      <c r="L11" s="305">
        <v>0</v>
      </c>
      <c r="M11" s="305">
        <v>15</v>
      </c>
      <c r="N11" s="305">
        <v>2</v>
      </c>
      <c r="O11" s="305">
        <v>0</v>
      </c>
      <c r="P11" s="305">
        <v>2</v>
      </c>
      <c r="Q11" s="305">
        <v>0</v>
      </c>
      <c r="R11" s="306">
        <v>8</v>
      </c>
    </row>
    <row r="12" spans="1:18" ht="15">
      <c r="A12" s="258" t="s">
        <v>345</v>
      </c>
      <c r="B12" s="286" t="s">
        <v>133</v>
      </c>
      <c r="C12" s="304">
        <v>2</v>
      </c>
      <c r="D12" s="305">
        <v>0</v>
      </c>
      <c r="E12" s="305">
        <v>11</v>
      </c>
      <c r="F12" s="305">
        <v>0</v>
      </c>
      <c r="G12" s="305">
        <v>0</v>
      </c>
      <c r="H12" s="305">
        <v>1</v>
      </c>
      <c r="I12" s="305">
        <v>0</v>
      </c>
      <c r="J12" s="305">
        <v>1</v>
      </c>
      <c r="K12" s="305">
        <v>5</v>
      </c>
      <c r="L12" s="305">
        <v>1</v>
      </c>
      <c r="M12" s="305">
        <v>8</v>
      </c>
      <c r="N12" s="305">
        <v>1</v>
      </c>
      <c r="O12" s="305">
        <v>0</v>
      </c>
      <c r="P12" s="305">
        <v>0</v>
      </c>
      <c r="Q12" s="305">
        <v>0</v>
      </c>
      <c r="R12" s="306">
        <v>0</v>
      </c>
    </row>
    <row r="13" spans="1:18" ht="15">
      <c r="A13" s="258" t="s">
        <v>346</v>
      </c>
      <c r="B13" s="286" t="s">
        <v>134</v>
      </c>
      <c r="C13" s="304">
        <v>4</v>
      </c>
      <c r="D13" s="305">
        <v>0</v>
      </c>
      <c r="E13" s="305">
        <v>2</v>
      </c>
      <c r="F13" s="305">
        <v>0</v>
      </c>
      <c r="G13" s="305">
        <v>0</v>
      </c>
      <c r="H13" s="305">
        <v>0</v>
      </c>
      <c r="I13" s="305">
        <v>0</v>
      </c>
      <c r="J13" s="305">
        <v>3</v>
      </c>
      <c r="K13" s="305">
        <v>7</v>
      </c>
      <c r="L13" s="305">
        <v>0</v>
      </c>
      <c r="M13" s="305">
        <v>4</v>
      </c>
      <c r="N13" s="305">
        <v>0</v>
      </c>
      <c r="O13" s="305">
        <v>0</v>
      </c>
      <c r="P13" s="305">
        <v>2</v>
      </c>
      <c r="Q13" s="305">
        <v>1</v>
      </c>
      <c r="R13" s="306">
        <v>1</v>
      </c>
    </row>
    <row r="14" spans="1:18" ht="15">
      <c r="A14" s="258" t="s">
        <v>347</v>
      </c>
      <c r="B14" s="286" t="s">
        <v>135</v>
      </c>
      <c r="C14" s="304">
        <v>595</v>
      </c>
      <c r="D14" s="305">
        <v>9</v>
      </c>
      <c r="E14" s="305">
        <v>147</v>
      </c>
      <c r="F14" s="305">
        <v>59</v>
      </c>
      <c r="G14" s="305">
        <v>3</v>
      </c>
      <c r="H14" s="305">
        <v>75</v>
      </c>
      <c r="I14" s="305">
        <v>12</v>
      </c>
      <c r="J14" s="305">
        <v>255</v>
      </c>
      <c r="K14" s="305">
        <v>675</v>
      </c>
      <c r="L14" s="305">
        <v>16</v>
      </c>
      <c r="M14" s="305">
        <v>137</v>
      </c>
      <c r="N14" s="305">
        <v>69</v>
      </c>
      <c r="O14" s="305">
        <v>9</v>
      </c>
      <c r="P14" s="305">
        <v>64</v>
      </c>
      <c r="Q14" s="305">
        <v>8</v>
      </c>
      <c r="R14" s="306">
        <v>259</v>
      </c>
    </row>
    <row r="15" spans="1:18" ht="15">
      <c r="A15" s="258" t="s">
        <v>348</v>
      </c>
      <c r="B15" s="286" t="s">
        <v>136</v>
      </c>
      <c r="C15" s="304">
        <v>190</v>
      </c>
      <c r="D15" s="305">
        <v>1</v>
      </c>
      <c r="E15" s="305">
        <v>78</v>
      </c>
      <c r="F15" s="305">
        <v>13</v>
      </c>
      <c r="G15" s="305">
        <v>4</v>
      </c>
      <c r="H15" s="305">
        <v>27</v>
      </c>
      <c r="I15" s="305">
        <v>3</v>
      </c>
      <c r="J15" s="305">
        <v>76</v>
      </c>
      <c r="K15" s="305">
        <v>200</v>
      </c>
      <c r="L15" s="305">
        <v>2</v>
      </c>
      <c r="M15" s="305">
        <v>145</v>
      </c>
      <c r="N15" s="305">
        <v>20</v>
      </c>
      <c r="O15" s="305">
        <v>2</v>
      </c>
      <c r="P15" s="305">
        <v>22</v>
      </c>
      <c r="Q15" s="305">
        <v>3</v>
      </c>
      <c r="R15" s="306">
        <v>69</v>
      </c>
    </row>
    <row r="16" spans="1:18" ht="15">
      <c r="A16" s="258" t="s">
        <v>349</v>
      </c>
      <c r="B16" s="286" t="s">
        <v>137</v>
      </c>
      <c r="C16" s="304">
        <v>4</v>
      </c>
      <c r="D16" s="305">
        <v>0</v>
      </c>
      <c r="E16" s="305">
        <v>6</v>
      </c>
      <c r="F16" s="305">
        <v>0</v>
      </c>
      <c r="G16" s="305">
        <v>0</v>
      </c>
      <c r="H16" s="305">
        <v>2</v>
      </c>
      <c r="I16" s="305">
        <v>1</v>
      </c>
      <c r="J16" s="305">
        <v>4</v>
      </c>
      <c r="K16" s="305">
        <v>2</v>
      </c>
      <c r="L16" s="305">
        <v>0</v>
      </c>
      <c r="M16" s="305">
        <v>2</v>
      </c>
      <c r="N16" s="305">
        <v>3</v>
      </c>
      <c r="O16" s="305">
        <v>0</v>
      </c>
      <c r="P16" s="305">
        <v>1</v>
      </c>
      <c r="Q16" s="305">
        <v>0</v>
      </c>
      <c r="R16" s="306">
        <v>0</v>
      </c>
    </row>
    <row r="17" spans="1:18" ht="15">
      <c r="A17" s="258" t="s">
        <v>350</v>
      </c>
      <c r="B17" s="286" t="s">
        <v>138</v>
      </c>
      <c r="C17" s="304">
        <v>50</v>
      </c>
      <c r="D17" s="305">
        <v>1</v>
      </c>
      <c r="E17" s="305">
        <v>86</v>
      </c>
      <c r="F17" s="305">
        <v>10</v>
      </c>
      <c r="G17" s="305">
        <v>1</v>
      </c>
      <c r="H17" s="305">
        <v>16</v>
      </c>
      <c r="I17" s="305">
        <v>0</v>
      </c>
      <c r="J17" s="305">
        <v>26</v>
      </c>
      <c r="K17" s="305">
        <v>42</v>
      </c>
      <c r="L17" s="305">
        <v>1</v>
      </c>
      <c r="M17" s="305">
        <v>66</v>
      </c>
      <c r="N17" s="305">
        <v>2</v>
      </c>
      <c r="O17" s="305">
        <v>2</v>
      </c>
      <c r="P17" s="305">
        <v>3</v>
      </c>
      <c r="Q17" s="305">
        <v>4</v>
      </c>
      <c r="R17" s="306">
        <v>23</v>
      </c>
    </row>
    <row r="18" spans="1:18" ht="15">
      <c r="A18" s="258" t="s">
        <v>351</v>
      </c>
      <c r="B18" s="286" t="s">
        <v>139</v>
      </c>
      <c r="C18" s="304">
        <v>27</v>
      </c>
      <c r="D18" s="305">
        <v>2</v>
      </c>
      <c r="E18" s="305">
        <v>30</v>
      </c>
      <c r="F18" s="305">
        <v>2</v>
      </c>
      <c r="G18" s="305">
        <v>0</v>
      </c>
      <c r="H18" s="305">
        <v>7</v>
      </c>
      <c r="I18" s="305">
        <v>3</v>
      </c>
      <c r="J18" s="305">
        <v>28</v>
      </c>
      <c r="K18" s="305">
        <v>26</v>
      </c>
      <c r="L18" s="305">
        <v>3</v>
      </c>
      <c r="M18" s="305">
        <v>34</v>
      </c>
      <c r="N18" s="305">
        <v>3</v>
      </c>
      <c r="O18" s="305">
        <v>2</v>
      </c>
      <c r="P18" s="305">
        <v>5</v>
      </c>
      <c r="Q18" s="305">
        <v>4</v>
      </c>
      <c r="R18" s="306">
        <v>18</v>
      </c>
    </row>
    <row r="19" spans="1:18" ht="15">
      <c r="A19" s="258" t="s">
        <v>352</v>
      </c>
      <c r="B19" s="286" t="s">
        <v>140</v>
      </c>
      <c r="C19" s="304">
        <v>4</v>
      </c>
      <c r="D19" s="305">
        <v>0</v>
      </c>
      <c r="E19" s="305">
        <v>10</v>
      </c>
      <c r="F19" s="305">
        <v>0</v>
      </c>
      <c r="G19" s="305">
        <v>1</v>
      </c>
      <c r="H19" s="305">
        <v>2</v>
      </c>
      <c r="I19" s="305">
        <v>0</v>
      </c>
      <c r="J19" s="305">
        <v>7</v>
      </c>
      <c r="K19" s="305">
        <v>6</v>
      </c>
      <c r="L19" s="305">
        <v>0</v>
      </c>
      <c r="M19" s="305">
        <v>6</v>
      </c>
      <c r="N19" s="305">
        <v>4</v>
      </c>
      <c r="O19" s="305">
        <v>0</v>
      </c>
      <c r="P19" s="305">
        <v>1</v>
      </c>
      <c r="Q19" s="305">
        <v>0</v>
      </c>
      <c r="R19" s="306">
        <v>4</v>
      </c>
    </row>
    <row r="20" spans="1:18" ht="15">
      <c r="A20" s="258" t="s">
        <v>353</v>
      </c>
      <c r="B20" s="286" t="s">
        <v>141</v>
      </c>
      <c r="C20" s="304">
        <v>14</v>
      </c>
      <c r="D20" s="305">
        <v>0</v>
      </c>
      <c r="E20" s="305">
        <v>7</v>
      </c>
      <c r="F20" s="305">
        <v>0</v>
      </c>
      <c r="G20" s="305">
        <v>0</v>
      </c>
      <c r="H20" s="305">
        <v>1</v>
      </c>
      <c r="I20" s="305">
        <v>3</v>
      </c>
      <c r="J20" s="305">
        <v>9</v>
      </c>
      <c r="K20" s="305">
        <v>11</v>
      </c>
      <c r="L20" s="305">
        <v>1</v>
      </c>
      <c r="M20" s="305">
        <v>5</v>
      </c>
      <c r="N20" s="305">
        <v>0</v>
      </c>
      <c r="O20" s="305">
        <v>1</v>
      </c>
      <c r="P20" s="305">
        <v>1</v>
      </c>
      <c r="Q20" s="305">
        <v>3</v>
      </c>
      <c r="R20" s="306">
        <v>1</v>
      </c>
    </row>
    <row r="21" spans="1:18" ht="15">
      <c r="A21" s="258" t="s">
        <v>354</v>
      </c>
      <c r="B21" s="286" t="s">
        <v>142</v>
      </c>
      <c r="C21" s="304">
        <v>6</v>
      </c>
      <c r="D21" s="305">
        <v>0</v>
      </c>
      <c r="E21" s="305">
        <v>2</v>
      </c>
      <c r="F21" s="305">
        <v>0</v>
      </c>
      <c r="G21" s="305">
        <v>0</v>
      </c>
      <c r="H21" s="305">
        <v>3</v>
      </c>
      <c r="I21" s="305">
        <v>0</v>
      </c>
      <c r="J21" s="305">
        <v>4</v>
      </c>
      <c r="K21" s="305">
        <v>5</v>
      </c>
      <c r="L21" s="305">
        <v>0</v>
      </c>
      <c r="M21" s="305">
        <v>3</v>
      </c>
      <c r="N21" s="305">
        <v>0</v>
      </c>
      <c r="O21" s="305">
        <v>0</v>
      </c>
      <c r="P21" s="305">
        <v>2</v>
      </c>
      <c r="Q21" s="305">
        <v>0</v>
      </c>
      <c r="R21" s="306">
        <v>0</v>
      </c>
    </row>
    <row r="22" spans="1:18" ht="15">
      <c r="A22" s="258" t="s">
        <v>355</v>
      </c>
      <c r="B22" s="286" t="s">
        <v>143</v>
      </c>
      <c r="C22" s="304">
        <v>9</v>
      </c>
      <c r="D22" s="305">
        <v>0</v>
      </c>
      <c r="E22" s="305">
        <v>7</v>
      </c>
      <c r="F22" s="305">
        <v>1</v>
      </c>
      <c r="G22" s="305">
        <v>0</v>
      </c>
      <c r="H22" s="305">
        <v>3</v>
      </c>
      <c r="I22" s="305">
        <v>0</v>
      </c>
      <c r="J22" s="305">
        <v>4</v>
      </c>
      <c r="K22" s="305">
        <v>8</v>
      </c>
      <c r="L22" s="305">
        <v>1</v>
      </c>
      <c r="M22" s="305">
        <v>10</v>
      </c>
      <c r="N22" s="305">
        <v>1</v>
      </c>
      <c r="O22" s="305">
        <v>0</v>
      </c>
      <c r="P22" s="305">
        <v>0</v>
      </c>
      <c r="Q22" s="305">
        <v>1</v>
      </c>
      <c r="R22" s="306">
        <v>3</v>
      </c>
    </row>
    <row r="23" spans="1:18" ht="15">
      <c r="A23" s="258" t="s">
        <v>356</v>
      </c>
      <c r="B23" s="286" t="s">
        <v>144</v>
      </c>
      <c r="C23" s="304">
        <v>9</v>
      </c>
      <c r="D23" s="305">
        <v>0</v>
      </c>
      <c r="E23" s="305">
        <v>5</v>
      </c>
      <c r="F23" s="305">
        <v>0</v>
      </c>
      <c r="G23" s="305">
        <v>2</v>
      </c>
      <c r="H23" s="305">
        <v>4</v>
      </c>
      <c r="I23" s="305">
        <v>1</v>
      </c>
      <c r="J23" s="305">
        <v>1</v>
      </c>
      <c r="K23" s="305">
        <v>10</v>
      </c>
      <c r="L23" s="305">
        <v>1</v>
      </c>
      <c r="M23" s="305">
        <v>5</v>
      </c>
      <c r="N23" s="305">
        <v>2</v>
      </c>
      <c r="O23" s="305">
        <v>0</v>
      </c>
      <c r="P23" s="305">
        <v>0</v>
      </c>
      <c r="Q23" s="305">
        <v>1</v>
      </c>
      <c r="R23" s="306">
        <v>1</v>
      </c>
    </row>
    <row r="24" spans="1:18" ht="15">
      <c r="A24" s="258" t="s">
        <v>357</v>
      </c>
      <c r="B24" s="286" t="s">
        <v>145</v>
      </c>
      <c r="C24" s="304">
        <v>239</v>
      </c>
      <c r="D24" s="305">
        <v>0</v>
      </c>
      <c r="E24" s="305">
        <v>69</v>
      </c>
      <c r="F24" s="305">
        <v>26</v>
      </c>
      <c r="G24" s="305">
        <v>1</v>
      </c>
      <c r="H24" s="305">
        <v>29</v>
      </c>
      <c r="I24" s="305">
        <v>9</v>
      </c>
      <c r="J24" s="305">
        <v>33</v>
      </c>
      <c r="K24" s="305">
        <v>202</v>
      </c>
      <c r="L24" s="305">
        <v>0</v>
      </c>
      <c r="M24" s="305">
        <v>53</v>
      </c>
      <c r="N24" s="305">
        <v>24</v>
      </c>
      <c r="O24" s="305">
        <v>5</v>
      </c>
      <c r="P24" s="305">
        <v>22</v>
      </c>
      <c r="Q24" s="305">
        <v>4</v>
      </c>
      <c r="R24" s="306">
        <v>23</v>
      </c>
    </row>
    <row r="25" spans="1:18" ht="15">
      <c r="A25" s="258" t="s">
        <v>358</v>
      </c>
      <c r="B25" s="286" t="s">
        <v>146</v>
      </c>
      <c r="C25" s="304">
        <v>20</v>
      </c>
      <c r="D25" s="305">
        <v>2</v>
      </c>
      <c r="E25" s="305">
        <v>25</v>
      </c>
      <c r="F25" s="305">
        <v>2</v>
      </c>
      <c r="G25" s="305">
        <v>0</v>
      </c>
      <c r="H25" s="305">
        <v>4</v>
      </c>
      <c r="I25" s="305">
        <v>0</v>
      </c>
      <c r="J25" s="305">
        <v>14</v>
      </c>
      <c r="K25" s="305">
        <v>17</v>
      </c>
      <c r="L25" s="305">
        <v>1</v>
      </c>
      <c r="M25" s="305">
        <v>10</v>
      </c>
      <c r="N25" s="305">
        <v>4</v>
      </c>
      <c r="O25" s="305">
        <v>0</v>
      </c>
      <c r="P25" s="305">
        <v>0</v>
      </c>
      <c r="Q25" s="305">
        <v>1</v>
      </c>
      <c r="R25" s="306">
        <v>4</v>
      </c>
    </row>
    <row r="26" spans="1:18" ht="15">
      <c r="A26" s="258" t="s">
        <v>359</v>
      </c>
      <c r="B26" s="286" t="s">
        <v>147</v>
      </c>
      <c r="C26" s="304">
        <v>3</v>
      </c>
      <c r="D26" s="305">
        <v>0</v>
      </c>
      <c r="E26" s="305">
        <v>1</v>
      </c>
      <c r="F26" s="305">
        <v>0</v>
      </c>
      <c r="G26" s="305">
        <v>1</v>
      </c>
      <c r="H26" s="305">
        <v>2</v>
      </c>
      <c r="I26" s="305">
        <v>2</v>
      </c>
      <c r="J26" s="305">
        <v>1</v>
      </c>
      <c r="K26" s="305">
        <v>5</v>
      </c>
      <c r="L26" s="305">
        <v>1</v>
      </c>
      <c r="M26" s="305">
        <v>4</v>
      </c>
      <c r="N26" s="305">
        <v>0</v>
      </c>
      <c r="O26" s="305">
        <v>0</v>
      </c>
      <c r="P26" s="305">
        <v>0</v>
      </c>
      <c r="Q26" s="305">
        <v>1</v>
      </c>
      <c r="R26" s="306">
        <v>1</v>
      </c>
    </row>
    <row r="27" spans="1:18" ht="15">
      <c r="A27" s="258" t="s">
        <v>360</v>
      </c>
      <c r="B27" s="286" t="s">
        <v>148</v>
      </c>
      <c r="C27" s="304">
        <v>22</v>
      </c>
      <c r="D27" s="305">
        <v>1</v>
      </c>
      <c r="E27" s="305">
        <v>17</v>
      </c>
      <c r="F27" s="305">
        <v>1</v>
      </c>
      <c r="G27" s="305">
        <v>0</v>
      </c>
      <c r="H27" s="305">
        <v>2</v>
      </c>
      <c r="I27" s="305">
        <v>0</v>
      </c>
      <c r="J27" s="305">
        <v>12</v>
      </c>
      <c r="K27" s="305">
        <v>27</v>
      </c>
      <c r="L27" s="305">
        <v>0</v>
      </c>
      <c r="M27" s="305">
        <v>17</v>
      </c>
      <c r="N27" s="305">
        <v>2</v>
      </c>
      <c r="O27" s="305">
        <v>0</v>
      </c>
      <c r="P27" s="305">
        <v>2</v>
      </c>
      <c r="Q27" s="305">
        <v>1</v>
      </c>
      <c r="R27" s="306">
        <v>4</v>
      </c>
    </row>
    <row r="28" spans="1:18" ht="15">
      <c r="A28" s="258" t="s">
        <v>361</v>
      </c>
      <c r="B28" s="286" t="s">
        <v>149</v>
      </c>
      <c r="C28" s="304">
        <v>49</v>
      </c>
      <c r="D28" s="305">
        <v>0</v>
      </c>
      <c r="E28" s="305">
        <v>46</v>
      </c>
      <c r="F28" s="305">
        <v>3</v>
      </c>
      <c r="G28" s="305">
        <v>1</v>
      </c>
      <c r="H28" s="305">
        <v>4</v>
      </c>
      <c r="I28" s="305">
        <v>2</v>
      </c>
      <c r="J28" s="305">
        <v>40</v>
      </c>
      <c r="K28" s="305">
        <v>76</v>
      </c>
      <c r="L28" s="305">
        <v>1</v>
      </c>
      <c r="M28" s="305">
        <v>58</v>
      </c>
      <c r="N28" s="305">
        <v>5</v>
      </c>
      <c r="O28" s="305">
        <v>0</v>
      </c>
      <c r="P28" s="305">
        <v>2</v>
      </c>
      <c r="Q28" s="305">
        <v>3</v>
      </c>
      <c r="R28" s="306">
        <v>16</v>
      </c>
    </row>
    <row r="29" spans="1:18" ht="15">
      <c r="A29" s="258" t="s">
        <v>362</v>
      </c>
      <c r="B29" s="286" t="s">
        <v>150</v>
      </c>
      <c r="C29" s="304">
        <v>50</v>
      </c>
      <c r="D29" s="305">
        <v>1</v>
      </c>
      <c r="E29" s="305">
        <v>31</v>
      </c>
      <c r="F29" s="305">
        <v>4</v>
      </c>
      <c r="G29" s="305">
        <v>0</v>
      </c>
      <c r="H29" s="305">
        <v>10</v>
      </c>
      <c r="I29" s="305">
        <v>2</v>
      </c>
      <c r="J29" s="305">
        <v>6</v>
      </c>
      <c r="K29" s="305">
        <v>51</v>
      </c>
      <c r="L29" s="305">
        <v>1</v>
      </c>
      <c r="M29" s="305">
        <v>21</v>
      </c>
      <c r="N29" s="305">
        <v>5</v>
      </c>
      <c r="O29" s="305">
        <v>3</v>
      </c>
      <c r="P29" s="305">
        <v>1</v>
      </c>
      <c r="Q29" s="305">
        <v>2</v>
      </c>
      <c r="R29" s="306">
        <v>4</v>
      </c>
    </row>
    <row r="30" spans="1:18" ht="15">
      <c r="A30" s="258" t="s">
        <v>363</v>
      </c>
      <c r="B30" s="286" t="s">
        <v>151</v>
      </c>
      <c r="C30" s="304">
        <v>25</v>
      </c>
      <c r="D30" s="305">
        <v>0</v>
      </c>
      <c r="E30" s="305">
        <v>7</v>
      </c>
      <c r="F30" s="305">
        <v>0</v>
      </c>
      <c r="G30" s="305">
        <v>0</v>
      </c>
      <c r="H30" s="305">
        <v>2</v>
      </c>
      <c r="I30" s="305">
        <v>1</v>
      </c>
      <c r="J30" s="305">
        <v>15</v>
      </c>
      <c r="K30" s="305">
        <v>10</v>
      </c>
      <c r="L30" s="305">
        <v>1</v>
      </c>
      <c r="M30" s="305">
        <v>9</v>
      </c>
      <c r="N30" s="305">
        <v>0</v>
      </c>
      <c r="O30" s="305">
        <v>3</v>
      </c>
      <c r="P30" s="305">
        <v>4</v>
      </c>
      <c r="Q30" s="305">
        <v>0</v>
      </c>
      <c r="R30" s="306">
        <v>9</v>
      </c>
    </row>
    <row r="31" spans="1:18" ht="15">
      <c r="A31" s="258" t="s">
        <v>364</v>
      </c>
      <c r="B31" s="286" t="s">
        <v>152</v>
      </c>
      <c r="C31" s="304">
        <v>28</v>
      </c>
      <c r="D31" s="305">
        <v>0</v>
      </c>
      <c r="E31" s="305">
        <v>10</v>
      </c>
      <c r="F31" s="305">
        <v>4</v>
      </c>
      <c r="G31" s="305">
        <v>0</v>
      </c>
      <c r="H31" s="305">
        <v>0</v>
      </c>
      <c r="I31" s="305">
        <v>1</v>
      </c>
      <c r="J31" s="305">
        <v>9</v>
      </c>
      <c r="K31" s="305">
        <v>8</v>
      </c>
      <c r="L31" s="305">
        <v>0</v>
      </c>
      <c r="M31" s="305">
        <v>18</v>
      </c>
      <c r="N31" s="305">
        <v>5</v>
      </c>
      <c r="O31" s="305">
        <v>0</v>
      </c>
      <c r="P31" s="305">
        <v>2</v>
      </c>
      <c r="Q31" s="305">
        <v>2</v>
      </c>
      <c r="R31" s="306">
        <v>4</v>
      </c>
    </row>
    <row r="32" spans="1:18" ht="15">
      <c r="A32" s="258" t="s">
        <v>365</v>
      </c>
      <c r="B32" s="286" t="s">
        <v>153</v>
      </c>
      <c r="C32" s="304">
        <v>5</v>
      </c>
      <c r="D32" s="305">
        <v>0</v>
      </c>
      <c r="E32" s="305">
        <v>11</v>
      </c>
      <c r="F32" s="305">
        <v>1</v>
      </c>
      <c r="G32" s="305">
        <v>0</v>
      </c>
      <c r="H32" s="305">
        <v>2</v>
      </c>
      <c r="I32" s="305">
        <v>0</v>
      </c>
      <c r="J32" s="305">
        <v>3</v>
      </c>
      <c r="K32" s="305">
        <v>6</v>
      </c>
      <c r="L32" s="305">
        <v>0</v>
      </c>
      <c r="M32" s="305">
        <v>13</v>
      </c>
      <c r="N32" s="305">
        <v>2</v>
      </c>
      <c r="O32" s="305">
        <v>1</v>
      </c>
      <c r="P32" s="305">
        <v>1</v>
      </c>
      <c r="Q32" s="305">
        <v>0</v>
      </c>
      <c r="R32" s="306">
        <v>8</v>
      </c>
    </row>
    <row r="33" spans="1:18" ht="15">
      <c r="A33" s="258" t="s">
        <v>366</v>
      </c>
      <c r="B33" s="286" t="s">
        <v>154</v>
      </c>
      <c r="C33" s="304">
        <v>9</v>
      </c>
      <c r="D33" s="305">
        <v>0</v>
      </c>
      <c r="E33" s="305">
        <v>5</v>
      </c>
      <c r="F33" s="305">
        <v>1</v>
      </c>
      <c r="G33" s="305">
        <v>1</v>
      </c>
      <c r="H33" s="305">
        <v>11</v>
      </c>
      <c r="I33" s="305">
        <v>1</v>
      </c>
      <c r="J33" s="305">
        <v>6</v>
      </c>
      <c r="K33" s="305">
        <v>7</v>
      </c>
      <c r="L33" s="305">
        <v>0</v>
      </c>
      <c r="M33" s="305">
        <v>8</v>
      </c>
      <c r="N33" s="305">
        <v>4</v>
      </c>
      <c r="O33" s="305">
        <v>3</v>
      </c>
      <c r="P33" s="305">
        <v>0</v>
      </c>
      <c r="Q33" s="305">
        <v>0</v>
      </c>
      <c r="R33" s="306">
        <v>0</v>
      </c>
    </row>
    <row r="34" spans="1:18" ht="15">
      <c r="A34" s="258" t="s">
        <v>367</v>
      </c>
      <c r="B34" s="286" t="s">
        <v>155</v>
      </c>
      <c r="C34" s="304">
        <v>56</v>
      </c>
      <c r="D34" s="305">
        <v>0</v>
      </c>
      <c r="E34" s="305">
        <v>82</v>
      </c>
      <c r="F34" s="305">
        <v>4</v>
      </c>
      <c r="G34" s="305">
        <v>0</v>
      </c>
      <c r="H34" s="305">
        <v>5</v>
      </c>
      <c r="I34" s="305">
        <v>2</v>
      </c>
      <c r="J34" s="305">
        <v>39</v>
      </c>
      <c r="K34" s="305">
        <v>45</v>
      </c>
      <c r="L34" s="305">
        <v>0</v>
      </c>
      <c r="M34" s="305">
        <v>99</v>
      </c>
      <c r="N34" s="305">
        <v>5</v>
      </c>
      <c r="O34" s="305">
        <v>2</v>
      </c>
      <c r="P34" s="305">
        <v>4</v>
      </c>
      <c r="Q34" s="305">
        <v>5</v>
      </c>
      <c r="R34" s="306">
        <v>37</v>
      </c>
    </row>
    <row r="35" spans="1:18" ht="15">
      <c r="A35" s="258" t="s">
        <v>368</v>
      </c>
      <c r="B35" s="286" t="s">
        <v>156</v>
      </c>
      <c r="C35" s="304">
        <v>114</v>
      </c>
      <c r="D35" s="305">
        <v>0</v>
      </c>
      <c r="E35" s="305">
        <v>60</v>
      </c>
      <c r="F35" s="305">
        <v>9</v>
      </c>
      <c r="G35" s="305">
        <v>0</v>
      </c>
      <c r="H35" s="305">
        <v>10</v>
      </c>
      <c r="I35" s="305">
        <v>1</v>
      </c>
      <c r="J35" s="305">
        <v>18</v>
      </c>
      <c r="K35" s="305">
        <v>142</v>
      </c>
      <c r="L35" s="305">
        <v>0</v>
      </c>
      <c r="M35" s="305">
        <v>40</v>
      </c>
      <c r="N35" s="305">
        <v>13</v>
      </c>
      <c r="O35" s="305">
        <v>0</v>
      </c>
      <c r="P35" s="305">
        <v>8</v>
      </c>
      <c r="Q35" s="305">
        <v>1</v>
      </c>
      <c r="R35" s="306">
        <v>4</v>
      </c>
    </row>
    <row r="36" spans="1:18" ht="15">
      <c r="A36" s="258" t="s">
        <v>369</v>
      </c>
      <c r="B36" s="286" t="s">
        <v>157</v>
      </c>
      <c r="C36" s="304">
        <v>14</v>
      </c>
      <c r="D36" s="305">
        <v>1</v>
      </c>
      <c r="E36" s="305">
        <v>18</v>
      </c>
      <c r="F36" s="305">
        <v>0</v>
      </c>
      <c r="G36" s="305">
        <v>0</v>
      </c>
      <c r="H36" s="305">
        <v>1</v>
      </c>
      <c r="I36" s="305">
        <v>1</v>
      </c>
      <c r="J36" s="305">
        <v>2</v>
      </c>
      <c r="K36" s="305">
        <v>6</v>
      </c>
      <c r="L36" s="305">
        <v>0</v>
      </c>
      <c r="M36" s="305">
        <v>18</v>
      </c>
      <c r="N36" s="305">
        <v>4</v>
      </c>
      <c r="O36" s="305">
        <v>0</v>
      </c>
      <c r="P36" s="305">
        <v>1</v>
      </c>
      <c r="Q36" s="305">
        <v>0</v>
      </c>
      <c r="R36" s="306">
        <v>5</v>
      </c>
    </row>
    <row r="37" spans="1:18" ht="15">
      <c r="A37" s="258" t="s">
        <v>370</v>
      </c>
      <c r="B37" s="286" t="s">
        <v>158</v>
      </c>
      <c r="C37" s="304">
        <v>2</v>
      </c>
      <c r="D37" s="305">
        <v>2</v>
      </c>
      <c r="E37" s="305">
        <v>2</v>
      </c>
      <c r="F37" s="305">
        <v>0</v>
      </c>
      <c r="G37" s="305">
        <v>0</v>
      </c>
      <c r="H37" s="305">
        <v>0</v>
      </c>
      <c r="I37" s="305">
        <v>0</v>
      </c>
      <c r="J37" s="305">
        <v>2</v>
      </c>
      <c r="K37" s="305">
        <v>4</v>
      </c>
      <c r="L37" s="305">
        <v>2</v>
      </c>
      <c r="M37" s="305">
        <v>8</v>
      </c>
      <c r="N37" s="305">
        <v>0</v>
      </c>
      <c r="O37" s="305">
        <v>0</v>
      </c>
      <c r="P37" s="305">
        <v>1</v>
      </c>
      <c r="Q37" s="305">
        <v>0</v>
      </c>
      <c r="R37" s="306">
        <v>0</v>
      </c>
    </row>
    <row r="38" spans="1:18" ht="15">
      <c r="A38" s="258" t="s">
        <v>371</v>
      </c>
      <c r="B38" s="286" t="s">
        <v>159</v>
      </c>
      <c r="C38" s="304">
        <v>3</v>
      </c>
      <c r="D38" s="305">
        <v>0</v>
      </c>
      <c r="E38" s="305">
        <v>1</v>
      </c>
      <c r="F38" s="305">
        <v>0</v>
      </c>
      <c r="G38" s="305">
        <v>0</v>
      </c>
      <c r="H38" s="305">
        <v>3</v>
      </c>
      <c r="I38" s="305">
        <v>0</v>
      </c>
      <c r="J38" s="305">
        <v>1</v>
      </c>
      <c r="K38" s="305">
        <v>2</v>
      </c>
      <c r="L38" s="305">
        <v>0</v>
      </c>
      <c r="M38" s="305">
        <v>6</v>
      </c>
      <c r="N38" s="305">
        <v>0</v>
      </c>
      <c r="O38" s="305">
        <v>0</v>
      </c>
      <c r="P38" s="305">
        <v>0</v>
      </c>
      <c r="Q38" s="305">
        <v>0</v>
      </c>
      <c r="R38" s="306">
        <v>2</v>
      </c>
    </row>
    <row r="39" spans="1:18" ht="15">
      <c r="A39" s="258" t="s">
        <v>372</v>
      </c>
      <c r="B39" s="286" t="s">
        <v>160</v>
      </c>
      <c r="C39" s="304">
        <v>77</v>
      </c>
      <c r="D39" s="305">
        <v>0</v>
      </c>
      <c r="E39" s="305">
        <v>44</v>
      </c>
      <c r="F39" s="305">
        <v>6</v>
      </c>
      <c r="G39" s="305">
        <v>0</v>
      </c>
      <c r="H39" s="305">
        <v>2</v>
      </c>
      <c r="I39" s="305">
        <v>2</v>
      </c>
      <c r="J39" s="305">
        <v>16</v>
      </c>
      <c r="K39" s="305">
        <v>56</v>
      </c>
      <c r="L39" s="305">
        <v>1</v>
      </c>
      <c r="M39" s="305">
        <v>36</v>
      </c>
      <c r="N39" s="305">
        <v>10</v>
      </c>
      <c r="O39" s="305">
        <v>0</v>
      </c>
      <c r="P39" s="305">
        <v>3</v>
      </c>
      <c r="Q39" s="305">
        <v>0</v>
      </c>
      <c r="R39" s="306">
        <v>3</v>
      </c>
    </row>
    <row r="40" spans="1:18" ht="15">
      <c r="A40" s="258" t="s">
        <v>373</v>
      </c>
      <c r="B40" s="286" t="s">
        <v>161</v>
      </c>
      <c r="C40" s="304">
        <v>16</v>
      </c>
      <c r="D40" s="305">
        <v>1</v>
      </c>
      <c r="E40" s="305">
        <v>10</v>
      </c>
      <c r="F40" s="305">
        <v>0</v>
      </c>
      <c r="G40" s="305">
        <v>1</v>
      </c>
      <c r="H40" s="305">
        <v>6</v>
      </c>
      <c r="I40" s="305">
        <v>0</v>
      </c>
      <c r="J40" s="305">
        <v>4</v>
      </c>
      <c r="K40" s="305">
        <v>20</v>
      </c>
      <c r="L40" s="305">
        <v>2</v>
      </c>
      <c r="M40" s="305">
        <v>9</v>
      </c>
      <c r="N40" s="305">
        <v>3</v>
      </c>
      <c r="O40" s="305">
        <v>0</v>
      </c>
      <c r="P40" s="305">
        <v>2</v>
      </c>
      <c r="Q40" s="305">
        <v>3</v>
      </c>
      <c r="R40" s="306">
        <v>4</v>
      </c>
    </row>
    <row r="41" spans="1:18" ht="15">
      <c r="A41" s="258" t="s">
        <v>374</v>
      </c>
      <c r="B41" s="286" t="s">
        <v>279</v>
      </c>
      <c r="C41" s="304">
        <v>119</v>
      </c>
      <c r="D41" s="305">
        <v>1</v>
      </c>
      <c r="E41" s="305">
        <v>47</v>
      </c>
      <c r="F41" s="305">
        <v>10</v>
      </c>
      <c r="G41" s="305">
        <v>1</v>
      </c>
      <c r="H41" s="305">
        <v>14</v>
      </c>
      <c r="I41" s="305">
        <v>3</v>
      </c>
      <c r="J41" s="305">
        <v>28</v>
      </c>
      <c r="K41" s="305">
        <v>119</v>
      </c>
      <c r="L41" s="305">
        <v>3</v>
      </c>
      <c r="M41" s="305">
        <v>50</v>
      </c>
      <c r="N41" s="305">
        <v>11</v>
      </c>
      <c r="O41" s="305">
        <v>2</v>
      </c>
      <c r="P41" s="305">
        <v>13</v>
      </c>
      <c r="Q41" s="305">
        <v>3</v>
      </c>
      <c r="R41" s="306">
        <v>10</v>
      </c>
    </row>
    <row r="42" spans="1:18" ht="15">
      <c r="A42" s="258" t="s">
        <v>375</v>
      </c>
      <c r="B42" s="286" t="s">
        <v>162</v>
      </c>
      <c r="C42" s="307">
        <v>2068</v>
      </c>
      <c r="D42" s="305">
        <v>6</v>
      </c>
      <c r="E42" s="305">
        <v>1142</v>
      </c>
      <c r="F42" s="305">
        <v>277</v>
      </c>
      <c r="G42" s="305">
        <v>4</v>
      </c>
      <c r="H42" s="305">
        <v>441</v>
      </c>
      <c r="I42" s="305">
        <v>9</v>
      </c>
      <c r="J42" s="305">
        <v>588</v>
      </c>
      <c r="K42" s="308">
        <v>1902</v>
      </c>
      <c r="L42" s="305">
        <v>3</v>
      </c>
      <c r="M42" s="308">
        <v>1299</v>
      </c>
      <c r="N42" s="305">
        <v>455</v>
      </c>
      <c r="O42" s="305">
        <v>4</v>
      </c>
      <c r="P42" s="305">
        <v>337</v>
      </c>
      <c r="Q42" s="305">
        <v>16</v>
      </c>
      <c r="R42" s="306">
        <v>347</v>
      </c>
    </row>
    <row r="43" spans="1:18" ht="15">
      <c r="A43" s="258" t="s">
        <v>376</v>
      </c>
      <c r="B43" s="286" t="s">
        <v>163</v>
      </c>
      <c r="C43" s="304">
        <v>322</v>
      </c>
      <c r="D43" s="305">
        <v>1</v>
      </c>
      <c r="E43" s="305">
        <v>185</v>
      </c>
      <c r="F43" s="305">
        <v>34</v>
      </c>
      <c r="G43" s="305">
        <v>3</v>
      </c>
      <c r="H43" s="305">
        <v>48</v>
      </c>
      <c r="I43" s="305">
        <v>5</v>
      </c>
      <c r="J43" s="305">
        <v>63</v>
      </c>
      <c r="K43" s="305">
        <v>333</v>
      </c>
      <c r="L43" s="305">
        <v>5</v>
      </c>
      <c r="M43" s="305">
        <v>160</v>
      </c>
      <c r="N43" s="305">
        <v>55</v>
      </c>
      <c r="O43" s="305">
        <v>8</v>
      </c>
      <c r="P43" s="305">
        <v>29</v>
      </c>
      <c r="Q43" s="305">
        <v>5</v>
      </c>
      <c r="R43" s="306">
        <v>46</v>
      </c>
    </row>
    <row r="44" spans="1:18" ht="15">
      <c r="A44" s="258" t="s">
        <v>377</v>
      </c>
      <c r="B44" s="286" t="s">
        <v>164</v>
      </c>
      <c r="C44" s="304">
        <v>3</v>
      </c>
      <c r="D44" s="305">
        <v>0</v>
      </c>
      <c r="E44" s="305">
        <v>6</v>
      </c>
      <c r="F44" s="305">
        <v>0</v>
      </c>
      <c r="G44" s="305">
        <v>0</v>
      </c>
      <c r="H44" s="305">
        <v>0</v>
      </c>
      <c r="I44" s="305">
        <v>0</v>
      </c>
      <c r="J44" s="305">
        <v>1</v>
      </c>
      <c r="K44" s="305">
        <v>3</v>
      </c>
      <c r="L44" s="305">
        <v>0</v>
      </c>
      <c r="M44" s="305">
        <v>5</v>
      </c>
      <c r="N44" s="305">
        <v>0</v>
      </c>
      <c r="O44" s="305">
        <v>0</v>
      </c>
      <c r="P44" s="305">
        <v>0</v>
      </c>
      <c r="Q44" s="305">
        <v>0</v>
      </c>
      <c r="R44" s="306">
        <v>4</v>
      </c>
    </row>
    <row r="45" spans="1:18" ht="15">
      <c r="A45" s="258" t="s">
        <v>378</v>
      </c>
      <c r="B45" s="286" t="s">
        <v>165</v>
      </c>
      <c r="C45" s="304">
        <v>6</v>
      </c>
      <c r="D45" s="305">
        <v>0</v>
      </c>
      <c r="E45" s="305">
        <v>7</v>
      </c>
      <c r="F45" s="305">
        <v>0</v>
      </c>
      <c r="G45" s="305">
        <v>1</v>
      </c>
      <c r="H45" s="305">
        <v>1</v>
      </c>
      <c r="I45" s="305">
        <v>1</v>
      </c>
      <c r="J45" s="305">
        <v>4</v>
      </c>
      <c r="K45" s="305">
        <v>2</v>
      </c>
      <c r="L45" s="305">
        <v>0</v>
      </c>
      <c r="M45" s="305">
        <v>6</v>
      </c>
      <c r="N45" s="305">
        <v>1</v>
      </c>
      <c r="O45" s="305">
        <v>2</v>
      </c>
      <c r="P45" s="305">
        <v>1</v>
      </c>
      <c r="Q45" s="305">
        <v>1</v>
      </c>
      <c r="R45" s="306">
        <v>7</v>
      </c>
    </row>
    <row r="46" spans="1:18" ht="15">
      <c r="A46" s="258" t="s">
        <v>379</v>
      </c>
      <c r="B46" s="286" t="s">
        <v>166</v>
      </c>
      <c r="C46" s="304">
        <v>94</v>
      </c>
      <c r="D46" s="305">
        <v>2</v>
      </c>
      <c r="E46" s="305">
        <v>44</v>
      </c>
      <c r="F46" s="305">
        <v>10</v>
      </c>
      <c r="G46" s="305">
        <v>0</v>
      </c>
      <c r="H46" s="305">
        <v>26</v>
      </c>
      <c r="I46" s="305">
        <v>1</v>
      </c>
      <c r="J46" s="305">
        <v>18</v>
      </c>
      <c r="K46" s="305">
        <v>74</v>
      </c>
      <c r="L46" s="305">
        <v>1</v>
      </c>
      <c r="M46" s="305">
        <v>63</v>
      </c>
      <c r="N46" s="305">
        <v>12</v>
      </c>
      <c r="O46" s="305">
        <v>1</v>
      </c>
      <c r="P46" s="305">
        <v>12</v>
      </c>
      <c r="Q46" s="305">
        <v>2</v>
      </c>
      <c r="R46" s="306">
        <v>19</v>
      </c>
    </row>
    <row r="47" spans="1:18" ht="15">
      <c r="A47" s="258" t="s">
        <v>380</v>
      </c>
      <c r="B47" s="286" t="s">
        <v>167</v>
      </c>
      <c r="C47" s="304">
        <v>14</v>
      </c>
      <c r="D47" s="305">
        <v>0</v>
      </c>
      <c r="E47" s="305">
        <v>13</v>
      </c>
      <c r="F47" s="305">
        <v>3</v>
      </c>
      <c r="G47" s="305">
        <v>0</v>
      </c>
      <c r="H47" s="305">
        <v>2</v>
      </c>
      <c r="I47" s="305">
        <v>1</v>
      </c>
      <c r="J47" s="305">
        <v>17</v>
      </c>
      <c r="K47" s="305">
        <v>10</v>
      </c>
      <c r="L47" s="305">
        <v>0</v>
      </c>
      <c r="M47" s="305">
        <v>11</v>
      </c>
      <c r="N47" s="305">
        <v>2</v>
      </c>
      <c r="O47" s="305">
        <v>0</v>
      </c>
      <c r="P47" s="305">
        <v>1</v>
      </c>
      <c r="Q47" s="305">
        <v>0</v>
      </c>
      <c r="R47" s="306">
        <v>5</v>
      </c>
    </row>
    <row r="48" spans="1:18" ht="15">
      <c r="A48" s="258" t="s">
        <v>381</v>
      </c>
      <c r="B48" s="286" t="s">
        <v>168</v>
      </c>
      <c r="C48" s="304">
        <v>3</v>
      </c>
      <c r="D48" s="305">
        <v>0</v>
      </c>
      <c r="E48" s="305">
        <v>15</v>
      </c>
      <c r="F48" s="305">
        <v>0</v>
      </c>
      <c r="G48" s="305">
        <v>0</v>
      </c>
      <c r="H48" s="305">
        <v>1</v>
      </c>
      <c r="I48" s="305">
        <v>1</v>
      </c>
      <c r="J48" s="305">
        <v>3</v>
      </c>
      <c r="K48" s="305">
        <v>5</v>
      </c>
      <c r="L48" s="305">
        <v>0</v>
      </c>
      <c r="M48" s="305">
        <v>5</v>
      </c>
      <c r="N48" s="305">
        <v>1</v>
      </c>
      <c r="O48" s="305">
        <v>0</v>
      </c>
      <c r="P48" s="305">
        <v>1</v>
      </c>
      <c r="Q48" s="305">
        <v>1</v>
      </c>
      <c r="R48" s="306">
        <v>2</v>
      </c>
    </row>
    <row r="49" spans="1:18" ht="15">
      <c r="A49" s="258" t="s">
        <v>382</v>
      </c>
      <c r="B49" s="286" t="s">
        <v>169</v>
      </c>
      <c r="C49" s="304">
        <v>96</v>
      </c>
      <c r="D49" s="305">
        <v>0</v>
      </c>
      <c r="E49" s="305">
        <v>69</v>
      </c>
      <c r="F49" s="305">
        <v>11</v>
      </c>
      <c r="G49" s="305">
        <v>1</v>
      </c>
      <c r="H49" s="305">
        <v>9</v>
      </c>
      <c r="I49" s="305">
        <v>0</v>
      </c>
      <c r="J49" s="305">
        <v>17</v>
      </c>
      <c r="K49" s="305">
        <v>97</v>
      </c>
      <c r="L49" s="305">
        <v>1</v>
      </c>
      <c r="M49" s="305">
        <v>54</v>
      </c>
      <c r="N49" s="305">
        <v>10</v>
      </c>
      <c r="O49" s="305">
        <v>2</v>
      </c>
      <c r="P49" s="305">
        <v>13</v>
      </c>
      <c r="Q49" s="305">
        <v>2</v>
      </c>
      <c r="R49" s="306">
        <v>7</v>
      </c>
    </row>
    <row r="50" spans="1:18" ht="15">
      <c r="A50" s="258" t="s">
        <v>383</v>
      </c>
      <c r="B50" s="286" t="s">
        <v>170</v>
      </c>
      <c r="C50" s="304">
        <v>81</v>
      </c>
      <c r="D50" s="305">
        <v>2</v>
      </c>
      <c r="E50" s="305">
        <v>54</v>
      </c>
      <c r="F50" s="305">
        <v>11</v>
      </c>
      <c r="G50" s="305">
        <v>4</v>
      </c>
      <c r="H50" s="305">
        <v>14</v>
      </c>
      <c r="I50" s="305">
        <v>3</v>
      </c>
      <c r="J50" s="305">
        <v>29</v>
      </c>
      <c r="K50" s="305">
        <v>117</v>
      </c>
      <c r="L50" s="305">
        <v>3</v>
      </c>
      <c r="M50" s="305">
        <v>59</v>
      </c>
      <c r="N50" s="305">
        <v>10</v>
      </c>
      <c r="O50" s="305">
        <v>3</v>
      </c>
      <c r="P50" s="305">
        <v>9</v>
      </c>
      <c r="Q50" s="305">
        <v>3</v>
      </c>
      <c r="R50" s="306">
        <v>17</v>
      </c>
    </row>
    <row r="51" spans="1:18" ht="15">
      <c r="A51" s="258" t="s">
        <v>384</v>
      </c>
      <c r="B51" s="286" t="s">
        <v>171</v>
      </c>
      <c r="C51" s="304">
        <v>13</v>
      </c>
      <c r="D51" s="305">
        <v>0</v>
      </c>
      <c r="E51" s="305">
        <v>20</v>
      </c>
      <c r="F51" s="305">
        <v>3</v>
      </c>
      <c r="G51" s="305">
        <v>0</v>
      </c>
      <c r="H51" s="305">
        <v>4</v>
      </c>
      <c r="I51" s="305">
        <v>3</v>
      </c>
      <c r="J51" s="305">
        <v>12</v>
      </c>
      <c r="K51" s="305">
        <v>10</v>
      </c>
      <c r="L51" s="305">
        <v>0</v>
      </c>
      <c r="M51" s="305">
        <v>20</v>
      </c>
      <c r="N51" s="305">
        <v>0</v>
      </c>
      <c r="O51" s="305">
        <v>0</v>
      </c>
      <c r="P51" s="305">
        <v>1</v>
      </c>
      <c r="Q51" s="305">
        <v>3</v>
      </c>
      <c r="R51" s="306">
        <v>10</v>
      </c>
    </row>
    <row r="52" spans="1:18" ht="15">
      <c r="A52" s="258" t="s">
        <v>385</v>
      </c>
      <c r="B52" s="286" t="s">
        <v>172</v>
      </c>
      <c r="C52" s="304">
        <v>16</v>
      </c>
      <c r="D52" s="305">
        <v>1</v>
      </c>
      <c r="E52" s="305">
        <v>28</v>
      </c>
      <c r="F52" s="305">
        <v>2</v>
      </c>
      <c r="G52" s="305">
        <v>1</v>
      </c>
      <c r="H52" s="305">
        <v>3</v>
      </c>
      <c r="I52" s="305">
        <v>0</v>
      </c>
      <c r="J52" s="305">
        <v>16</v>
      </c>
      <c r="K52" s="305">
        <v>25</v>
      </c>
      <c r="L52" s="305">
        <v>1</v>
      </c>
      <c r="M52" s="305">
        <v>22</v>
      </c>
      <c r="N52" s="305">
        <v>3</v>
      </c>
      <c r="O52" s="305">
        <v>0</v>
      </c>
      <c r="P52" s="305">
        <v>0</v>
      </c>
      <c r="Q52" s="305">
        <v>0</v>
      </c>
      <c r="R52" s="306">
        <v>6</v>
      </c>
    </row>
    <row r="53" spans="1:18" ht="15">
      <c r="A53" s="258" t="s">
        <v>386</v>
      </c>
      <c r="B53" s="286" t="s">
        <v>173</v>
      </c>
      <c r="C53" s="304">
        <v>35</v>
      </c>
      <c r="D53" s="305">
        <v>0</v>
      </c>
      <c r="E53" s="305">
        <v>50</v>
      </c>
      <c r="F53" s="305">
        <v>1</v>
      </c>
      <c r="G53" s="305">
        <v>1</v>
      </c>
      <c r="H53" s="305">
        <v>6</v>
      </c>
      <c r="I53" s="305">
        <v>10</v>
      </c>
      <c r="J53" s="305">
        <v>32</v>
      </c>
      <c r="K53" s="305">
        <v>38</v>
      </c>
      <c r="L53" s="305">
        <v>1</v>
      </c>
      <c r="M53" s="305">
        <v>38</v>
      </c>
      <c r="N53" s="305">
        <v>9</v>
      </c>
      <c r="O53" s="305">
        <v>0</v>
      </c>
      <c r="P53" s="305">
        <v>4</v>
      </c>
      <c r="Q53" s="305">
        <v>1</v>
      </c>
      <c r="R53" s="306">
        <v>15</v>
      </c>
    </row>
    <row r="54" spans="1:18" ht="15">
      <c r="A54" s="258" t="s">
        <v>387</v>
      </c>
      <c r="B54" s="286" t="s">
        <v>174</v>
      </c>
      <c r="C54" s="304">
        <v>32</v>
      </c>
      <c r="D54" s="305">
        <v>2</v>
      </c>
      <c r="E54" s="305">
        <v>26</v>
      </c>
      <c r="F54" s="305">
        <v>1</v>
      </c>
      <c r="G54" s="305">
        <v>0</v>
      </c>
      <c r="H54" s="305">
        <v>2</v>
      </c>
      <c r="I54" s="305">
        <v>0</v>
      </c>
      <c r="J54" s="305">
        <v>14</v>
      </c>
      <c r="K54" s="305">
        <v>29</v>
      </c>
      <c r="L54" s="305">
        <v>1</v>
      </c>
      <c r="M54" s="305">
        <v>25</v>
      </c>
      <c r="N54" s="305">
        <v>1</v>
      </c>
      <c r="O54" s="305">
        <v>1</v>
      </c>
      <c r="P54" s="305">
        <v>2</v>
      </c>
      <c r="Q54" s="305">
        <v>1</v>
      </c>
      <c r="R54" s="306">
        <v>10</v>
      </c>
    </row>
    <row r="55" spans="1:18" ht="15">
      <c r="A55" s="258" t="s">
        <v>388</v>
      </c>
      <c r="B55" s="286" t="s">
        <v>175</v>
      </c>
      <c r="C55" s="304">
        <v>35</v>
      </c>
      <c r="D55" s="305">
        <v>0</v>
      </c>
      <c r="E55" s="305">
        <v>18</v>
      </c>
      <c r="F55" s="305">
        <v>0</v>
      </c>
      <c r="G55" s="305">
        <v>0</v>
      </c>
      <c r="H55" s="305">
        <v>3</v>
      </c>
      <c r="I55" s="305">
        <v>2</v>
      </c>
      <c r="J55" s="305">
        <v>3</v>
      </c>
      <c r="K55" s="305">
        <v>15</v>
      </c>
      <c r="L55" s="305">
        <v>1</v>
      </c>
      <c r="M55" s="305">
        <v>11</v>
      </c>
      <c r="N55" s="305">
        <v>0</v>
      </c>
      <c r="O55" s="305">
        <v>5</v>
      </c>
      <c r="P55" s="305">
        <v>0</v>
      </c>
      <c r="Q55" s="305">
        <v>0</v>
      </c>
      <c r="R55" s="306">
        <v>1</v>
      </c>
    </row>
    <row r="56" spans="1:18" ht="15">
      <c r="A56" s="258" t="s">
        <v>389</v>
      </c>
      <c r="B56" s="286" t="s">
        <v>176</v>
      </c>
      <c r="C56" s="304">
        <v>54</v>
      </c>
      <c r="D56" s="305">
        <v>0</v>
      </c>
      <c r="E56" s="305">
        <v>39</v>
      </c>
      <c r="F56" s="305">
        <v>10</v>
      </c>
      <c r="G56" s="305">
        <v>1</v>
      </c>
      <c r="H56" s="305">
        <v>13</v>
      </c>
      <c r="I56" s="305">
        <v>0</v>
      </c>
      <c r="J56" s="305">
        <v>26</v>
      </c>
      <c r="K56" s="305">
        <v>52</v>
      </c>
      <c r="L56" s="305">
        <v>1</v>
      </c>
      <c r="M56" s="305">
        <v>28</v>
      </c>
      <c r="N56" s="305">
        <v>7</v>
      </c>
      <c r="O56" s="305">
        <v>2</v>
      </c>
      <c r="P56" s="305">
        <v>10</v>
      </c>
      <c r="Q56" s="305">
        <v>2</v>
      </c>
      <c r="R56" s="306">
        <v>16</v>
      </c>
    </row>
    <row r="57" spans="1:18" ht="15">
      <c r="A57" s="258" t="s">
        <v>390</v>
      </c>
      <c r="B57" s="286" t="s">
        <v>177</v>
      </c>
      <c r="C57" s="304">
        <v>11</v>
      </c>
      <c r="D57" s="305">
        <v>1</v>
      </c>
      <c r="E57" s="305">
        <v>2</v>
      </c>
      <c r="F57" s="305">
        <v>2</v>
      </c>
      <c r="G57" s="305">
        <v>0</v>
      </c>
      <c r="H57" s="305">
        <v>2</v>
      </c>
      <c r="I57" s="305">
        <v>1</v>
      </c>
      <c r="J57" s="305">
        <v>1</v>
      </c>
      <c r="K57" s="305">
        <v>4</v>
      </c>
      <c r="L57" s="305">
        <v>2</v>
      </c>
      <c r="M57" s="305">
        <v>2</v>
      </c>
      <c r="N57" s="305">
        <v>3</v>
      </c>
      <c r="O57" s="305">
        <v>0</v>
      </c>
      <c r="P57" s="305">
        <v>1</v>
      </c>
      <c r="Q57" s="305">
        <v>0</v>
      </c>
      <c r="R57" s="306">
        <v>1</v>
      </c>
    </row>
    <row r="58" spans="1:18" ht="15">
      <c r="A58" s="258" t="s">
        <v>391</v>
      </c>
      <c r="B58" s="286" t="s">
        <v>178</v>
      </c>
      <c r="C58" s="304">
        <v>15</v>
      </c>
      <c r="D58" s="305">
        <v>0</v>
      </c>
      <c r="E58" s="305">
        <v>16</v>
      </c>
      <c r="F58" s="305">
        <v>0</v>
      </c>
      <c r="G58" s="305">
        <v>0</v>
      </c>
      <c r="H58" s="305">
        <v>1</v>
      </c>
      <c r="I58" s="305">
        <v>7</v>
      </c>
      <c r="J58" s="305">
        <v>7</v>
      </c>
      <c r="K58" s="305">
        <v>15</v>
      </c>
      <c r="L58" s="305">
        <v>4</v>
      </c>
      <c r="M58" s="305">
        <v>13</v>
      </c>
      <c r="N58" s="305">
        <v>2</v>
      </c>
      <c r="O58" s="305">
        <v>4</v>
      </c>
      <c r="P58" s="305">
        <v>0</v>
      </c>
      <c r="Q58" s="305">
        <v>9</v>
      </c>
      <c r="R58" s="306">
        <v>8</v>
      </c>
    </row>
    <row r="59" spans="1:18" ht="15">
      <c r="A59" s="258" t="s">
        <v>392</v>
      </c>
      <c r="B59" s="286" t="s">
        <v>179</v>
      </c>
      <c r="C59" s="304">
        <v>6</v>
      </c>
      <c r="D59" s="305">
        <v>1</v>
      </c>
      <c r="E59" s="305">
        <v>7</v>
      </c>
      <c r="F59" s="305">
        <v>2</v>
      </c>
      <c r="G59" s="305">
        <v>0</v>
      </c>
      <c r="H59" s="305">
        <v>3</v>
      </c>
      <c r="I59" s="305">
        <v>0</v>
      </c>
      <c r="J59" s="305">
        <v>1</v>
      </c>
      <c r="K59" s="305">
        <v>7</v>
      </c>
      <c r="L59" s="305">
        <v>0</v>
      </c>
      <c r="M59" s="305">
        <v>2</v>
      </c>
      <c r="N59" s="305">
        <v>4</v>
      </c>
      <c r="O59" s="305">
        <v>0</v>
      </c>
      <c r="P59" s="305">
        <v>0</v>
      </c>
      <c r="Q59" s="305">
        <v>1</v>
      </c>
      <c r="R59" s="306">
        <v>4</v>
      </c>
    </row>
    <row r="60" spans="1:18" ht="15">
      <c r="A60" s="258" t="s">
        <v>393</v>
      </c>
      <c r="B60" s="286" t="s">
        <v>180</v>
      </c>
      <c r="C60" s="304">
        <v>12</v>
      </c>
      <c r="D60" s="305">
        <v>1</v>
      </c>
      <c r="E60" s="305">
        <v>11</v>
      </c>
      <c r="F60" s="305">
        <v>2</v>
      </c>
      <c r="G60" s="305">
        <v>1</v>
      </c>
      <c r="H60" s="305">
        <v>6</v>
      </c>
      <c r="I60" s="305">
        <v>0</v>
      </c>
      <c r="J60" s="305">
        <v>10</v>
      </c>
      <c r="K60" s="305">
        <v>15</v>
      </c>
      <c r="L60" s="305">
        <v>0</v>
      </c>
      <c r="M60" s="305">
        <v>19</v>
      </c>
      <c r="N60" s="305">
        <v>1</v>
      </c>
      <c r="O60" s="305">
        <v>0</v>
      </c>
      <c r="P60" s="305">
        <v>3</v>
      </c>
      <c r="Q60" s="305">
        <v>2</v>
      </c>
      <c r="R60" s="306">
        <v>5</v>
      </c>
    </row>
    <row r="61" spans="1:18" ht="15">
      <c r="A61" s="258" t="s">
        <v>394</v>
      </c>
      <c r="B61" s="286" t="s">
        <v>181</v>
      </c>
      <c r="C61" s="304">
        <v>9</v>
      </c>
      <c r="D61" s="305">
        <v>0</v>
      </c>
      <c r="E61" s="305">
        <v>9</v>
      </c>
      <c r="F61" s="305">
        <v>1</v>
      </c>
      <c r="G61" s="305">
        <v>0</v>
      </c>
      <c r="H61" s="305">
        <v>1</v>
      </c>
      <c r="I61" s="305">
        <v>0</v>
      </c>
      <c r="J61" s="305">
        <v>3</v>
      </c>
      <c r="K61" s="305">
        <v>6</v>
      </c>
      <c r="L61" s="305">
        <v>0</v>
      </c>
      <c r="M61" s="305">
        <v>8</v>
      </c>
      <c r="N61" s="305">
        <v>2</v>
      </c>
      <c r="O61" s="305">
        <v>2</v>
      </c>
      <c r="P61" s="305">
        <v>0</v>
      </c>
      <c r="Q61" s="305">
        <v>0</v>
      </c>
      <c r="R61" s="306">
        <v>7</v>
      </c>
    </row>
    <row r="62" spans="1:18" ht="15">
      <c r="A62" s="258" t="s">
        <v>395</v>
      </c>
      <c r="B62" s="286" t="s">
        <v>182</v>
      </c>
      <c r="C62" s="304">
        <v>45</v>
      </c>
      <c r="D62" s="305">
        <v>0</v>
      </c>
      <c r="E62" s="305">
        <v>25</v>
      </c>
      <c r="F62" s="305">
        <v>4</v>
      </c>
      <c r="G62" s="305">
        <v>0</v>
      </c>
      <c r="H62" s="305">
        <v>20</v>
      </c>
      <c r="I62" s="305">
        <v>1</v>
      </c>
      <c r="J62" s="305">
        <v>9</v>
      </c>
      <c r="K62" s="305">
        <v>33</v>
      </c>
      <c r="L62" s="305">
        <v>0</v>
      </c>
      <c r="M62" s="305">
        <v>14</v>
      </c>
      <c r="N62" s="305">
        <v>3</v>
      </c>
      <c r="O62" s="305">
        <v>0</v>
      </c>
      <c r="P62" s="305">
        <v>5</v>
      </c>
      <c r="Q62" s="305">
        <v>0</v>
      </c>
      <c r="R62" s="306">
        <v>5</v>
      </c>
    </row>
    <row r="63" spans="1:18" ht="15">
      <c r="A63" s="258" t="s">
        <v>396</v>
      </c>
      <c r="B63" s="286" t="s">
        <v>183</v>
      </c>
      <c r="C63" s="304">
        <v>52</v>
      </c>
      <c r="D63" s="305">
        <v>0</v>
      </c>
      <c r="E63" s="305">
        <v>41</v>
      </c>
      <c r="F63" s="305">
        <v>3</v>
      </c>
      <c r="G63" s="305">
        <v>0</v>
      </c>
      <c r="H63" s="305">
        <v>4</v>
      </c>
      <c r="I63" s="305">
        <v>2</v>
      </c>
      <c r="J63" s="305">
        <v>13</v>
      </c>
      <c r="K63" s="305">
        <v>41</v>
      </c>
      <c r="L63" s="305">
        <v>2</v>
      </c>
      <c r="M63" s="305">
        <v>28</v>
      </c>
      <c r="N63" s="305">
        <v>5</v>
      </c>
      <c r="O63" s="305">
        <v>0</v>
      </c>
      <c r="P63" s="305">
        <v>3</v>
      </c>
      <c r="Q63" s="305">
        <v>1</v>
      </c>
      <c r="R63" s="306">
        <v>10</v>
      </c>
    </row>
    <row r="64" spans="1:18" ht="15">
      <c r="A64" s="258" t="s">
        <v>397</v>
      </c>
      <c r="B64" s="286" t="s">
        <v>184</v>
      </c>
      <c r="C64" s="304">
        <v>5</v>
      </c>
      <c r="D64" s="305">
        <v>0</v>
      </c>
      <c r="E64" s="305">
        <v>4</v>
      </c>
      <c r="F64" s="305">
        <v>0</v>
      </c>
      <c r="G64" s="305">
        <v>0</v>
      </c>
      <c r="H64" s="305">
        <v>4</v>
      </c>
      <c r="I64" s="305">
        <v>0</v>
      </c>
      <c r="J64" s="305">
        <v>0</v>
      </c>
      <c r="K64" s="305">
        <v>7</v>
      </c>
      <c r="L64" s="305">
        <v>0</v>
      </c>
      <c r="M64" s="305">
        <v>1</v>
      </c>
      <c r="N64" s="305">
        <v>0</v>
      </c>
      <c r="O64" s="305">
        <v>0</v>
      </c>
      <c r="P64" s="305">
        <v>0</v>
      </c>
      <c r="Q64" s="305">
        <v>0</v>
      </c>
      <c r="R64" s="306">
        <v>1</v>
      </c>
    </row>
    <row r="65" spans="1:18" ht="15">
      <c r="A65" s="258" t="s">
        <v>398</v>
      </c>
      <c r="B65" s="286" t="s">
        <v>185</v>
      </c>
      <c r="C65" s="304">
        <v>5</v>
      </c>
      <c r="D65" s="305">
        <v>0</v>
      </c>
      <c r="E65" s="305">
        <v>5</v>
      </c>
      <c r="F65" s="305">
        <v>0</v>
      </c>
      <c r="G65" s="305">
        <v>0</v>
      </c>
      <c r="H65" s="305">
        <v>0</v>
      </c>
      <c r="I65" s="305">
        <v>0</v>
      </c>
      <c r="J65" s="305">
        <v>3</v>
      </c>
      <c r="K65" s="305">
        <v>1</v>
      </c>
      <c r="L65" s="305">
        <v>0</v>
      </c>
      <c r="M65" s="305">
        <v>7</v>
      </c>
      <c r="N65" s="305">
        <v>3</v>
      </c>
      <c r="O65" s="305">
        <v>1</v>
      </c>
      <c r="P65" s="305">
        <v>2</v>
      </c>
      <c r="Q65" s="305">
        <v>0</v>
      </c>
      <c r="R65" s="306">
        <v>0</v>
      </c>
    </row>
    <row r="66" spans="1:18" ht="15">
      <c r="A66" s="258" t="s">
        <v>399</v>
      </c>
      <c r="B66" s="286" t="s">
        <v>186</v>
      </c>
      <c r="C66" s="304">
        <v>14</v>
      </c>
      <c r="D66" s="305">
        <v>0</v>
      </c>
      <c r="E66" s="305">
        <v>7</v>
      </c>
      <c r="F66" s="305">
        <v>3</v>
      </c>
      <c r="G66" s="305">
        <v>0</v>
      </c>
      <c r="H66" s="305">
        <v>11</v>
      </c>
      <c r="I66" s="305">
        <v>1</v>
      </c>
      <c r="J66" s="305">
        <v>9</v>
      </c>
      <c r="K66" s="305">
        <v>20</v>
      </c>
      <c r="L66" s="305">
        <v>0</v>
      </c>
      <c r="M66" s="305">
        <v>3</v>
      </c>
      <c r="N66" s="305">
        <v>5</v>
      </c>
      <c r="O66" s="305">
        <v>3</v>
      </c>
      <c r="P66" s="305">
        <v>4</v>
      </c>
      <c r="Q66" s="305">
        <v>0</v>
      </c>
      <c r="R66" s="306">
        <v>5</v>
      </c>
    </row>
    <row r="67" spans="1:18" ht="15">
      <c r="A67" s="258" t="s">
        <v>400</v>
      </c>
      <c r="B67" s="286" t="s">
        <v>187</v>
      </c>
      <c r="C67" s="304">
        <v>54</v>
      </c>
      <c r="D67" s="305">
        <v>0</v>
      </c>
      <c r="E67" s="305">
        <v>84</v>
      </c>
      <c r="F67" s="305">
        <v>1</v>
      </c>
      <c r="G67" s="305">
        <v>1</v>
      </c>
      <c r="H67" s="305">
        <v>13</v>
      </c>
      <c r="I67" s="305">
        <v>0</v>
      </c>
      <c r="J67" s="305">
        <v>27</v>
      </c>
      <c r="K67" s="305">
        <v>35</v>
      </c>
      <c r="L67" s="305">
        <v>0</v>
      </c>
      <c r="M67" s="305">
        <v>59</v>
      </c>
      <c r="N67" s="305">
        <v>7</v>
      </c>
      <c r="O67" s="305">
        <v>1</v>
      </c>
      <c r="P67" s="305">
        <v>3</v>
      </c>
      <c r="Q67" s="305">
        <v>0</v>
      </c>
      <c r="R67" s="306">
        <v>14</v>
      </c>
    </row>
    <row r="68" spans="1:18" ht="15">
      <c r="A68" s="258" t="s">
        <v>401</v>
      </c>
      <c r="B68" s="286" t="s">
        <v>188</v>
      </c>
      <c r="C68" s="304">
        <v>17</v>
      </c>
      <c r="D68" s="305">
        <v>2</v>
      </c>
      <c r="E68" s="305">
        <v>8</v>
      </c>
      <c r="F68" s="305">
        <v>0</v>
      </c>
      <c r="G68" s="305">
        <v>1</v>
      </c>
      <c r="H68" s="305">
        <v>5</v>
      </c>
      <c r="I68" s="305">
        <v>1</v>
      </c>
      <c r="J68" s="305">
        <v>7</v>
      </c>
      <c r="K68" s="305">
        <v>18</v>
      </c>
      <c r="L68" s="305">
        <v>0</v>
      </c>
      <c r="M68" s="305">
        <v>15</v>
      </c>
      <c r="N68" s="305">
        <v>2</v>
      </c>
      <c r="O68" s="305">
        <v>2</v>
      </c>
      <c r="P68" s="305">
        <v>0</v>
      </c>
      <c r="Q68" s="305">
        <v>1</v>
      </c>
      <c r="R68" s="306">
        <v>2</v>
      </c>
    </row>
    <row r="69" spans="1:18" ht="15">
      <c r="A69" s="258" t="s">
        <v>402</v>
      </c>
      <c r="B69" s="286" t="s">
        <v>189</v>
      </c>
      <c r="C69" s="304">
        <v>27</v>
      </c>
      <c r="D69" s="305">
        <v>0</v>
      </c>
      <c r="E69" s="305">
        <v>8</v>
      </c>
      <c r="F69" s="305">
        <v>3</v>
      </c>
      <c r="G69" s="305">
        <v>0</v>
      </c>
      <c r="H69" s="305">
        <v>7</v>
      </c>
      <c r="I69" s="305">
        <v>4</v>
      </c>
      <c r="J69" s="305">
        <v>10</v>
      </c>
      <c r="K69" s="305">
        <v>38</v>
      </c>
      <c r="L69" s="305">
        <v>0</v>
      </c>
      <c r="M69" s="305">
        <v>12</v>
      </c>
      <c r="N69" s="305">
        <v>0</v>
      </c>
      <c r="O69" s="305">
        <v>0</v>
      </c>
      <c r="P69" s="305">
        <v>1</v>
      </c>
      <c r="Q69" s="305">
        <v>1</v>
      </c>
      <c r="R69" s="306">
        <v>3</v>
      </c>
    </row>
    <row r="70" spans="1:18" ht="15">
      <c r="A70" s="258" t="s">
        <v>403</v>
      </c>
      <c r="B70" s="286" t="s">
        <v>190</v>
      </c>
      <c r="C70" s="304">
        <v>0</v>
      </c>
      <c r="D70" s="305">
        <v>0</v>
      </c>
      <c r="E70" s="305">
        <v>1</v>
      </c>
      <c r="F70" s="305">
        <v>1</v>
      </c>
      <c r="G70" s="305">
        <v>0</v>
      </c>
      <c r="H70" s="305">
        <v>0</v>
      </c>
      <c r="I70" s="305">
        <v>1</v>
      </c>
      <c r="J70" s="305">
        <v>3</v>
      </c>
      <c r="K70" s="305">
        <v>1</v>
      </c>
      <c r="L70" s="305">
        <v>0</v>
      </c>
      <c r="M70" s="305">
        <v>1</v>
      </c>
      <c r="N70" s="305">
        <v>0</v>
      </c>
      <c r="O70" s="305">
        <v>0</v>
      </c>
      <c r="P70" s="305">
        <v>0</v>
      </c>
      <c r="Q70" s="305">
        <v>0</v>
      </c>
      <c r="R70" s="306">
        <v>0</v>
      </c>
    </row>
    <row r="71" spans="1:18" ht="15">
      <c r="A71" s="258" t="s">
        <v>404</v>
      </c>
      <c r="B71" s="286" t="s">
        <v>191</v>
      </c>
      <c r="C71" s="304">
        <v>71</v>
      </c>
      <c r="D71" s="305">
        <v>1</v>
      </c>
      <c r="E71" s="305">
        <v>31</v>
      </c>
      <c r="F71" s="305">
        <v>3</v>
      </c>
      <c r="G71" s="305">
        <v>0</v>
      </c>
      <c r="H71" s="305">
        <v>10</v>
      </c>
      <c r="I71" s="305">
        <v>0</v>
      </c>
      <c r="J71" s="305">
        <v>7</v>
      </c>
      <c r="K71" s="305">
        <v>69</v>
      </c>
      <c r="L71" s="305">
        <v>1</v>
      </c>
      <c r="M71" s="305">
        <v>37</v>
      </c>
      <c r="N71" s="305">
        <v>6</v>
      </c>
      <c r="O71" s="305">
        <v>0</v>
      </c>
      <c r="P71" s="305">
        <v>4</v>
      </c>
      <c r="Q71" s="305">
        <v>0</v>
      </c>
      <c r="R71" s="306">
        <v>5</v>
      </c>
    </row>
    <row r="72" spans="1:18" ht="15">
      <c r="A72" s="258" t="s">
        <v>405</v>
      </c>
      <c r="B72" s="286" t="s">
        <v>192</v>
      </c>
      <c r="C72" s="304">
        <v>20</v>
      </c>
      <c r="D72" s="305">
        <v>0</v>
      </c>
      <c r="E72" s="305">
        <v>12</v>
      </c>
      <c r="F72" s="305">
        <v>2</v>
      </c>
      <c r="G72" s="305">
        <v>1</v>
      </c>
      <c r="H72" s="305">
        <v>8</v>
      </c>
      <c r="I72" s="305">
        <v>1</v>
      </c>
      <c r="J72" s="305">
        <v>6</v>
      </c>
      <c r="K72" s="305">
        <v>24</v>
      </c>
      <c r="L72" s="305">
        <v>0</v>
      </c>
      <c r="M72" s="305">
        <v>16</v>
      </c>
      <c r="N72" s="305">
        <v>0</v>
      </c>
      <c r="O72" s="305">
        <v>0</v>
      </c>
      <c r="P72" s="305">
        <v>1</v>
      </c>
      <c r="Q72" s="305">
        <v>1</v>
      </c>
      <c r="R72" s="306">
        <v>4</v>
      </c>
    </row>
    <row r="73" spans="1:18" ht="15">
      <c r="A73" s="258" t="s">
        <v>406</v>
      </c>
      <c r="B73" s="286" t="s">
        <v>193</v>
      </c>
      <c r="C73" s="304">
        <v>19</v>
      </c>
      <c r="D73" s="305">
        <v>1</v>
      </c>
      <c r="E73" s="305">
        <v>18</v>
      </c>
      <c r="F73" s="305">
        <v>1</v>
      </c>
      <c r="G73" s="305">
        <v>0</v>
      </c>
      <c r="H73" s="305">
        <v>5</v>
      </c>
      <c r="I73" s="305">
        <v>2</v>
      </c>
      <c r="J73" s="305">
        <v>12</v>
      </c>
      <c r="K73" s="305">
        <v>15</v>
      </c>
      <c r="L73" s="305">
        <v>0</v>
      </c>
      <c r="M73" s="305">
        <v>23</v>
      </c>
      <c r="N73" s="305">
        <v>6</v>
      </c>
      <c r="O73" s="305">
        <v>1</v>
      </c>
      <c r="P73" s="305">
        <v>3</v>
      </c>
      <c r="Q73" s="305">
        <v>0</v>
      </c>
      <c r="R73" s="306">
        <v>5</v>
      </c>
    </row>
    <row r="74" spans="1:18" ht="15">
      <c r="A74" s="258" t="s">
        <v>407</v>
      </c>
      <c r="B74" s="286" t="s">
        <v>194</v>
      </c>
      <c r="C74" s="304">
        <v>12</v>
      </c>
      <c r="D74" s="305">
        <v>0</v>
      </c>
      <c r="E74" s="305">
        <v>4</v>
      </c>
      <c r="F74" s="305">
        <v>0</v>
      </c>
      <c r="G74" s="305">
        <v>0</v>
      </c>
      <c r="H74" s="305">
        <v>5</v>
      </c>
      <c r="I74" s="305">
        <v>0</v>
      </c>
      <c r="J74" s="305">
        <v>10</v>
      </c>
      <c r="K74" s="305">
        <v>5</v>
      </c>
      <c r="L74" s="305">
        <v>0</v>
      </c>
      <c r="M74" s="305">
        <v>10</v>
      </c>
      <c r="N74" s="305">
        <v>0</v>
      </c>
      <c r="O74" s="305">
        <v>0</v>
      </c>
      <c r="P74" s="305">
        <v>3</v>
      </c>
      <c r="Q74" s="305">
        <v>1</v>
      </c>
      <c r="R74" s="306">
        <v>17</v>
      </c>
    </row>
    <row r="75" spans="1:18" ht="15">
      <c r="A75" s="258" t="s">
        <v>408</v>
      </c>
      <c r="B75" s="286" t="s">
        <v>195</v>
      </c>
      <c r="C75" s="304">
        <v>10</v>
      </c>
      <c r="D75" s="305">
        <v>0</v>
      </c>
      <c r="E75" s="305">
        <v>18</v>
      </c>
      <c r="F75" s="305">
        <v>0</v>
      </c>
      <c r="G75" s="305">
        <v>0</v>
      </c>
      <c r="H75" s="305">
        <v>7</v>
      </c>
      <c r="I75" s="305">
        <v>2</v>
      </c>
      <c r="J75" s="305">
        <v>15</v>
      </c>
      <c r="K75" s="305">
        <v>7</v>
      </c>
      <c r="L75" s="305">
        <v>0</v>
      </c>
      <c r="M75" s="305">
        <v>5</v>
      </c>
      <c r="N75" s="305">
        <v>2</v>
      </c>
      <c r="O75" s="305">
        <v>0</v>
      </c>
      <c r="P75" s="305">
        <v>1</v>
      </c>
      <c r="Q75" s="305">
        <v>0</v>
      </c>
      <c r="R75" s="306">
        <v>15</v>
      </c>
    </row>
    <row r="76" spans="1:18" ht="15">
      <c r="A76" s="258" t="s">
        <v>409</v>
      </c>
      <c r="B76" s="286" t="s">
        <v>196</v>
      </c>
      <c r="C76" s="304">
        <v>16</v>
      </c>
      <c r="D76" s="305">
        <v>0</v>
      </c>
      <c r="E76" s="305">
        <v>9</v>
      </c>
      <c r="F76" s="305">
        <v>1</v>
      </c>
      <c r="G76" s="305">
        <v>1</v>
      </c>
      <c r="H76" s="305">
        <v>0</v>
      </c>
      <c r="I76" s="305">
        <v>0</v>
      </c>
      <c r="J76" s="305">
        <v>5</v>
      </c>
      <c r="K76" s="305">
        <v>17</v>
      </c>
      <c r="L76" s="305">
        <v>1</v>
      </c>
      <c r="M76" s="305">
        <v>5</v>
      </c>
      <c r="N76" s="305">
        <v>3</v>
      </c>
      <c r="O76" s="305">
        <v>0</v>
      </c>
      <c r="P76" s="305">
        <v>1</v>
      </c>
      <c r="Q76" s="305">
        <v>0</v>
      </c>
      <c r="R76" s="306">
        <v>2</v>
      </c>
    </row>
    <row r="77" spans="1:18" ht="15">
      <c r="A77" s="258" t="s">
        <v>410</v>
      </c>
      <c r="B77" s="286" t="s">
        <v>197</v>
      </c>
      <c r="C77" s="304">
        <v>1</v>
      </c>
      <c r="D77" s="305">
        <v>0</v>
      </c>
      <c r="E77" s="305">
        <v>0</v>
      </c>
      <c r="F77" s="305">
        <v>0</v>
      </c>
      <c r="G77" s="305">
        <v>0</v>
      </c>
      <c r="H77" s="305">
        <v>0</v>
      </c>
      <c r="I77" s="305">
        <v>0</v>
      </c>
      <c r="J77" s="305">
        <v>1</v>
      </c>
      <c r="K77" s="305">
        <v>0</v>
      </c>
      <c r="L77" s="305">
        <v>0</v>
      </c>
      <c r="M77" s="305">
        <v>0</v>
      </c>
      <c r="N77" s="305">
        <v>0</v>
      </c>
      <c r="O77" s="305">
        <v>0</v>
      </c>
      <c r="P77" s="305">
        <v>0</v>
      </c>
      <c r="Q77" s="305">
        <v>0</v>
      </c>
      <c r="R77" s="306">
        <v>0</v>
      </c>
    </row>
    <row r="78" spans="1:18" ht="15">
      <c r="A78" s="258" t="s">
        <v>411</v>
      </c>
      <c r="B78" s="286" t="s">
        <v>198</v>
      </c>
      <c r="C78" s="304">
        <v>7</v>
      </c>
      <c r="D78" s="305">
        <v>0</v>
      </c>
      <c r="E78" s="305">
        <v>12</v>
      </c>
      <c r="F78" s="305">
        <v>1</v>
      </c>
      <c r="G78" s="305">
        <v>0</v>
      </c>
      <c r="H78" s="305">
        <v>3</v>
      </c>
      <c r="I78" s="305">
        <v>0</v>
      </c>
      <c r="J78" s="305">
        <v>6</v>
      </c>
      <c r="K78" s="305">
        <v>10</v>
      </c>
      <c r="L78" s="305">
        <v>1</v>
      </c>
      <c r="M78" s="305">
        <v>11</v>
      </c>
      <c r="N78" s="305">
        <v>0</v>
      </c>
      <c r="O78" s="305">
        <v>1</v>
      </c>
      <c r="P78" s="305">
        <v>2</v>
      </c>
      <c r="Q78" s="305">
        <v>0</v>
      </c>
      <c r="R78" s="306">
        <v>5</v>
      </c>
    </row>
    <row r="79" spans="1:18" ht="15">
      <c r="A79" s="258" t="s">
        <v>412</v>
      </c>
      <c r="B79" s="286" t="s">
        <v>199</v>
      </c>
      <c r="C79" s="304">
        <v>6</v>
      </c>
      <c r="D79" s="305">
        <v>0</v>
      </c>
      <c r="E79" s="305">
        <v>1</v>
      </c>
      <c r="F79" s="305">
        <v>0</v>
      </c>
      <c r="G79" s="305">
        <v>0</v>
      </c>
      <c r="H79" s="305">
        <v>3</v>
      </c>
      <c r="I79" s="305">
        <v>0</v>
      </c>
      <c r="J79" s="305">
        <v>1</v>
      </c>
      <c r="K79" s="305">
        <v>5</v>
      </c>
      <c r="L79" s="305">
        <v>0</v>
      </c>
      <c r="M79" s="305">
        <v>5</v>
      </c>
      <c r="N79" s="305">
        <v>0</v>
      </c>
      <c r="O79" s="305">
        <v>0</v>
      </c>
      <c r="P79" s="305">
        <v>0</v>
      </c>
      <c r="Q79" s="305">
        <v>0</v>
      </c>
      <c r="R79" s="306">
        <v>4</v>
      </c>
    </row>
    <row r="80" spans="1:18" ht="15">
      <c r="A80" s="258" t="s">
        <v>413</v>
      </c>
      <c r="B80" s="286" t="s">
        <v>200</v>
      </c>
      <c r="C80" s="304">
        <v>20</v>
      </c>
      <c r="D80" s="305">
        <v>0</v>
      </c>
      <c r="E80" s="305">
        <v>13</v>
      </c>
      <c r="F80" s="305">
        <v>0</v>
      </c>
      <c r="G80" s="305">
        <v>0</v>
      </c>
      <c r="H80" s="305">
        <v>1</v>
      </c>
      <c r="I80" s="305">
        <v>0</v>
      </c>
      <c r="J80" s="305">
        <v>5</v>
      </c>
      <c r="K80" s="305">
        <v>9</v>
      </c>
      <c r="L80" s="305">
        <v>0</v>
      </c>
      <c r="M80" s="305">
        <v>9</v>
      </c>
      <c r="N80" s="305">
        <v>0</v>
      </c>
      <c r="O80" s="305">
        <v>0</v>
      </c>
      <c r="P80" s="305">
        <v>0</v>
      </c>
      <c r="Q80" s="305">
        <v>0</v>
      </c>
      <c r="R80" s="306">
        <v>1</v>
      </c>
    </row>
    <row r="81" spans="1:18" ht="15">
      <c r="A81" s="258" t="s">
        <v>414</v>
      </c>
      <c r="B81" s="286" t="s">
        <v>201</v>
      </c>
      <c r="C81" s="304">
        <v>15</v>
      </c>
      <c r="D81" s="305">
        <v>0</v>
      </c>
      <c r="E81" s="305">
        <v>5</v>
      </c>
      <c r="F81" s="305">
        <v>1</v>
      </c>
      <c r="G81" s="305">
        <v>0</v>
      </c>
      <c r="H81" s="305">
        <v>3</v>
      </c>
      <c r="I81" s="305">
        <v>0</v>
      </c>
      <c r="J81" s="305">
        <v>0</v>
      </c>
      <c r="K81" s="305">
        <v>5</v>
      </c>
      <c r="L81" s="305">
        <v>0</v>
      </c>
      <c r="M81" s="305">
        <v>3</v>
      </c>
      <c r="N81" s="305">
        <v>3</v>
      </c>
      <c r="O81" s="305">
        <v>1</v>
      </c>
      <c r="P81" s="305">
        <v>0</v>
      </c>
      <c r="Q81" s="305">
        <v>1</v>
      </c>
      <c r="R81" s="306">
        <v>0</v>
      </c>
    </row>
    <row r="82" spans="1:18" ht="15">
      <c r="A82" s="258" t="s">
        <v>415</v>
      </c>
      <c r="B82" s="286" t="s">
        <v>202</v>
      </c>
      <c r="C82" s="304">
        <v>2</v>
      </c>
      <c r="D82" s="305">
        <v>0</v>
      </c>
      <c r="E82" s="305">
        <v>11</v>
      </c>
      <c r="F82" s="305">
        <v>0</v>
      </c>
      <c r="G82" s="305">
        <v>0</v>
      </c>
      <c r="H82" s="305">
        <v>1</v>
      </c>
      <c r="I82" s="305">
        <v>0</v>
      </c>
      <c r="J82" s="305">
        <v>18</v>
      </c>
      <c r="K82" s="305">
        <v>2</v>
      </c>
      <c r="L82" s="305">
        <v>0</v>
      </c>
      <c r="M82" s="305">
        <v>13</v>
      </c>
      <c r="N82" s="305">
        <v>0</v>
      </c>
      <c r="O82" s="305">
        <v>0</v>
      </c>
      <c r="P82" s="305">
        <v>0</v>
      </c>
      <c r="Q82" s="305">
        <v>1</v>
      </c>
      <c r="R82" s="306">
        <v>1</v>
      </c>
    </row>
    <row r="83" spans="1:18" ht="15">
      <c r="A83" s="258" t="s">
        <v>416</v>
      </c>
      <c r="B83" s="286" t="s">
        <v>203</v>
      </c>
      <c r="C83" s="304">
        <v>1</v>
      </c>
      <c r="D83" s="305">
        <v>0</v>
      </c>
      <c r="E83" s="305">
        <v>2</v>
      </c>
      <c r="F83" s="305">
        <v>0</v>
      </c>
      <c r="G83" s="305">
        <v>0</v>
      </c>
      <c r="H83" s="305">
        <v>1</v>
      </c>
      <c r="I83" s="305">
        <v>1</v>
      </c>
      <c r="J83" s="305">
        <v>0</v>
      </c>
      <c r="K83" s="305">
        <v>2</v>
      </c>
      <c r="L83" s="305">
        <v>0</v>
      </c>
      <c r="M83" s="305">
        <v>1</v>
      </c>
      <c r="N83" s="305">
        <v>0</v>
      </c>
      <c r="O83" s="305">
        <v>0</v>
      </c>
      <c r="P83" s="305">
        <v>0</v>
      </c>
      <c r="Q83" s="305">
        <v>0</v>
      </c>
      <c r="R83" s="306">
        <v>2</v>
      </c>
    </row>
    <row r="84" spans="1:18" ht="15">
      <c r="A84" s="258" t="s">
        <v>417</v>
      </c>
      <c r="B84" s="286" t="s">
        <v>204</v>
      </c>
      <c r="C84" s="304">
        <v>5</v>
      </c>
      <c r="D84" s="305">
        <v>0</v>
      </c>
      <c r="E84" s="305">
        <v>9</v>
      </c>
      <c r="F84" s="305">
        <v>0</v>
      </c>
      <c r="G84" s="305">
        <v>0</v>
      </c>
      <c r="H84" s="305">
        <v>1</v>
      </c>
      <c r="I84" s="305">
        <v>0</v>
      </c>
      <c r="J84" s="305">
        <v>5</v>
      </c>
      <c r="K84" s="305">
        <v>4</v>
      </c>
      <c r="L84" s="305">
        <v>0</v>
      </c>
      <c r="M84" s="305">
        <v>6</v>
      </c>
      <c r="N84" s="305">
        <v>0</v>
      </c>
      <c r="O84" s="305">
        <v>0</v>
      </c>
      <c r="P84" s="305">
        <v>0</v>
      </c>
      <c r="Q84" s="305">
        <v>0</v>
      </c>
      <c r="R84" s="306">
        <v>1</v>
      </c>
    </row>
    <row r="85" spans="1:18" ht="15">
      <c r="A85" s="258" t="s">
        <v>418</v>
      </c>
      <c r="B85" s="286" t="s">
        <v>205</v>
      </c>
      <c r="C85" s="304">
        <v>14</v>
      </c>
      <c r="D85" s="305">
        <v>1</v>
      </c>
      <c r="E85" s="305">
        <v>5</v>
      </c>
      <c r="F85" s="305">
        <v>2</v>
      </c>
      <c r="G85" s="305">
        <v>0</v>
      </c>
      <c r="H85" s="305">
        <v>5</v>
      </c>
      <c r="I85" s="305">
        <v>0</v>
      </c>
      <c r="J85" s="305">
        <v>2</v>
      </c>
      <c r="K85" s="305">
        <v>17</v>
      </c>
      <c r="L85" s="305">
        <v>0</v>
      </c>
      <c r="M85" s="305">
        <v>11</v>
      </c>
      <c r="N85" s="305">
        <v>0</v>
      </c>
      <c r="O85" s="305">
        <v>1</v>
      </c>
      <c r="P85" s="305">
        <v>0</v>
      </c>
      <c r="Q85" s="305">
        <v>0</v>
      </c>
      <c r="R85" s="306">
        <v>6</v>
      </c>
    </row>
    <row r="86" spans="1:18" ht="15">
      <c r="A86" s="258" t="s">
        <v>419</v>
      </c>
      <c r="B86" s="286" t="s">
        <v>206</v>
      </c>
      <c r="C86" s="304">
        <v>5</v>
      </c>
      <c r="D86" s="305">
        <v>0</v>
      </c>
      <c r="E86" s="305">
        <v>9</v>
      </c>
      <c r="F86" s="305">
        <v>0</v>
      </c>
      <c r="G86" s="305">
        <v>1</v>
      </c>
      <c r="H86" s="305">
        <v>3</v>
      </c>
      <c r="I86" s="305">
        <v>1</v>
      </c>
      <c r="J86" s="305">
        <v>1</v>
      </c>
      <c r="K86" s="305">
        <v>4</v>
      </c>
      <c r="L86" s="305">
        <v>0</v>
      </c>
      <c r="M86" s="305">
        <v>5</v>
      </c>
      <c r="N86" s="305">
        <v>3</v>
      </c>
      <c r="O86" s="305">
        <v>2</v>
      </c>
      <c r="P86" s="305">
        <v>0</v>
      </c>
      <c r="Q86" s="305">
        <v>2</v>
      </c>
      <c r="R86" s="306">
        <v>1</v>
      </c>
    </row>
    <row r="87" spans="1:18" ht="15">
      <c r="A87" s="258" t="s">
        <v>420</v>
      </c>
      <c r="B87" s="286" t="s">
        <v>207</v>
      </c>
      <c r="C87" s="304">
        <v>2</v>
      </c>
      <c r="D87" s="305">
        <v>0</v>
      </c>
      <c r="E87" s="305">
        <v>7</v>
      </c>
      <c r="F87" s="305">
        <v>1</v>
      </c>
      <c r="G87" s="305">
        <v>0</v>
      </c>
      <c r="H87" s="305">
        <v>0</v>
      </c>
      <c r="I87" s="305">
        <v>0</v>
      </c>
      <c r="J87" s="305">
        <v>1</v>
      </c>
      <c r="K87" s="305">
        <v>4</v>
      </c>
      <c r="L87" s="305">
        <v>0</v>
      </c>
      <c r="M87" s="305">
        <v>4</v>
      </c>
      <c r="N87" s="305">
        <v>0</v>
      </c>
      <c r="O87" s="305">
        <v>0</v>
      </c>
      <c r="P87" s="305">
        <v>0</v>
      </c>
      <c r="Q87" s="305">
        <v>0</v>
      </c>
      <c r="R87" s="306">
        <v>1</v>
      </c>
    </row>
    <row r="88" spans="1:18" ht="15">
      <c r="A88" s="258" t="s">
        <v>421</v>
      </c>
      <c r="B88" s="286" t="s">
        <v>208</v>
      </c>
      <c r="C88" s="304">
        <v>14</v>
      </c>
      <c r="D88" s="305">
        <v>0</v>
      </c>
      <c r="E88" s="305">
        <v>15</v>
      </c>
      <c r="F88" s="305">
        <v>0</v>
      </c>
      <c r="G88" s="305">
        <v>0</v>
      </c>
      <c r="H88" s="305">
        <v>0</v>
      </c>
      <c r="I88" s="305">
        <v>0</v>
      </c>
      <c r="J88" s="305">
        <v>6</v>
      </c>
      <c r="K88" s="305">
        <v>10</v>
      </c>
      <c r="L88" s="305">
        <v>0</v>
      </c>
      <c r="M88" s="305">
        <v>7</v>
      </c>
      <c r="N88" s="305">
        <v>4</v>
      </c>
      <c r="O88" s="305">
        <v>1</v>
      </c>
      <c r="P88" s="305">
        <v>3</v>
      </c>
      <c r="Q88" s="305">
        <v>0</v>
      </c>
      <c r="R88" s="306">
        <v>1</v>
      </c>
    </row>
    <row r="89" spans="1:18" ht="15.75" thickBot="1">
      <c r="A89" s="258" t="s">
        <v>422</v>
      </c>
      <c r="B89" s="286" t="s">
        <v>209</v>
      </c>
      <c r="C89" s="309">
        <v>16</v>
      </c>
      <c r="D89" s="310">
        <v>0</v>
      </c>
      <c r="E89" s="310">
        <v>8</v>
      </c>
      <c r="F89" s="310">
        <v>3</v>
      </c>
      <c r="G89" s="310">
        <v>0</v>
      </c>
      <c r="H89" s="310">
        <v>3</v>
      </c>
      <c r="I89" s="310">
        <v>0</v>
      </c>
      <c r="J89" s="310">
        <v>5</v>
      </c>
      <c r="K89" s="310">
        <v>15</v>
      </c>
      <c r="L89" s="310">
        <v>0</v>
      </c>
      <c r="M89" s="310">
        <v>5</v>
      </c>
      <c r="N89" s="310">
        <v>5</v>
      </c>
      <c r="O89" s="310">
        <v>0</v>
      </c>
      <c r="P89" s="310">
        <v>4</v>
      </c>
      <c r="Q89" s="310">
        <v>0</v>
      </c>
      <c r="R89" s="311">
        <v>2</v>
      </c>
    </row>
    <row r="90" spans="1:18" s="44" customFormat="1" ht="16.5" thickBot="1">
      <c r="A90" s="259"/>
      <c r="B90" s="260" t="s">
        <v>210</v>
      </c>
      <c r="C90" s="261">
        <f>SUM(C9:C89)</f>
        <v>5314</v>
      </c>
      <c r="D90" s="262">
        <f aca="true" t="shared" si="0" ref="D90:R90">SUM(D9:D89)</f>
        <v>48</v>
      </c>
      <c r="E90" s="263">
        <f t="shared" si="0"/>
        <v>3049</v>
      </c>
      <c r="F90" s="264">
        <f t="shared" si="0"/>
        <v>572</v>
      </c>
      <c r="G90" s="263">
        <f t="shared" si="0"/>
        <v>40</v>
      </c>
      <c r="H90" s="264">
        <f t="shared" si="0"/>
        <v>983</v>
      </c>
      <c r="I90" s="262">
        <f t="shared" si="0"/>
        <v>113</v>
      </c>
      <c r="J90" s="263">
        <f t="shared" si="0"/>
        <v>1774</v>
      </c>
      <c r="K90" s="261">
        <f t="shared" si="0"/>
        <v>5133</v>
      </c>
      <c r="L90" s="262">
        <f>SUM(L9:L89)</f>
        <v>68</v>
      </c>
      <c r="M90" s="263">
        <f t="shared" si="0"/>
        <v>3109</v>
      </c>
      <c r="N90" s="261">
        <f t="shared" si="0"/>
        <v>864</v>
      </c>
      <c r="O90" s="263">
        <f>SUM(O9:O89)</f>
        <v>84</v>
      </c>
      <c r="P90" s="261">
        <f t="shared" si="0"/>
        <v>644</v>
      </c>
      <c r="Q90" s="262">
        <f t="shared" si="0"/>
        <v>111</v>
      </c>
      <c r="R90" s="265">
        <f t="shared" si="0"/>
        <v>1201</v>
      </c>
    </row>
    <row r="91" spans="1:18" s="50" customFormat="1" ht="16.5" customHeight="1" thickTop="1">
      <c r="A91" s="487" t="s">
        <v>18</v>
      </c>
      <c r="B91" s="488"/>
      <c r="C91" s="488"/>
      <c r="D91" s="488"/>
      <c r="E91" s="488"/>
      <c r="F91" s="48"/>
      <c r="G91" s="48"/>
      <c r="H91" s="48"/>
      <c r="I91" s="48"/>
      <c r="J91" s="48"/>
      <c r="K91" s="49"/>
      <c r="L91" s="49"/>
      <c r="M91" s="49"/>
      <c r="N91" s="49"/>
      <c r="O91" s="49"/>
      <c r="P91" s="49"/>
      <c r="Q91" s="49"/>
      <c r="R91" s="49"/>
    </row>
    <row r="92" spans="1:11" s="54" customFormat="1" ht="20.25">
      <c r="A92" s="51"/>
      <c r="B92" s="51"/>
      <c r="C92" s="52"/>
      <c r="D92" s="52"/>
      <c r="E92" s="52"/>
      <c r="F92" s="52"/>
      <c r="G92" s="52"/>
      <c r="H92" s="52"/>
      <c r="I92" s="52"/>
      <c r="J92" s="52"/>
      <c r="K92" s="53"/>
    </row>
    <row r="93" spans="1:11" s="56" customFormat="1" ht="20.25">
      <c r="A93" s="55"/>
      <c r="B93" s="55"/>
      <c r="K93" s="57"/>
    </row>
    <row r="94" ht="15" customHeight="1"/>
    <row r="95" ht="15" customHeight="1"/>
    <row r="96" ht="15" customHeight="1"/>
  </sheetData>
  <sheetProtection/>
  <mergeCells count="28">
    <mergeCell ref="A91:E91"/>
    <mergeCell ref="N6:O6"/>
    <mergeCell ref="J7:J8"/>
    <mergeCell ref="K7:K8"/>
    <mergeCell ref="B5:B8"/>
    <mergeCell ref="A3:R3"/>
    <mergeCell ref="C5:J5"/>
    <mergeCell ref="K5:R5"/>
    <mergeCell ref="C6:E6"/>
    <mergeCell ref="F6:G6"/>
    <mergeCell ref="H6:J6"/>
    <mergeCell ref="K6:M6"/>
    <mergeCell ref="D7:D8"/>
    <mergeCell ref="E7:E8"/>
    <mergeCell ref="F7:F8"/>
    <mergeCell ref="G7:G8"/>
    <mergeCell ref="H7:H8"/>
    <mergeCell ref="I7:I8"/>
    <mergeCell ref="A1:P1"/>
    <mergeCell ref="R7:R8"/>
    <mergeCell ref="L7:L8"/>
    <mergeCell ref="M7:M8"/>
    <mergeCell ref="N7:N8"/>
    <mergeCell ref="O7:O8"/>
    <mergeCell ref="P7:P8"/>
    <mergeCell ref="Q7:Q8"/>
    <mergeCell ref="P6:R6"/>
    <mergeCell ref="C7:C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&amp;L18.11.2016&amp;CTÜRKİYE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PageLayoutView="0" workbookViewId="0" topLeftCell="A1">
      <selection activeCell="T43" sqref="T43"/>
    </sheetView>
  </sheetViews>
  <sheetFormatPr defaultColWidth="9.140625" defaultRowHeight="15"/>
  <cols>
    <col min="1" max="1" width="5.57421875" style="42" customWidth="1"/>
    <col min="2" max="2" width="7.421875" style="42" customWidth="1"/>
    <col min="3" max="3" width="5.7109375" style="41" customWidth="1"/>
    <col min="4" max="4" width="5.28125" style="41" customWidth="1"/>
    <col min="5" max="5" width="5.7109375" style="41" customWidth="1"/>
    <col min="6" max="7" width="6.00390625" style="41" customWidth="1"/>
    <col min="8" max="8" width="5.8515625" style="41" customWidth="1"/>
    <col min="9" max="9" width="5.140625" style="41" customWidth="1"/>
    <col min="10" max="10" width="4.57421875" style="41" customWidth="1"/>
    <col min="11" max="11" width="5.7109375" style="58" customWidth="1"/>
    <col min="12" max="12" width="5.57421875" style="41" customWidth="1"/>
    <col min="13" max="13" width="6.00390625" style="41" customWidth="1"/>
    <col min="14" max="14" width="5.7109375" style="41" customWidth="1"/>
    <col min="15" max="15" width="4.7109375" style="41" customWidth="1"/>
    <col min="16" max="16" width="4.8515625" style="41" bestFit="1" customWidth="1"/>
    <col min="17" max="17" width="4.57421875" style="41" customWidth="1"/>
    <col min="18" max="18" width="5.57421875" style="41" customWidth="1"/>
    <col min="19" max="16384" width="9.140625" style="41" customWidth="1"/>
  </cols>
  <sheetData>
    <row r="1" spans="1:18" ht="16.5" thickBot="1">
      <c r="A1" s="499" t="s">
        <v>573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108"/>
      <c r="R1" s="108"/>
    </row>
    <row r="2" spans="1:18" ht="16.5" thickBot="1">
      <c r="A2" s="494" t="s">
        <v>211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</row>
    <row r="3" spans="1:19" s="43" customFormat="1" ht="17.25" customHeight="1" thickBot="1" thickTop="1">
      <c r="A3" s="106"/>
      <c r="B3" s="524" t="s">
        <v>123</v>
      </c>
      <c r="C3" s="524" t="s">
        <v>566</v>
      </c>
      <c r="D3" s="526"/>
      <c r="E3" s="526"/>
      <c r="F3" s="527"/>
      <c r="G3" s="527"/>
      <c r="H3" s="526"/>
      <c r="I3" s="526"/>
      <c r="J3" s="528"/>
      <c r="K3" s="529" t="s">
        <v>579</v>
      </c>
      <c r="L3" s="527"/>
      <c r="M3" s="527"/>
      <c r="N3" s="526"/>
      <c r="O3" s="526"/>
      <c r="P3" s="527"/>
      <c r="Q3" s="527"/>
      <c r="R3" s="530"/>
      <c r="S3" s="193"/>
    </row>
    <row r="4" spans="1:18" ht="15.75" customHeight="1" thickTop="1">
      <c r="A4" s="107" t="s">
        <v>433</v>
      </c>
      <c r="B4" s="525"/>
      <c r="C4" s="531" t="s">
        <v>124</v>
      </c>
      <c r="D4" s="532"/>
      <c r="E4" s="523"/>
      <c r="F4" s="512" t="s">
        <v>125</v>
      </c>
      <c r="G4" s="512"/>
      <c r="H4" s="531" t="s">
        <v>126</v>
      </c>
      <c r="I4" s="532"/>
      <c r="J4" s="533"/>
      <c r="K4" s="516" t="s">
        <v>124</v>
      </c>
      <c r="L4" s="516"/>
      <c r="M4" s="516"/>
      <c r="N4" s="522" t="s">
        <v>125</v>
      </c>
      <c r="O4" s="523"/>
      <c r="P4" s="512" t="s">
        <v>126</v>
      </c>
      <c r="Q4" s="512"/>
      <c r="R4" s="513"/>
    </row>
    <row r="5" spans="1:18" ht="15" customHeight="1">
      <c r="A5" s="107" t="s">
        <v>431</v>
      </c>
      <c r="B5" s="525"/>
      <c r="C5" s="514" t="s">
        <v>127</v>
      </c>
      <c r="D5" s="503" t="s">
        <v>128</v>
      </c>
      <c r="E5" s="518" t="s">
        <v>129</v>
      </c>
      <c r="F5" s="510" t="s">
        <v>127</v>
      </c>
      <c r="G5" s="520" t="s">
        <v>128</v>
      </c>
      <c r="H5" s="514" t="s">
        <v>127</v>
      </c>
      <c r="I5" s="503" t="s">
        <v>128</v>
      </c>
      <c r="J5" s="518" t="s">
        <v>129</v>
      </c>
      <c r="K5" s="510" t="s">
        <v>127</v>
      </c>
      <c r="L5" s="502" t="s">
        <v>128</v>
      </c>
      <c r="M5" s="504" t="s">
        <v>129</v>
      </c>
      <c r="N5" s="506" t="s">
        <v>127</v>
      </c>
      <c r="O5" s="508" t="s">
        <v>128</v>
      </c>
      <c r="P5" s="510" t="s">
        <v>127</v>
      </c>
      <c r="Q5" s="502" t="s">
        <v>128</v>
      </c>
      <c r="R5" s="500" t="s">
        <v>129</v>
      </c>
    </row>
    <row r="6" spans="1:18" ht="20.25" customHeight="1" thickBot="1">
      <c r="A6" s="107"/>
      <c r="B6" s="525"/>
      <c r="C6" s="515"/>
      <c r="D6" s="517"/>
      <c r="E6" s="519"/>
      <c r="F6" s="511"/>
      <c r="G6" s="521"/>
      <c r="H6" s="515"/>
      <c r="I6" s="517"/>
      <c r="J6" s="519"/>
      <c r="K6" s="511"/>
      <c r="L6" s="503"/>
      <c r="M6" s="505"/>
      <c r="N6" s="507"/>
      <c r="O6" s="509"/>
      <c r="P6" s="511"/>
      <c r="Q6" s="503"/>
      <c r="R6" s="501"/>
    </row>
    <row r="7" spans="1:18" ht="15">
      <c r="A7" s="229" t="s">
        <v>342</v>
      </c>
      <c r="B7" s="254" t="s">
        <v>130</v>
      </c>
      <c r="C7" s="287">
        <v>1192</v>
      </c>
      <c r="D7" s="186">
        <v>13</v>
      </c>
      <c r="E7" s="186">
        <v>427</v>
      </c>
      <c r="F7" s="186">
        <v>174</v>
      </c>
      <c r="G7" s="186">
        <v>28</v>
      </c>
      <c r="H7" s="186">
        <v>140</v>
      </c>
      <c r="I7" s="186">
        <v>11</v>
      </c>
      <c r="J7" s="186">
        <v>239</v>
      </c>
      <c r="K7" s="192">
        <v>1243</v>
      </c>
      <c r="L7" s="186">
        <v>14</v>
      </c>
      <c r="M7" s="186">
        <v>406</v>
      </c>
      <c r="N7" s="186">
        <v>200</v>
      </c>
      <c r="O7" s="186">
        <v>22</v>
      </c>
      <c r="P7" s="186">
        <v>182</v>
      </c>
      <c r="Q7" s="186">
        <v>14</v>
      </c>
      <c r="R7" s="187">
        <v>355</v>
      </c>
    </row>
    <row r="8" spans="1:18" ht="15">
      <c r="A8" s="230" t="s">
        <v>343</v>
      </c>
      <c r="B8" s="255" t="s">
        <v>131</v>
      </c>
      <c r="C8" s="199">
        <v>112</v>
      </c>
      <c r="D8" s="162">
        <v>4</v>
      </c>
      <c r="E8" s="162">
        <v>101</v>
      </c>
      <c r="F8" s="162">
        <v>35</v>
      </c>
      <c r="G8" s="162">
        <v>0</v>
      </c>
      <c r="H8" s="162">
        <v>30</v>
      </c>
      <c r="I8" s="162">
        <v>4</v>
      </c>
      <c r="J8" s="162">
        <v>25</v>
      </c>
      <c r="K8" s="162">
        <v>190</v>
      </c>
      <c r="L8" s="162">
        <v>8</v>
      </c>
      <c r="M8" s="162">
        <v>103</v>
      </c>
      <c r="N8" s="162">
        <v>24</v>
      </c>
      <c r="O8" s="162">
        <v>5</v>
      </c>
      <c r="P8" s="162">
        <v>31</v>
      </c>
      <c r="Q8" s="162">
        <v>2</v>
      </c>
      <c r="R8" s="189">
        <v>29</v>
      </c>
    </row>
    <row r="9" spans="1:18" ht="15">
      <c r="A9" s="230" t="s">
        <v>344</v>
      </c>
      <c r="B9" s="255" t="s">
        <v>212</v>
      </c>
      <c r="C9" s="199">
        <v>205</v>
      </c>
      <c r="D9" s="162">
        <v>11</v>
      </c>
      <c r="E9" s="162">
        <v>188</v>
      </c>
      <c r="F9" s="162">
        <v>36</v>
      </c>
      <c r="G9" s="162">
        <v>12</v>
      </c>
      <c r="H9" s="162">
        <v>40</v>
      </c>
      <c r="I9" s="162">
        <v>7</v>
      </c>
      <c r="J9" s="162">
        <v>109</v>
      </c>
      <c r="K9" s="162">
        <v>310</v>
      </c>
      <c r="L9" s="162">
        <v>9</v>
      </c>
      <c r="M9" s="162">
        <v>222</v>
      </c>
      <c r="N9" s="162">
        <v>23</v>
      </c>
      <c r="O9" s="162">
        <v>9</v>
      </c>
      <c r="P9" s="162">
        <v>41</v>
      </c>
      <c r="Q9" s="162">
        <v>11</v>
      </c>
      <c r="R9" s="189">
        <v>113</v>
      </c>
    </row>
    <row r="10" spans="1:18" ht="15">
      <c r="A10" s="230" t="s">
        <v>345</v>
      </c>
      <c r="B10" s="255" t="s">
        <v>133</v>
      </c>
      <c r="C10" s="199">
        <v>69</v>
      </c>
      <c r="D10" s="162">
        <v>1</v>
      </c>
      <c r="E10" s="162">
        <v>114</v>
      </c>
      <c r="F10" s="162">
        <v>4</v>
      </c>
      <c r="G10" s="162">
        <v>0</v>
      </c>
      <c r="H10" s="162">
        <v>7</v>
      </c>
      <c r="I10" s="162">
        <v>2</v>
      </c>
      <c r="J10" s="162">
        <v>30</v>
      </c>
      <c r="K10" s="162">
        <v>76</v>
      </c>
      <c r="L10" s="162">
        <v>1</v>
      </c>
      <c r="M10" s="162">
        <v>126</v>
      </c>
      <c r="N10" s="162">
        <v>8</v>
      </c>
      <c r="O10" s="162">
        <v>0</v>
      </c>
      <c r="P10" s="162">
        <v>5</v>
      </c>
      <c r="Q10" s="162">
        <v>0</v>
      </c>
      <c r="R10" s="189">
        <v>26</v>
      </c>
    </row>
    <row r="11" spans="1:18" ht="15">
      <c r="A11" s="230" t="s">
        <v>346</v>
      </c>
      <c r="B11" s="255" t="s">
        <v>134</v>
      </c>
      <c r="C11" s="199">
        <v>74</v>
      </c>
      <c r="D11" s="162">
        <v>6</v>
      </c>
      <c r="E11" s="162">
        <v>46</v>
      </c>
      <c r="F11" s="162">
        <v>18</v>
      </c>
      <c r="G11" s="162">
        <v>3</v>
      </c>
      <c r="H11" s="162">
        <v>5</v>
      </c>
      <c r="I11" s="162">
        <v>3</v>
      </c>
      <c r="J11" s="162">
        <v>26</v>
      </c>
      <c r="K11" s="162">
        <v>95</v>
      </c>
      <c r="L11" s="162">
        <v>3</v>
      </c>
      <c r="M11" s="162">
        <v>64</v>
      </c>
      <c r="N11" s="162">
        <v>5</v>
      </c>
      <c r="O11" s="162">
        <v>2</v>
      </c>
      <c r="P11" s="162">
        <v>12</v>
      </c>
      <c r="Q11" s="162">
        <v>6</v>
      </c>
      <c r="R11" s="189">
        <v>49</v>
      </c>
    </row>
    <row r="12" spans="1:18" ht="15">
      <c r="A12" s="230" t="s">
        <v>347</v>
      </c>
      <c r="B12" s="255" t="s">
        <v>135</v>
      </c>
      <c r="C12" s="201">
        <v>6152</v>
      </c>
      <c r="D12" s="162">
        <v>115</v>
      </c>
      <c r="E12" s="163">
        <v>1580</v>
      </c>
      <c r="F12" s="162">
        <v>996</v>
      </c>
      <c r="G12" s="162">
        <v>170</v>
      </c>
      <c r="H12" s="162">
        <v>837</v>
      </c>
      <c r="I12" s="162">
        <v>115</v>
      </c>
      <c r="J12" s="163">
        <v>1891</v>
      </c>
      <c r="K12" s="163">
        <v>6749</v>
      </c>
      <c r="L12" s="162">
        <v>121</v>
      </c>
      <c r="M12" s="163">
        <v>1836</v>
      </c>
      <c r="N12" s="162">
        <v>831</v>
      </c>
      <c r="O12" s="162">
        <v>145</v>
      </c>
      <c r="P12" s="162">
        <v>914</v>
      </c>
      <c r="Q12" s="162">
        <v>104</v>
      </c>
      <c r="R12" s="200">
        <v>1933</v>
      </c>
    </row>
    <row r="13" spans="1:18" ht="15">
      <c r="A13" s="230" t="s">
        <v>348</v>
      </c>
      <c r="B13" s="255" t="s">
        <v>136</v>
      </c>
      <c r="C13" s="201">
        <v>2077</v>
      </c>
      <c r="D13" s="162">
        <v>17</v>
      </c>
      <c r="E13" s="163">
        <v>1345</v>
      </c>
      <c r="F13" s="162">
        <v>250</v>
      </c>
      <c r="G13" s="162">
        <v>52</v>
      </c>
      <c r="H13" s="162">
        <v>206</v>
      </c>
      <c r="I13" s="162">
        <v>29</v>
      </c>
      <c r="J13" s="162">
        <v>710</v>
      </c>
      <c r="K13" s="163">
        <v>2266</v>
      </c>
      <c r="L13" s="162">
        <v>22</v>
      </c>
      <c r="M13" s="163">
        <v>1911</v>
      </c>
      <c r="N13" s="162">
        <v>225</v>
      </c>
      <c r="O13" s="162">
        <v>46</v>
      </c>
      <c r="P13" s="162">
        <v>305</v>
      </c>
      <c r="Q13" s="162">
        <v>39</v>
      </c>
      <c r="R13" s="189">
        <v>769</v>
      </c>
    </row>
    <row r="14" spans="1:18" ht="15">
      <c r="A14" s="230" t="s">
        <v>349</v>
      </c>
      <c r="B14" s="255" t="s">
        <v>137</v>
      </c>
      <c r="C14" s="199">
        <v>38</v>
      </c>
      <c r="D14" s="162">
        <v>9</v>
      </c>
      <c r="E14" s="162">
        <v>53</v>
      </c>
      <c r="F14" s="162">
        <v>1</v>
      </c>
      <c r="G14" s="162">
        <v>2</v>
      </c>
      <c r="H14" s="162">
        <v>9</v>
      </c>
      <c r="I14" s="162">
        <v>3</v>
      </c>
      <c r="J14" s="162">
        <v>31</v>
      </c>
      <c r="K14" s="162">
        <v>35</v>
      </c>
      <c r="L14" s="162">
        <v>2</v>
      </c>
      <c r="M14" s="162">
        <v>46</v>
      </c>
      <c r="N14" s="162">
        <v>9</v>
      </c>
      <c r="O14" s="162">
        <v>4</v>
      </c>
      <c r="P14" s="162">
        <v>5</v>
      </c>
      <c r="Q14" s="162">
        <v>6</v>
      </c>
      <c r="R14" s="189">
        <v>25</v>
      </c>
    </row>
    <row r="15" spans="1:18" ht="15">
      <c r="A15" s="230" t="s">
        <v>350</v>
      </c>
      <c r="B15" s="255" t="s">
        <v>138</v>
      </c>
      <c r="C15" s="199">
        <v>512</v>
      </c>
      <c r="D15" s="162">
        <v>10</v>
      </c>
      <c r="E15" s="162">
        <v>802</v>
      </c>
      <c r="F15" s="162">
        <v>89</v>
      </c>
      <c r="G15" s="162">
        <v>32</v>
      </c>
      <c r="H15" s="162">
        <v>79</v>
      </c>
      <c r="I15" s="162">
        <v>22</v>
      </c>
      <c r="J15" s="162">
        <v>316</v>
      </c>
      <c r="K15" s="162">
        <v>451</v>
      </c>
      <c r="L15" s="162">
        <v>7</v>
      </c>
      <c r="M15" s="162">
        <v>732</v>
      </c>
      <c r="N15" s="162">
        <v>69</v>
      </c>
      <c r="O15" s="162">
        <v>25</v>
      </c>
      <c r="P15" s="162">
        <v>74</v>
      </c>
      <c r="Q15" s="162">
        <v>37</v>
      </c>
      <c r="R15" s="189">
        <v>406</v>
      </c>
    </row>
    <row r="16" spans="1:18" ht="15">
      <c r="A16" s="230" t="s">
        <v>351</v>
      </c>
      <c r="B16" s="255" t="s">
        <v>139</v>
      </c>
      <c r="C16" s="199">
        <v>365</v>
      </c>
      <c r="D16" s="162">
        <v>10</v>
      </c>
      <c r="E16" s="162">
        <v>350</v>
      </c>
      <c r="F16" s="162">
        <v>59</v>
      </c>
      <c r="G16" s="162">
        <v>42</v>
      </c>
      <c r="H16" s="162">
        <v>58</v>
      </c>
      <c r="I16" s="162">
        <v>32</v>
      </c>
      <c r="J16" s="162">
        <v>274</v>
      </c>
      <c r="K16" s="162">
        <v>376</v>
      </c>
      <c r="L16" s="162">
        <v>7</v>
      </c>
      <c r="M16" s="162">
        <v>327</v>
      </c>
      <c r="N16" s="162">
        <v>32</v>
      </c>
      <c r="O16" s="162">
        <v>28</v>
      </c>
      <c r="P16" s="162">
        <v>68</v>
      </c>
      <c r="Q16" s="162">
        <v>35</v>
      </c>
      <c r="R16" s="189">
        <v>280</v>
      </c>
    </row>
    <row r="17" spans="1:18" ht="15">
      <c r="A17" s="230" t="s">
        <v>352</v>
      </c>
      <c r="B17" s="255" t="s">
        <v>140</v>
      </c>
      <c r="C17" s="199">
        <v>62</v>
      </c>
      <c r="D17" s="162">
        <v>3</v>
      </c>
      <c r="E17" s="162">
        <v>79</v>
      </c>
      <c r="F17" s="162">
        <v>11</v>
      </c>
      <c r="G17" s="162">
        <v>3</v>
      </c>
      <c r="H17" s="162">
        <v>9</v>
      </c>
      <c r="I17" s="162">
        <v>4</v>
      </c>
      <c r="J17" s="162">
        <v>39</v>
      </c>
      <c r="K17" s="162">
        <v>66</v>
      </c>
      <c r="L17" s="162">
        <v>1</v>
      </c>
      <c r="M17" s="162">
        <v>79</v>
      </c>
      <c r="N17" s="162">
        <v>9</v>
      </c>
      <c r="O17" s="162">
        <v>6</v>
      </c>
      <c r="P17" s="162">
        <v>9</v>
      </c>
      <c r="Q17" s="162">
        <v>4</v>
      </c>
      <c r="R17" s="189">
        <v>60</v>
      </c>
    </row>
    <row r="18" spans="1:18" ht="15">
      <c r="A18" s="230" t="s">
        <v>353</v>
      </c>
      <c r="B18" s="255" t="s">
        <v>141</v>
      </c>
      <c r="C18" s="199">
        <v>103</v>
      </c>
      <c r="D18" s="162">
        <v>2</v>
      </c>
      <c r="E18" s="162">
        <v>63</v>
      </c>
      <c r="F18" s="162">
        <v>10</v>
      </c>
      <c r="G18" s="162">
        <v>6</v>
      </c>
      <c r="H18" s="162">
        <v>8</v>
      </c>
      <c r="I18" s="162">
        <v>24</v>
      </c>
      <c r="J18" s="162">
        <v>35</v>
      </c>
      <c r="K18" s="162">
        <v>74</v>
      </c>
      <c r="L18" s="162">
        <v>2</v>
      </c>
      <c r="M18" s="162">
        <v>77</v>
      </c>
      <c r="N18" s="162">
        <v>6</v>
      </c>
      <c r="O18" s="162">
        <v>28</v>
      </c>
      <c r="P18" s="162">
        <v>2</v>
      </c>
      <c r="Q18" s="162">
        <v>46</v>
      </c>
      <c r="R18" s="189">
        <v>22</v>
      </c>
    </row>
    <row r="19" spans="1:18" ht="15">
      <c r="A19" s="230" t="s">
        <v>354</v>
      </c>
      <c r="B19" s="255" t="s">
        <v>142</v>
      </c>
      <c r="C19" s="199">
        <v>56</v>
      </c>
      <c r="D19" s="162">
        <v>3</v>
      </c>
      <c r="E19" s="162">
        <v>51</v>
      </c>
      <c r="F19" s="162">
        <v>5</v>
      </c>
      <c r="G19" s="162">
        <v>1</v>
      </c>
      <c r="H19" s="162">
        <v>7</v>
      </c>
      <c r="I19" s="162">
        <v>1</v>
      </c>
      <c r="J19" s="162">
        <v>24</v>
      </c>
      <c r="K19" s="162">
        <v>57</v>
      </c>
      <c r="L19" s="162">
        <v>1</v>
      </c>
      <c r="M19" s="162">
        <v>42</v>
      </c>
      <c r="N19" s="162">
        <v>6</v>
      </c>
      <c r="O19" s="162">
        <v>3</v>
      </c>
      <c r="P19" s="162">
        <v>12</v>
      </c>
      <c r="Q19" s="162">
        <v>1</v>
      </c>
      <c r="R19" s="189">
        <v>33</v>
      </c>
    </row>
    <row r="20" spans="1:18" ht="15">
      <c r="A20" s="230" t="s">
        <v>355</v>
      </c>
      <c r="B20" s="255" t="s">
        <v>143</v>
      </c>
      <c r="C20" s="199">
        <v>93</v>
      </c>
      <c r="D20" s="162">
        <v>2</v>
      </c>
      <c r="E20" s="162">
        <v>126</v>
      </c>
      <c r="F20" s="162">
        <v>13</v>
      </c>
      <c r="G20" s="162">
        <v>7</v>
      </c>
      <c r="H20" s="162">
        <v>24</v>
      </c>
      <c r="I20" s="162">
        <v>9</v>
      </c>
      <c r="J20" s="162">
        <v>41</v>
      </c>
      <c r="K20" s="162">
        <v>119</v>
      </c>
      <c r="L20" s="162">
        <v>3</v>
      </c>
      <c r="M20" s="162">
        <v>102</v>
      </c>
      <c r="N20" s="162">
        <v>21</v>
      </c>
      <c r="O20" s="162">
        <v>12</v>
      </c>
      <c r="P20" s="162">
        <v>18</v>
      </c>
      <c r="Q20" s="162">
        <v>3</v>
      </c>
      <c r="R20" s="189">
        <v>35</v>
      </c>
    </row>
    <row r="21" spans="1:18" ht="15">
      <c r="A21" s="230" t="s">
        <v>356</v>
      </c>
      <c r="B21" s="255" t="s">
        <v>144</v>
      </c>
      <c r="C21" s="199">
        <v>89</v>
      </c>
      <c r="D21" s="162">
        <v>4</v>
      </c>
      <c r="E21" s="162">
        <v>60</v>
      </c>
      <c r="F21" s="162">
        <v>3</v>
      </c>
      <c r="G21" s="162">
        <v>9</v>
      </c>
      <c r="H21" s="162">
        <v>10</v>
      </c>
      <c r="I21" s="162">
        <v>6</v>
      </c>
      <c r="J21" s="162">
        <v>33</v>
      </c>
      <c r="K21" s="162">
        <v>108</v>
      </c>
      <c r="L21" s="162">
        <v>3</v>
      </c>
      <c r="M21" s="162">
        <v>58</v>
      </c>
      <c r="N21" s="162">
        <v>15</v>
      </c>
      <c r="O21" s="162">
        <v>3</v>
      </c>
      <c r="P21" s="162">
        <v>8</v>
      </c>
      <c r="Q21" s="162">
        <v>4</v>
      </c>
      <c r="R21" s="189">
        <v>23</v>
      </c>
    </row>
    <row r="22" spans="1:18" ht="15">
      <c r="A22" s="230" t="s">
        <v>357</v>
      </c>
      <c r="B22" s="255" t="s">
        <v>145</v>
      </c>
      <c r="C22" s="201">
        <v>2211</v>
      </c>
      <c r="D22" s="162">
        <v>24</v>
      </c>
      <c r="E22" s="162">
        <v>616</v>
      </c>
      <c r="F22" s="162">
        <v>232</v>
      </c>
      <c r="G22" s="162">
        <v>42</v>
      </c>
      <c r="H22" s="162">
        <v>201</v>
      </c>
      <c r="I22" s="162">
        <v>50</v>
      </c>
      <c r="J22" s="162">
        <v>326</v>
      </c>
      <c r="K22" s="163">
        <v>1987</v>
      </c>
      <c r="L22" s="162">
        <v>23</v>
      </c>
      <c r="M22" s="162">
        <v>871</v>
      </c>
      <c r="N22" s="162">
        <v>186</v>
      </c>
      <c r="O22" s="162">
        <v>56</v>
      </c>
      <c r="P22" s="162">
        <v>294</v>
      </c>
      <c r="Q22" s="162">
        <v>59</v>
      </c>
      <c r="R22" s="189">
        <v>308</v>
      </c>
    </row>
    <row r="23" spans="1:18" ht="15">
      <c r="A23" s="230" t="s">
        <v>358</v>
      </c>
      <c r="B23" s="255" t="s">
        <v>146</v>
      </c>
      <c r="C23" s="199">
        <v>221</v>
      </c>
      <c r="D23" s="162">
        <v>28</v>
      </c>
      <c r="E23" s="162">
        <v>153</v>
      </c>
      <c r="F23" s="162">
        <v>38</v>
      </c>
      <c r="G23" s="162">
        <v>9</v>
      </c>
      <c r="H23" s="162">
        <v>21</v>
      </c>
      <c r="I23" s="162">
        <v>5</v>
      </c>
      <c r="J23" s="162">
        <v>89</v>
      </c>
      <c r="K23" s="162">
        <v>179</v>
      </c>
      <c r="L23" s="162">
        <v>12</v>
      </c>
      <c r="M23" s="162">
        <v>135</v>
      </c>
      <c r="N23" s="162">
        <v>16</v>
      </c>
      <c r="O23" s="162">
        <v>6</v>
      </c>
      <c r="P23" s="162">
        <v>43</v>
      </c>
      <c r="Q23" s="162">
        <v>19</v>
      </c>
      <c r="R23" s="189">
        <v>106</v>
      </c>
    </row>
    <row r="24" spans="1:18" ht="15">
      <c r="A24" s="230" t="s">
        <v>359</v>
      </c>
      <c r="B24" s="255" t="s">
        <v>147</v>
      </c>
      <c r="C24" s="199">
        <v>55</v>
      </c>
      <c r="D24" s="162">
        <v>3</v>
      </c>
      <c r="E24" s="162">
        <v>33</v>
      </c>
      <c r="F24" s="162">
        <v>6</v>
      </c>
      <c r="G24" s="162">
        <v>14</v>
      </c>
      <c r="H24" s="162">
        <v>4</v>
      </c>
      <c r="I24" s="162">
        <v>11</v>
      </c>
      <c r="J24" s="162">
        <v>11</v>
      </c>
      <c r="K24" s="162">
        <v>56</v>
      </c>
      <c r="L24" s="162">
        <v>11</v>
      </c>
      <c r="M24" s="162">
        <v>34</v>
      </c>
      <c r="N24" s="162">
        <v>1</v>
      </c>
      <c r="O24" s="162">
        <v>12</v>
      </c>
      <c r="P24" s="162">
        <v>1</v>
      </c>
      <c r="Q24" s="162">
        <v>7</v>
      </c>
      <c r="R24" s="189">
        <v>22</v>
      </c>
    </row>
    <row r="25" spans="1:18" ht="15">
      <c r="A25" s="230" t="s">
        <v>360</v>
      </c>
      <c r="B25" s="255" t="s">
        <v>148</v>
      </c>
      <c r="C25" s="199">
        <v>154</v>
      </c>
      <c r="D25" s="162">
        <v>15</v>
      </c>
      <c r="E25" s="162">
        <v>178</v>
      </c>
      <c r="F25" s="162">
        <v>13</v>
      </c>
      <c r="G25" s="162">
        <v>7</v>
      </c>
      <c r="H25" s="162">
        <v>16</v>
      </c>
      <c r="I25" s="162">
        <v>5</v>
      </c>
      <c r="J25" s="162">
        <v>110</v>
      </c>
      <c r="K25" s="162">
        <v>174</v>
      </c>
      <c r="L25" s="162">
        <v>9</v>
      </c>
      <c r="M25" s="162">
        <v>208</v>
      </c>
      <c r="N25" s="162">
        <v>13</v>
      </c>
      <c r="O25" s="162">
        <v>7</v>
      </c>
      <c r="P25" s="162">
        <v>23</v>
      </c>
      <c r="Q25" s="162">
        <v>4</v>
      </c>
      <c r="R25" s="189">
        <v>68</v>
      </c>
    </row>
    <row r="26" spans="1:18" ht="15">
      <c r="A26" s="230" t="s">
        <v>361</v>
      </c>
      <c r="B26" s="255" t="s">
        <v>149</v>
      </c>
      <c r="C26" s="199">
        <v>489</v>
      </c>
      <c r="D26" s="162">
        <v>5</v>
      </c>
      <c r="E26" s="162">
        <v>550</v>
      </c>
      <c r="F26" s="162">
        <v>64</v>
      </c>
      <c r="G26" s="162">
        <v>35</v>
      </c>
      <c r="H26" s="162">
        <v>60</v>
      </c>
      <c r="I26" s="162">
        <v>21</v>
      </c>
      <c r="J26" s="162">
        <v>270</v>
      </c>
      <c r="K26" s="162">
        <v>563</v>
      </c>
      <c r="L26" s="162">
        <v>13</v>
      </c>
      <c r="M26" s="162">
        <v>740</v>
      </c>
      <c r="N26" s="162">
        <v>57</v>
      </c>
      <c r="O26" s="162">
        <v>27</v>
      </c>
      <c r="P26" s="162">
        <v>80</v>
      </c>
      <c r="Q26" s="162">
        <v>27</v>
      </c>
      <c r="R26" s="189">
        <v>262</v>
      </c>
    </row>
    <row r="27" spans="1:18" ht="15">
      <c r="A27" s="230" t="s">
        <v>362</v>
      </c>
      <c r="B27" s="255" t="s">
        <v>150</v>
      </c>
      <c r="C27" s="199">
        <v>567</v>
      </c>
      <c r="D27" s="162">
        <v>5</v>
      </c>
      <c r="E27" s="162">
        <v>329</v>
      </c>
      <c r="F27" s="162">
        <v>54</v>
      </c>
      <c r="G27" s="162">
        <v>17</v>
      </c>
      <c r="H27" s="162">
        <v>74</v>
      </c>
      <c r="I27" s="162">
        <v>5</v>
      </c>
      <c r="J27" s="162">
        <v>44</v>
      </c>
      <c r="K27" s="162">
        <v>556</v>
      </c>
      <c r="L27" s="162">
        <v>9</v>
      </c>
      <c r="M27" s="162">
        <v>288</v>
      </c>
      <c r="N27" s="162">
        <v>97</v>
      </c>
      <c r="O27" s="162">
        <v>13</v>
      </c>
      <c r="P27" s="162">
        <v>41</v>
      </c>
      <c r="Q27" s="162">
        <v>9</v>
      </c>
      <c r="R27" s="189">
        <v>56</v>
      </c>
    </row>
    <row r="28" spans="1:18" ht="15">
      <c r="A28" s="230" t="s">
        <v>363</v>
      </c>
      <c r="B28" s="255" t="s">
        <v>151</v>
      </c>
      <c r="C28" s="199">
        <v>130</v>
      </c>
      <c r="D28" s="162">
        <v>6</v>
      </c>
      <c r="E28" s="162">
        <v>89</v>
      </c>
      <c r="F28" s="162">
        <v>9</v>
      </c>
      <c r="G28" s="162">
        <v>11</v>
      </c>
      <c r="H28" s="162">
        <v>17</v>
      </c>
      <c r="I28" s="162">
        <v>12</v>
      </c>
      <c r="J28" s="162">
        <v>91</v>
      </c>
      <c r="K28" s="162">
        <v>125</v>
      </c>
      <c r="L28" s="162">
        <v>10</v>
      </c>
      <c r="M28" s="162">
        <v>103</v>
      </c>
      <c r="N28" s="162">
        <v>13</v>
      </c>
      <c r="O28" s="162">
        <v>22</v>
      </c>
      <c r="P28" s="162">
        <v>22</v>
      </c>
      <c r="Q28" s="162">
        <v>17</v>
      </c>
      <c r="R28" s="189">
        <v>122</v>
      </c>
    </row>
    <row r="29" spans="1:18" ht="15">
      <c r="A29" s="230" t="s">
        <v>364</v>
      </c>
      <c r="B29" s="255" t="s">
        <v>152</v>
      </c>
      <c r="C29" s="199">
        <v>229</v>
      </c>
      <c r="D29" s="162">
        <v>2</v>
      </c>
      <c r="E29" s="162">
        <v>137</v>
      </c>
      <c r="F29" s="162">
        <v>38</v>
      </c>
      <c r="G29" s="162">
        <v>12</v>
      </c>
      <c r="H29" s="162">
        <v>42</v>
      </c>
      <c r="I29" s="162">
        <v>8</v>
      </c>
      <c r="J29" s="162">
        <v>65</v>
      </c>
      <c r="K29" s="162">
        <v>206</v>
      </c>
      <c r="L29" s="162">
        <v>3</v>
      </c>
      <c r="M29" s="162">
        <v>197</v>
      </c>
      <c r="N29" s="162">
        <v>42</v>
      </c>
      <c r="O29" s="162">
        <v>8</v>
      </c>
      <c r="P29" s="162">
        <v>31</v>
      </c>
      <c r="Q29" s="162">
        <v>10</v>
      </c>
      <c r="R29" s="189">
        <v>94</v>
      </c>
    </row>
    <row r="30" spans="1:18" ht="15">
      <c r="A30" s="230" t="s">
        <v>365</v>
      </c>
      <c r="B30" s="255" t="s">
        <v>153</v>
      </c>
      <c r="C30" s="199">
        <v>75</v>
      </c>
      <c r="D30" s="162">
        <v>1</v>
      </c>
      <c r="E30" s="162">
        <v>117</v>
      </c>
      <c r="F30" s="162">
        <v>8</v>
      </c>
      <c r="G30" s="162">
        <v>5</v>
      </c>
      <c r="H30" s="162">
        <v>14</v>
      </c>
      <c r="I30" s="162">
        <v>4</v>
      </c>
      <c r="J30" s="162">
        <v>103</v>
      </c>
      <c r="K30" s="162">
        <v>78</v>
      </c>
      <c r="L30" s="162">
        <v>0</v>
      </c>
      <c r="M30" s="162">
        <v>154</v>
      </c>
      <c r="N30" s="162">
        <v>14</v>
      </c>
      <c r="O30" s="162">
        <v>11</v>
      </c>
      <c r="P30" s="162">
        <v>11</v>
      </c>
      <c r="Q30" s="162">
        <v>4</v>
      </c>
      <c r="R30" s="189">
        <v>81</v>
      </c>
    </row>
    <row r="31" spans="1:18" ht="15">
      <c r="A31" s="230" t="s">
        <v>366</v>
      </c>
      <c r="B31" s="255" t="s">
        <v>154</v>
      </c>
      <c r="C31" s="199">
        <v>175</v>
      </c>
      <c r="D31" s="162">
        <v>3</v>
      </c>
      <c r="E31" s="162">
        <v>104</v>
      </c>
      <c r="F31" s="162">
        <v>17</v>
      </c>
      <c r="G31" s="162">
        <v>18</v>
      </c>
      <c r="H31" s="162">
        <v>29</v>
      </c>
      <c r="I31" s="162">
        <v>17</v>
      </c>
      <c r="J31" s="162">
        <v>55</v>
      </c>
      <c r="K31" s="162">
        <v>160</v>
      </c>
      <c r="L31" s="162">
        <v>7</v>
      </c>
      <c r="M31" s="162">
        <v>119</v>
      </c>
      <c r="N31" s="162">
        <v>46</v>
      </c>
      <c r="O31" s="162">
        <v>30</v>
      </c>
      <c r="P31" s="162">
        <v>31</v>
      </c>
      <c r="Q31" s="162">
        <v>35</v>
      </c>
      <c r="R31" s="189">
        <v>71</v>
      </c>
    </row>
    <row r="32" spans="1:18" ht="15">
      <c r="A32" s="230" t="s">
        <v>367</v>
      </c>
      <c r="B32" s="255" t="s">
        <v>155</v>
      </c>
      <c r="C32" s="199">
        <v>432</v>
      </c>
      <c r="D32" s="162">
        <v>5</v>
      </c>
      <c r="E32" s="162">
        <v>848</v>
      </c>
      <c r="F32" s="162">
        <v>65</v>
      </c>
      <c r="G32" s="162">
        <v>15</v>
      </c>
      <c r="H32" s="162">
        <v>71</v>
      </c>
      <c r="I32" s="162">
        <v>16</v>
      </c>
      <c r="J32" s="162">
        <v>428</v>
      </c>
      <c r="K32" s="162">
        <v>457</v>
      </c>
      <c r="L32" s="162">
        <v>4</v>
      </c>
      <c r="M32" s="162">
        <v>1074</v>
      </c>
      <c r="N32" s="162">
        <v>74</v>
      </c>
      <c r="O32" s="162">
        <v>19</v>
      </c>
      <c r="P32" s="162">
        <v>75</v>
      </c>
      <c r="Q32" s="162">
        <v>16</v>
      </c>
      <c r="R32" s="189">
        <v>392</v>
      </c>
    </row>
    <row r="33" spans="1:18" ht="15">
      <c r="A33" s="230" t="s">
        <v>368</v>
      </c>
      <c r="B33" s="255" t="s">
        <v>156</v>
      </c>
      <c r="C33" s="201">
        <v>1209</v>
      </c>
      <c r="D33" s="162">
        <v>5</v>
      </c>
      <c r="E33" s="162">
        <v>650</v>
      </c>
      <c r="F33" s="162">
        <v>112</v>
      </c>
      <c r="G33" s="162">
        <v>8</v>
      </c>
      <c r="H33" s="162">
        <v>75</v>
      </c>
      <c r="I33" s="162">
        <v>11</v>
      </c>
      <c r="J33" s="162">
        <v>136</v>
      </c>
      <c r="K33" s="163">
        <v>1215</v>
      </c>
      <c r="L33" s="162">
        <v>2</v>
      </c>
      <c r="M33" s="162">
        <v>726</v>
      </c>
      <c r="N33" s="162">
        <v>88</v>
      </c>
      <c r="O33" s="162">
        <v>6</v>
      </c>
      <c r="P33" s="162">
        <v>88</v>
      </c>
      <c r="Q33" s="162">
        <v>5</v>
      </c>
      <c r="R33" s="189">
        <v>141</v>
      </c>
    </row>
    <row r="34" spans="1:18" ht="15">
      <c r="A34" s="230" t="s">
        <v>369</v>
      </c>
      <c r="B34" s="255" t="s">
        <v>157</v>
      </c>
      <c r="C34" s="199">
        <v>83</v>
      </c>
      <c r="D34" s="162">
        <v>5</v>
      </c>
      <c r="E34" s="162">
        <v>106</v>
      </c>
      <c r="F34" s="162">
        <v>22</v>
      </c>
      <c r="G34" s="162">
        <v>6</v>
      </c>
      <c r="H34" s="162">
        <v>13</v>
      </c>
      <c r="I34" s="162">
        <v>3</v>
      </c>
      <c r="J34" s="162">
        <v>54</v>
      </c>
      <c r="K34" s="162">
        <v>73</v>
      </c>
      <c r="L34" s="162">
        <v>4</v>
      </c>
      <c r="M34" s="162">
        <v>141</v>
      </c>
      <c r="N34" s="162">
        <v>10</v>
      </c>
      <c r="O34" s="162">
        <v>12</v>
      </c>
      <c r="P34" s="162">
        <v>15</v>
      </c>
      <c r="Q34" s="162">
        <v>8</v>
      </c>
      <c r="R34" s="189">
        <v>45</v>
      </c>
    </row>
    <row r="35" spans="1:18" ht="15">
      <c r="A35" s="230" t="s">
        <v>370</v>
      </c>
      <c r="B35" s="255" t="s">
        <v>158</v>
      </c>
      <c r="C35" s="199">
        <v>33</v>
      </c>
      <c r="D35" s="162">
        <v>6</v>
      </c>
      <c r="E35" s="162">
        <v>42</v>
      </c>
      <c r="F35" s="162">
        <v>7</v>
      </c>
      <c r="G35" s="162">
        <v>8</v>
      </c>
      <c r="H35" s="162">
        <v>4</v>
      </c>
      <c r="I35" s="162">
        <v>2</v>
      </c>
      <c r="J35" s="162">
        <v>21</v>
      </c>
      <c r="K35" s="162">
        <v>17</v>
      </c>
      <c r="L35" s="162">
        <v>8</v>
      </c>
      <c r="M35" s="162">
        <v>43</v>
      </c>
      <c r="N35" s="162">
        <v>2</v>
      </c>
      <c r="O35" s="162">
        <v>12</v>
      </c>
      <c r="P35" s="162">
        <v>2</v>
      </c>
      <c r="Q35" s="162">
        <v>2</v>
      </c>
      <c r="R35" s="189">
        <v>10</v>
      </c>
    </row>
    <row r="36" spans="1:18" ht="15">
      <c r="A36" s="230" t="s">
        <v>371</v>
      </c>
      <c r="B36" s="255" t="s">
        <v>159</v>
      </c>
      <c r="C36" s="199">
        <v>25</v>
      </c>
      <c r="D36" s="162">
        <v>1</v>
      </c>
      <c r="E36" s="162">
        <v>29</v>
      </c>
      <c r="F36" s="162">
        <v>0</v>
      </c>
      <c r="G36" s="162">
        <v>0</v>
      </c>
      <c r="H36" s="162">
        <v>3</v>
      </c>
      <c r="I36" s="162">
        <v>1</v>
      </c>
      <c r="J36" s="162">
        <v>7</v>
      </c>
      <c r="K36" s="162">
        <v>38</v>
      </c>
      <c r="L36" s="162">
        <v>1</v>
      </c>
      <c r="M36" s="162">
        <v>48</v>
      </c>
      <c r="N36" s="162">
        <v>0</v>
      </c>
      <c r="O36" s="162">
        <v>2</v>
      </c>
      <c r="P36" s="162">
        <v>2</v>
      </c>
      <c r="Q36" s="162">
        <v>2</v>
      </c>
      <c r="R36" s="189">
        <v>17</v>
      </c>
    </row>
    <row r="37" spans="1:18" ht="15">
      <c r="A37" s="230" t="s">
        <v>372</v>
      </c>
      <c r="B37" s="255" t="s">
        <v>160</v>
      </c>
      <c r="C37" s="199">
        <v>686</v>
      </c>
      <c r="D37" s="162">
        <v>6</v>
      </c>
      <c r="E37" s="162">
        <v>431</v>
      </c>
      <c r="F37" s="162">
        <v>85</v>
      </c>
      <c r="G37" s="162">
        <v>14</v>
      </c>
      <c r="H37" s="162">
        <v>58</v>
      </c>
      <c r="I37" s="162">
        <v>7</v>
      </c>
      <c r="J37" s="162">
        <v>169</v>
      </c>
      <c r="K37" s="162">
        <v>673</v>
      </c>
      <c r="L37" s="162">
        <v>8</v>
      </c>
      <c r="M37" s="162">
        <v>480</v>
      </c>
      <c r="N37" s="162">
        <v>72</v>
      </c>
      <c r="O37" s="162">
        <v>7</v>
      </c>
      <c r="P37" s="162">
        <v>84</v>
      </c>
      <c r="Q37" s="162">
        <v>12</v>
      </c>
      <c r="R37" s="189">
        <v>129</v>
      </c>
    </row>
    <row r="38" spans="1:18" ht="15">
      <c r="A38" s="230" t="s">
        <v>373</v>
      </c>
      <c r="B38" s="255" t="s">
        <v>161</v>
      </c>
      <c r="C38" s="199">
        <v>161</v>
      </c>
      <c r="D38" s="162">
        <v>10</v>
      </c>
      <c r="E38" s="162">
        <v>127</v>
      </c>
      <c r="F38" s="162">
        <v>28</v>
      </c>
      <c r="G38" s="162">
        <v>24</v>
      </c>
      <c r="H38" s="162">
        <v>23</v>
      </c>
      <c r="I38" s="162">
        <v>11</v>
      </c>
      <c r="J38" s="162">
        <v>55</v>
      </c>
      <c r="K38" s="162">
        <v>219</v>
      </c>
      <c r="L38" s="162">
        <v>12</v>
      </c>
      <c r="M38" s="162">
        <v>116</v>
      </c>
      <c r="N38" s="162">
        <v>16</v>
      </c>
      <c r="O38" s="162">
        <v>21</v>
      </c>
      <c r="P38" s="162">
        <v>20</v>
      </c>
      <c r="Q38" s="162">
        <v>14</v>
      </c>
      <c r="R38" s="189">
        <v>73</v>
      </c>
    </row>
    <row r="39" spans="1:18" ht="15">
      <c r="A39" s="230" t="s">
        <v>374</v>
      </c>
      <c r="B39" s="255" t="s">
        <v>279</v>
      </c>
      <c r="C39" s="201">
        <v>1227</v>
      </c>
      <c r="D39" s="162">
        <v>20</v>
      </c>
      <c r="E39" s="162">
        <v>664</v>
      </c>
      <c r="F39" s="162">
        <v>163</v>
      </c>
      <c r="G39" s="162">
        <v>26</v>
      </c>
      <c r="H39" s="162">
        <v>126</v>
      </c>
      <c r="I39" s="162">
        <v>23</v>
      </c>
      <c r="J39" s="162">
        <v>239</v>
      </c>
      <c r="K39" s="163">
        <v>1304</v>
      </c>
      <c r="L39" s="162">
        <v>51</v>
      </c>
      <c r="M39" s="162">
        <v>551</v>
      </c>
      <c r="N39" s="162">
        <v>148</v>
      </c>
      <c r="O39" s="162">
        <v>27</v>
      </c>
      <c r="P39" s="162">
        <v>160</v>
      </c>
      <c r="Q39" s="162">
        <v>14</v>
      </c>
      <c r="R39" s="189">
        <v>201</v>
      </c>
    </row>
    <row r="40" spans="1:18" ht="15">
      <c r="A40" s="230" t="s">
        <v>375</v>
      </c>
      <c r="B40" s="255" t="s">
        <v>162</v>
      </c>
      <c r="C40" s="201">
        <v>20204</v>
      </c>
      <c r="D40" s="162">
        <v>43</v>
      </c>
      <c r="E40" s="163">
        <v>12515</v>
      </c>
      <c r="F40" s="163">
        <v>5093</v>
      </c>
      <c r="G40" s="162">
        <v>110</v>
      </c>
      <c r="H40" s="163">
        <v>4051</v>
      </c>
      <c r="I40" s="162">
        <v>106</v>
      </c>
      <c r="J40" s="163">
        <v>4828</v>
      </c>
      <c r="K40" s="163">
        <v>21029</v>
      </c>
      <c r="L40" s="162">
        <v>50</v>
      </c>
      <c r="M40" s="163">
        <v>15643</v>
      </c>
      <c r="N40" s="163">
        <v>5061</v>
      </c>
      <c r="O40" s="162">
        <v>114</v>
      </c>
      <c r="P40" s="163">
        <v>4866</v>
      </c>
      <c r="Q40" s="162">
        <v>131</v>
      </c>
      <c r="R40" s="200">
        <v>5143</v>
      </c>
    </row>
    <row r="41" spans="1:18" ht="15">
      <c r="A41" s="230" t="s">
        <v>376</v>
      </c>
      <c r="B41" s="255" t="s">
        <v>163</v>
      </c>
      <c r="C41" s="201">
        <v>3329</v>
      </c>
      <c r="D41" s="162">
        <v>37</v>
      </c>
      <c r="E41" s="163">
        <v>1757</v>
      </c>
      <c r="F41" s="162">
        <v>607</v>
      </c>
      <c r="G41" s="162">
        <v>63</v>
      </c>
      <c r="H41" s="162">
        <v>487</v>
      </c>
      <c r="I41" s="162">
        <v>56</v>
      </c>
      <c r="J41" s="162">
        <v>556</v>
      </c>
      <c r="K41" s="163">
        <v>3257</v>
      </c>
      <c r="L41" s="162">
        <v>55</v>
      </c>
      <c r="M41" s="163">
        <v>1775</v>
      </c>
      <c r="N41" s="162">
        <v>591</v>
      </c>
      <c r="O41" s="162">
        <v>66</v>
      </c>
      <c r="P41" s="162">
        <v>589</v>
      </c>
      <c r="Q41" s="162">
        <v>67</v>
      </c>
      <c r="R41" s="189">
        <v>578</v>
      </c>
    </row>
    <row r="42" spans="1:18" ht="15">
      <c r="A42" s="230" t="s">
        <v>377</v>
      </c>
      <c r="B42" s="255" t="s">
        <v>164</v>
      </c>
      <c r="C42" s="199">
        <v>35</v>
      </c>
      <c r="D42" s="162">
        <v>0</v>
      </c>
      <c r="E42" s="162">
        <v>87</v>
      </c>
      <c r="F42" s="162">
        <v>0</v>
      </c>
      <c r="G42" s="162">
        <v>0</v>
      </c>
      <c r="H42" s="162">
        <v>2</v>
      </c>
      <c r="I42" s="162">
        <v>0</v>
      </c>
      <c r="J42" s="162">
        <v>17</v>
      </c>
      <c r="K42" s="162">
        <v>30</v>
      </c>
      <c r="L42" s="162">
        <v>2</v>
      </c>
      <c r="M42" s="162">
        <v>68</v>
      </c>
      <c r="N42" s="162">
        <v>1</v>
      </c>
      <c r="O42" s="162">
        <v>0</v>
      </c>
      <c r="P42" s="162">
        <v>10</v>
      </c>
      <c r="Q42" s="162">
        <v>1</v>
      </c>
      <c r="R42" s="189">
        <v>22</v>
      </c>
    </row>
    <row r="43" spans="1:18" ht="15">
      <c r="A43" s="230" t="s">
        <v>378</v>
      </c>
      <c r="B43" s="255" t="s">
        <v>165</v>
      </c>
      <c r="C43" s="199">
        <v>90</v>
      </c>
      <c r="D43" s="162">
        <v>5</v>
      </c>
      <c r="E43" s="162">
        <v>79</v>
      </c>
      <c r="F43" s="162">
        <v>19</v>
      </c>
      <c r="G43" s="162">
        <v>17</v>
      </c>
      <c r="H43" s="162">
        <v>18</v>
      </c>
      <c r="I43" s="162">
        <v>16</v>
      </c>
      <c r="J43" s="162">
        <v>55</v>
      </c>
      <c r="K43" s="162">
        <v>88</v>
      </c>
      <c r="L43" s="162">
        <v>9</v>
      </c>
      <c r="M43" s="162">
        <v>83</v>
      </c>
      <c r="N43" s="162">
        <v>11</v>
      </c>
      <c r="O43" s="162">
        <v>21</v>
      </c>
      <c r="P43" s="162">
        <v>14</v>
      </c>
      <c r="Q43" s="162">
        <v>11</v>
      </c>
      <c r="R43" s="189">
        <v>64</v>
      </c>
    </row>
    <row r="44" spans="1:18" ht="15">
      <c r="A44" s="230" t="s">
        <v>379</v>
      </c>
      <c r="B44" s="255" t="s">
        <v>166</v>
      </c>
      <c r="C44" s="199">
        <v>736</v>
      </c>
      <c r="D44" s="162">
        <v>6</v>
      </c>
      <c r="E44" s="162">
        <v>447</v>
      </c>
      <c r="F44" s="162">
        <v>109</v>
      </c>
      <c r="G44" s="162">
        <v>26</v>
      </c>
      <c r="H44" s="162">
        <v>116</v>
      </c>
      <c r="I44" s="162">
        <v>21</v>
      </c>
      <c r="J44" s="162">
        <v>171</v>
      </c>
      <c r="K44" s="162">
        <v>820</v>
      </c>
      <c r="L44" s="162">
        <v>9</v>
      </c>
      <c r="M44" s="162">
        <v>534</v>
      </c>
      <c r="N44" s="162">
        <v>122</v>
      </c>
      <c r="O44" s="162">
        <v>42</v>
      </c>
      <c r="P44" s="162">
        <v>120</v>
      </c>
      <c r="Q44" s="162">
        <v>33</v>
      </c>
      <c r="R44" s="189">
        <v>204</v>
      </c>
    </row>
    <row r="45" spans="1:18" ht="15">
      <c r="A45" s="230" t="s">
        <v>380</v>
      </c>
      <c r="B45" s="255" t="s">
        <v>167</v>
      </c>
      <c r="C45" s="199">
        <v>135</v>
      </c>
      <c r="D45" s="162">
        <v>2</v>
      </c>
      <c r="E45" s="162">
        <v>127</v>
      </c>
      <c r="F45" s="162">
        <v>23</v>
      </c>
      <c r="G45" s="162">
        <v>7</v>
      </c>
      <c r="H45" s="162">
        <v>22</v>
      </c>
      <c r="I45" s="162">
        <v>3</v>
      </c>
      <c r="J45" s="162">
        <v>134</v>
      </c>
      <c r="K45" s="162">
        <v>127</v>
      </c>
      <c r="L45" s="162">
        <v>3</v>
      </c>
      <c r="M45" s="162">
        <v>174</v>
      </c>
      <c r="N45" s="162">
        <v>28</v>
      </c>
      <c r="O45" s="162">
        <v>4</v>
      </c>
      <c r="P45" s="162">
        <v>14</v>
      </c>
      <c r="Q45" s="162">
        <v>14</v>
      </c>
      <c r="R45" s="189">
        <v>110</v>
      </c>
    </row>
    <row r="46" spans="1:18" ht="15">
      <c r="A46" s="230" t="s">
        <v>381</v>
      </c>
      <c r="B46" s="255" t="s">
        <v>168</v>
      </c>
      <c r="C46" s="199">
        <v>58</v>
      </c>
      <c r="D46" s="162">
        <v>5</v>
      </c>
      <c r="E46" s="162">
        <v>68</v>
      </c>
      <c r="F46" s="162">
        <v>7</v>
      </c>
      <c r="G46" s="162">
        <v>4</v>
      </c>
      <c r="H46" s="162">
        <v>11</v>
      </c>
      <c r="I46" s="162">
        <v>3</v>
      </c>
      <c r="J46" s="162">
        <v>39</v>
      </c>
      <c r="K46" s="162">
        <v>67</v>
      </c>
      <c r="L46" s="162">
        <v>2</v>
      </c>
      <c r="M46" s="162">
        <v>81</v>
      </c>
      <c r="N46" s="162">
        <v>7</v>
      </c>
      <c r="O46" s="162">
        <v>3</v>
      </c>
      <c r="P46" s="162">
        <v>10</v>
      </c>
      <c r="Q46" s="162">
        <v>5</v>
      </c>
      <c r="R46" s="189">
        <v>43</v>
      </c>
    </row>
    <row r="47" spans="1:18" ht="15">
      <c r="A47" s="230" t="s">
        <v>382</v>
      </c>
      <c r="B47" s="255" t="s">
        <v>169</v>
      </c>
      <c r="C47" s="201">
        <v>1165</v>
      </c>
      <c r="D47" s="162">
        <v>5</v>
      </c>
      <c r="E47" s="162">
        <v>752</v>
      </c>
      <c r="F47" s="162">
        <v>178</v>
      </c>
      <c r="G47" s="162">
        <v>11</v>
      </c>
      <c r="H47" s="162">
        <v>155</v>
      </c>
      <c r="I47" s="162">
        <v>7</v>
      </c>
      <c r="J47" s="162">
        <v>134</v>
      </c>
      <c r="K47" s="163">
        <v>1237</v>
      </c>
      <c r="L47" s="162">
        <v>3</v>
      </c>
      <c r="M47" s="162">
        <v>767</v>
      </c>
      <c r="N47" s="162">
        <v>224</v>
      </c>
      <c r="O47" s="162">
        <v>8</v>
      </c>
      <c r="P47" s="162">
        <v>209</v>
      </c>
      <c r="Q47" s="162">
        <v>19</v>
      </c>
      <c r="R47" s="189">
        <v>164</v>
      </c>
    </row>
    <row r="48" spans="1:18" ht="15">
      <c r="A48" s="230" t="s">
        <v>383</v>
      </c>
      <c r="B48" s="255" t="s">
        <v>170</v>
      </c>
      <c r="C48" s="199">
        <v>1048</v>
      </c>
      <c r="D48" s="162">
        <v>26</v>
      </c>
      <c r="E48" s="162">
        <v>649</v>
      </c>
      <c r="F48" s="162">
        <v>107</v>
      </c>
      <c r="G48" s="162">
        <v>55</v>
      </c>
      <c r="H48" s="162">
        <v>104</v>
      </c>
      <c r="I48" s="162">
        <v>47</v>
      </c>
      <c r="J48" s="162">
        <v>281</v>
      </c>
      <c r="K48" s="162">
        <v>1091</v>
      </c>
      <c r="L48" s="162">
        <v>20</v>
      </c>
      <c r="M48" s="162">
        <v>794</v>
      </c>
      <c r="N48" s="162">
        <v>114</v>
      </c>
      <c r="O48" s="162">
        <v>68</v>
      </c>
      <c r="P48" s="162">
        <v>146</v>
      </c>
      <c r="Q48" s="162">
        <v>108</v>
      </c>
      <c r="R48" s="189">
        <v>266</v>
      </c>
    </row>
    <row r="49" spans="1:18" ht="15">
      <c r="A49" s="230" t="s">
        <v>384</v>
      </c>
      <c r="B49" s="255" t="s">
        <v>171</v>
      </c>
      <c r="C49" s="199">
        <v>134</v>
      </c>
      <c r="D49" s="162">
        <v>4</v>
      </c>
      <c r="E49" s="162">
        <v>187</v>
      </c>
      <c r="F49" s="162">
        <v>16</v>
      </c>
      <c r="G49" s="162">
        <v>15</v>
      </c>
      <c r="H49" s="162">
        <v>24</v>
      </c>
      <c r="I49" s="162">
        <v>16</v>
      </c>
      <c r="J49" s="162">
        <v>130</v>
      </c>
      <c r="K49" s="162">
        <v>111</v>
      </c>
      <c r="L49" s="162">
        <v>5</v>
      </c>
      <c r="M49" s="162">
        <v>205</v>
      </c>
      <c r="N49" s="162">
        <v>14</v>
      </c>
      <c r="O49" s="162">
        <v>19</v>
      </c>
      <c r="P49" s="162">
        <v>19</v>
      </c>
      <c r="Q49" s="162">
        <v>18</v>
      </c>
      <c r="R49" s="189">
        <v>112</v>
      </c>
    </row>
    <row r="50" spans="1:18" ht="15">
      <c r="A50" s="230" t="s">
        <v>385</v>
      </c>
      <c r="B50" s="255" t="s">
        <v>172</v>
      </c>
      <c r="C50" s="199">
        <v>287</v>
      </c>
      <c r="D50" s="162">
        <v>4</v>
      </c>
      <c r="E50" s="162">
        <v>221</v>
      </c>
      <c r="F50" s="162">
        <v>27</v>
      </c>
      <c r="G50" s="162">
        <v>8</v>
      </c>
      <c r="H50" s="162">
        <v>26</v>
      </c>
      <c r="I50" s="162">
        <v>1</v>
      </c>
      <c r="J50" s="162">
        <v>93</v>
      </c>
      <c r="K50" s="162">
        <v>251</v>
      </c>
      <c r="L50" s="162">
        <v>3</v>
      </c>
      <c r="M50" s="162">
        <v>184</v>
      </c>
      <c r="N50" s="162">
        <v>19</v>
      </c>
      <c r="O50" s="162">
        <v>1</v>
      </c>
      <c r="P50" s="162">
        <v>22</v>
      </c>
      <c r="Q50" s="162">
        <v>4</v>
      </c>
      <c r="R50" s="189">
        <v>95</v>
      </c>
    </row>
    <row r="51" spans="1:18" ht="15">
      <c r="A51" s="230" t="s">
        <v>386</v>
      </c>
      <c r="B51" s="255" t="s">
        <v>173</v>
      </c>
      <c r="C51" s="199">
        <v>431</v>
      </c>
      <c r="D51" s="162">
        <v>7</v>
      </c>
      <c r="E51" s="162">
        <v>489</v>
      </c>
      <c r="F51" s="162">
        <v>47</v>
      </c>
      <c r="G51" s="162">
        <v>24</v>
      </c>
      <c r="H51" s="162">
        <v>60</v>
      </c>
      <c r="I51" s="162">
        <v>20</v>
      </c>
      <c r="J51" s="162">
        <v>186</v>
      </c>
      <c r="K51" s="162">
        <v>389</v>
      </c>
      <c r="L51" s="162">
        <v>15</v>
      </c>
      <c r="M51" s="162">
        <v>470</v>
      </c>
      <c r="N51" s="162">
        <v>57</v>
      </c>
      <c r="O51" s="162">
        <v>16</v>
      </c>
      <c r="P51" s="162">
        <v>60</v>
      </c>
      <c r="Q51" s="162">
        <v>16</v>
      </c>
      <c r="R51" s="189">
        <v>220</v>
      </c>
    </row>
    <row r="52" spans="1:18" ht="15">
      <c r="A52" s="230" t="s">
        <v>387</v>
      </c>
      <c r="B52" s="255" t="s">
        <v>174</v>
      </c>
      <c r="C52" s="199">
        <v>396</v>
      </c>
      <c r="D52" s="162">
        <v>6</v>
      </c>
      <c r="E52" s="162">
        <v>364</v>
      </c>
      <c r="F52" s="162">
        <v>33</v>
      </c>
      <c r="G52" s="162">
        <v>16</v>
      </c>
      <c r="H52" s="162">
        <v>37</v>
      </c>
      <c r="I52" s="162">
        <v>10</v>
      </c>
      <c r="J52" s="162">
        <v>139</v>
      </c>
      <c r="K52" s="162">
        <v>475</v>
      </c>
      <c r="L52" s="162">
        <v>8</v>
      </c>
      <c r="M52" s="162">
        <v>452</v>
      </c>
      <c r="N52" s="162">
        <v>33</v>
      </c>
      <c r="O52" s="162">
        <v>18</v>
      </c>
      <c r="P52" s="162">
        <v>23</v>
      </c>
      <c r="Q52" s="162">
        <v>17</v>
      </c>
      <c r="R52" s="189">
        <v>199</v>
      </c>
    </row>
    <row r="53" spans="1:18" ht="15">
      <c r="A53" s="230" t="s">
        <v>388</v>
      </c>
      <c r="B53" s="255" t="s">
        <v>175</v>
      </c>
      <c r="C53" s="199">
        <v>221</v>
      </c>
      <c r="D53" s="162">
        <v>2</v>
      </c>
      <c r="E53" s="162">
        <v>113</v>
      </c>
      <c r="F53" s="162">
        <v>10</v>
      </c>
      <c r="G53" s="162">
        <v>28</v>
      </c>
      <c r="H53" s="162">
        <v>14</v>
      </c>
      <c r="I53" s="162">
        <v>11</v>
      </c>
      <c r="J53" s="162">
        <v>21</v>
      </c>
      <c r="K53" s="162">
        <v>219</v>
      </c>
      <c r="L53" s="162">
        <v>7</v>
      </c>
      <c r="M53" s="162">
        <v>97</v>
      </c>
      <c r="N53" s="162">
        <v>7</v>
      </c>
      <c r="O53" s="162">
        <v>31</v>
      </c>
      <c r="P53" s="162">
        <v>6</v>
      </c>
      <c r="Q53" s="162">
        <v>13</v>
      </c>
      <c r="R53" s="189">
        <v>28</v>
      </c>
    </row>
    <row r="54" spans="1:18" ht="15">
      <c r="A54" s="230" t="s">
        <v>389</v>
      </c>
      <c r="B54" s="255" t="s">
        <v>176</v>
      </c>
      <c r="C54" s="199">
        <v>619</v>
      </c>
      <c r="D54" s="162">
        <v>11</v>
      </c>
      <c r="E54" s="162">
        <v>438</v>
      </c>
      <c r="F54" s="162">
        <v>97</v>
      </c>
      <c r="G54" s="162">
        <v>14</v>
      </c>
      <c r="H54" s="162">
        <v>100</v>
      </c>
      <c r="I54" s="162">
        <v>27</v>
      </c>
      <c r="J54" s="162">
        <v>264</v>
      </c>
      <c r="K54" s="162">
        <v>591</v>
      </c>
      <c r="L54" s="162">
        <v>9</v>
      </c>
      <c r="M54" s="162">
        <v>540</v>
      </c>
      <c r="N54" s="162">
        <v>111</v>
      </c>
      <c r="O54" s="162">
        <v>19</v>
      </c>
      <c r="P54" s="162">
        <v>106</v>
      </c>
      <c r="Q54" s="162">
        <v>25</v>
      </c>
      <c r="R54" s="189">
        <v>309</v>
      </c>
    </row>
    <row r="55" spans="1:18" ht="15">
      <c r="A55" s="230" t="s">
        <v>390</v>
      </c>
      <c r="B55" s="255" t="s">
        <v>177</v>
      </c>
      <c r="C55" s="199">
        <v>66</v>
      </c>
      <c r="D55" s="162">
        <v>6</v>
      </c>
      <c r="E55" s="162">
        <v>41</v>
      </c>
      <c r="F55" s="162">
        <v>10</v>
      </c>
      <c r="G55" s="162">
        <v>15</v>
      </c>
      <c r="H55" s="162">
        <v>7</v>
      </c>
      <c r="I55" s="162">
        <v>8</v>
      </c>
      <c r="J55" s="162">
        <v>14</v>
      </c>
      <c r="K55" s="162">
        <v>55</v>
      </c>
      <c r="L55" s="162">
        <v>10</v>
      </c>
      <c r="M55" s="162">
        <v>49</v>
      </c>
      <c r="N55" s="162">
        <v>9</v>
      </c>
      <c r="O55" s="162">
        <v>12</v>
      </c>
      <c r="P55" s="162">
        <v>5</v>
      </c>
      <c r="Q55" s="162">
        <v>7</v>
      </c>
      <c r="R55" s="189">
        <v>15</v>
      </c>
    </row>
    <row r="56" spans="1:18" ht="15">
      <c r="A56" s="230" t="s">
        <v>391</v>
      </c>
      <c r="B56" s="255" t="s">
        <v>178</v>
      </c>
      <c r="C56" s="199">
        <v>137</v>
      </c>
      <c r="D56" s="162">
        <v>8</v>
      </c>
      <c r="E56" s="162">
        <v>99</v>
      </c>
      <c r="F56" s="162">
        <v>13</v>
      </c>
      <c r="G56" s="162">
        <v>45</v>
      </c>
      <c r="H56" s="162">
        <v>13</v>
      </c>
      <c r="I56" s="162">
        <v>37</v>
      </c>
      <c r="J56" s="162">
        <v>56</v>
      </c>
      <c r="K56" s="162">
        <v>175</v>
      </c>
      <c r="L56" s="162">
        <v>41</v>
      </c>
      <c r="M56" s="162">
        <v>139</v>
      </c>
      <c r="N56" s="162">
        <v>12</v>
      </c>
      <c r="O56" s="162">
        <v>53</v>
      </c>
      <c r="P56" s="162">
        <v>13</v>
      </c>
      <c r="Q56" s="162">
        <v>37</v>
      </c>
      <c r="R56" s="189">
        <v>71</v>
      </c>
    </row>
    <row r="57" spans="1:18" ht="15">
      <c r="A57" s="230" t="s">
        <v>392</v>
      </c>
      <c r="B57" s="255" t="s">
        <v>179</v>
      </c>
      <c r="C57" s="199">
        <v>101</v>
      </c>
      <c r="D57" s="162">
        <v>6</v>
      </c>
      <c r="E57" s="162">
        <v>76</v>
      </c>
      <c r="F57" s="162">
        <v>22</v>
      </c>
      <c r="G57" s="162">
        <v>4</v>
      </c>
      <c r="H57" s="162">
        <v>17</v>
      </c>
      <c r="I57" s="162">
        <v>7</v>
      </c>
      <c r="J57" s="162">
        <v>19</v>
      </c>
      <c r="K57" s="162">
        <v>89</v>
      </c>
      <c r="L57" s="162">
        <v>5</v>
      </c>
      <c r="M57" s="162">
        <v>61</v>
      </c>
      <c r="N57" s="162">
        <v>21</v>
      </c>
      <c r="O57" s="162">
        <v>11</v>
      </c>
      <c r="P57" s="162">
        <v>7</v>
      </c>
      <c r="Q57" s="162">
        <v>6</v>
      </c>
      <c r="R57" s="189">
        <v>22</v>
      </c>
    </row>
    <row r="58" spans="1:18" ht="15">
      <c r="A58" s="230" t="s">
        <v>393</v>
      </c>
      <c r="B58" s="255" t="s">
        <v>180</v>
      </c>
      <c r="C58" s="199">
        <v>153</v>
      </c>
      <c r="D58" s="162">
        <v>5</v>
      </c>
      <c r="E58" s="162">
        <v>157</v>
      </c>
      <c r="F58" s="162">
        <v>18</v>
      </c>
      <c r="G58" s="162">
        <v>9</v>
      </c>
      <c r="H58" s="162">
        <v>28</v>
      </c>
      <c r="I58" s="162">
        <v>3</v>
      </c>
      <c r="J58" s="162">
        <v>123</v>
      </c>
      <c r="K58" s="162">
        <v>125</v>
      </c>
      <c r="L58" s="162">
        <v>3</v>
      </c>
      <c r="M58" s="162">
        <v>169</v>
      </c>
      <c r="N58" s="162">
        <v>22</v>
      </c>
      <c r="O58" s="162">
        <v>4</v>
      </c>
      <c r="P58" s="162">
        <v>33</v>
      </c>
      <c r="Q58" s="162">
        <v>5</v>
      </c>
      <c r="R58" s="189">
        <v>97</v>
      </c>
    </row>
    <row r="59" spans="1:18" ht="15">
      <c r="A59" s="230" t="s">
        <v>394</v>
      </c>
      <c r="B59" s="255" t="s">
        <v>181</v>
      </c>
      <c r="C59" s="199">
        <v>79</v>
      </c>
      <c r="D59" s="162">
        <v>4</v>
      </c>
      <c r="E59" s="162">
        <v>64</v>
      </c>
      <c r="F59" s="162">
        <v>18</v>
      </c>
      <c r="G59" s="162">
        <v>8</v>
      </c>
      <c r="H59" s="162">
        <v>18</v>
      </c>
      <c r="I59" s="162">
        <v>8</v>
      </c>
      <c r="J59" s="162">
        <v>50</v>
      </c>
      <c r="K59" s="162">
        <v>60</v>
      </c>
      <c r="L59" s="162">
        <v>8</v>
      </c>
      <c r="M59" s="162">
        <v>92</v>
      </c>
      <c r="N59" s="162">
        <v>16</v>
      </c>
      <c r="O59" s="162">
        <v>14</v>
      </c>
      <c r="P59" s="162">
        <v>24</v>
      </c>
      <c r="Q59" s="162">
        <v>7</v>
      </c>
      <c r="R59" s="189">
        <v>42</v>
      </c>
    </row>
    <row r="60" spans="1:18" ht="15">
      <c r="A60" s="230" t="s">
        <v>395</v>
      </c>
      <c r="B60" s="255" t="s">
        <v>182</v>
      </c>
      <c r="C60" s="199">
        <v>447</v>
      </c>
      <c r="D60" s="162">
        <v>4</v>
      </c>
      <c r="E60" s="162">
        <v>293</v>
      </c>
      <c r="F60" s="162">
        <v>43</v>
      </c>
      <c r="G60" s="162">
        <v>18</v>
      </c>
      <c r="H60" s="162">
        <v>55</v>
      </c>
      <c r="I60" s="162">
        <v>6</v>
      </c>
      <c r="J60" s="162">
        <v>81</v>
      </c>
      <c r="K60" s="162">
        <v>455</v>
      </c>
      <c r="L60" s="162">
        <v>1</v>
      </c>
      <c r="M60" s="162">
        <v>270</v>
      </c>
      <c r="N60" s="162">
        <v>58</v>
      </c>
      <c r="O60" s="162">
        <v>14</v>
      </c>
      <c r="P60" s="162">
        <v>63</v>
      </c>
      <c r="Q60" s="162">
        <v>20</v>
      </c>
      <c r="R60" s="189">
        <v>126</v>
      </c>
    </row>
    <row r="61" spans="1:18" ht="15">
      <c r="A61" s="230" t="s">
        <v>396</v>
      </c>
      <c r="B61" s="255" t="s">
        <v>183</v>
      </c>
      <c r="C61" s="199">
        <v>419</v>
      </c>
      <c r="D61" s="162">
        <v>8</v>
      </c>
      <c r="E61" s="162">
        <v>361</v>
      </c>
      <c r="F61" s="162">
        <v>78</v>
      </c>
      <c r="G61" s="162">
        <v>9</v>
      </c>
      <c r="H61" s="162">
        <v>63</v>
      </c>
      <c r="I61" s="162">
        <v>17</v>
      </c>
      <c r="J61" s="162">
        <v>170</v>
      </c>
      <c r="K61" s="162">
        <v>381</v>
      </c>
      <c r="L61" s="162">
        <v>7</v>
      </c>
      <c r="M61" s="162">
        <v>336</v>
      </c>
      <c r="N61" s="162">
        <v>50</v>
      </c>
      <c r="O61" s="162">
        <v>18</v>
      </c>
      <c r="P61" s="162">
        <v>47</v>
      </c>
      <c r="Q61" s="162">
        <v>16</v>
      </c>
      <c r="R61" s="189">
        <v>167</v>
      </c>
    </row>
    <row r="62" spans="1:18" ht="15">
      <c r="A62" s="230" t="s">
        <v>397</v>
      </c>
      <c r="B62" s="255" t="s">
        <v>184</v>
      </c>
      <c r="C62" s="199">
        <v>53</v>
      </c>
      <c r="D62" s="162">
        <v>0</v>
      </c>
      <c r="E62" s="162">
        <v>47</v>
      </c>
      <c r="F62" s="162">
        <v>5</v>
      </c>
      <c r="G62" s="162">
        <v>0</v>
      </c>
      <c r="H62" s="162">
        <v>12</v>
      </c>
      <c r="I62" s="162">
        <v>2</v>
      </c>
      <c r="J62" s="162">
        <v>7</v>
      </c>
      <c r="K62" s="162">
        <v>56</v>
      </c>
      <c r="L62" s="162">
        <v>2</v>
      </c>
      <c r="M62" s="162">
        <v>36</v>
      </c>
      <c r="N62" s="162">
        <v>9</v>
      </c>
      <c r="O62" s="162">
        <v>2</v>
      </c>
      <c r="P62" s="162">
        <v>6</v>
      </c>
      <c r="Q62" s="162">
        <v>1</v>
      </c>
      <c r="R62" s="189">
        <v>14</v>
      </c>
    </row>
    <row r="63" spans="1:18" ht="15">
      <c r="A63" s="230" t="s">
        <v>398</v>
      </c>
      <c r="B63" s="255" t="s">
        <v>185</v>
      </c>
      <c r="C63" s="199">
        <v>37</v>
      </c>
      <c r="D63" s="162">
        <v>6</v>
      </c>
      <c r="E63" s="162">
        <v>53</v>
      </c>
      <c r="F63" s="162">
        <v>7</v>
      </c>
      <c r="G63" s="162">
        <v>6</v>
      </c>
      <c r="H63" s="162">
        <v>5</v>
      </c>
      <c r="I63" s="162">
        <v>7</v>
      </c>
      <c r="J63" s="162">
        <v>22</v>
      </c>
      <c r="K63" s="162">
        <v>24</v>
      </c>
      <c r="L63" s="162">
        <v>5</v>
      </c>
      <c r="M63" s="162">
        <v>48</v>
      </c>
      <c r="N63" s="162">
        <v>10</v>
      </c>
      <c r="O63" s="162">
        <v>8</v>
      </c>
      <c r="P63" s="162">
        <v>11</v>
      </c>
      <c r="Q63" s="162">
        <v>6</v>
      </c>
      <c r="R63" s="189">
        <v>17</v>
      </c>
    </row>
    <row r="64" spans="1:18" ht="15">
      <c r="A64" s="230" t="s">
        <v>399</v>
      </c>
      <c r="B64" s="255" t="s">
        <v>186</v>
      </c>
      <c r="C64" s="199">
        <v>198</v>
      </c>
      <c r="D64" s="162">
        <v>5</v>
      </c>
      <c r="E64" s="162">
        <v>151</v>
      </c>
      <c r="F64" s="162">
        <v>35</v>
      </c>
      <c r="G64" s="162">
        <v>11</v>
      </c>
      <c r="H64" s="162">
        <v>28</v>
      </c>
      <c r="I64" s="162">
        <v>3</v>
      </c>
      <c r="J64" s="162">
        <v>83</v>
      </c>
      <c r="K64" s="162">
        <v>214</v>
      </c>
      <c r="L64" s="162">
        <v>2</v>
      </c>
      <c r="M64" s="162">
        <v>149</v>
      </c>
      <c r="N64" s="162">
        <v>22</v>
      </c>
      <c r="O64" s="162">
        <v>10</v>
      </c>
      <c r="P64" s="162">
        <v>25</v>
      </c>
      <c r="Q64" s="162">
        <v>5</v>
      </c>
      <c r="R64" s="189">
        <v>86</v>
      </c>
    </row>
    <row r="65" spans="1:18" ht="15">
      <c r="A65" s="230" t="s">
        <v>400</v>
      </c>
      <c r="B65" s="255" t="s">
        <v>187</v>
      </c>
      <c r="C65" s="199">
        <v>510</v>
      </c>
      <c r="D65" s="162">
        <v>8</v>
      </c>
      <c r="E65" s="162">
        <v>753</v>
      </c>
      <c r="F65" s="162">
        <v>64</v>
      </c>
      <c r="G65" s="162">
        <v>6</v>
      </c>
      <c r="H65" s="162">
        <v>68</v>
      </c>
      <c r="I65" s="162">
        <v>6</v>
      </c>
      <c r="J65" s="162">
        <v>319</v>
      </c>
      <c r="K65" s="162">
        <v>477</v>
      </c>
      <c r="L65" s="162">
        <v>12</v>
      </c>
      <c r="M65" s="162">
        <v>700</v>
      </c>
      <c r="N65" s="162">
        <v>58</v>
      </c>
      <c r="O65" s="162">
        <v>11</v>
      </c>
      <c r="P65" s="162">
        <v>45</v>
      </c>
      <c r="Q65" s="162">
        <v>11</v>
      </c>
      <c r="R65" s="189">
        <v>270</v>
      </c>
    </row>
    <row r="66" spans="1:18" ht="15">
      <c r="A66" s="230" t="s">
        <v>401</v>
      </c>
      <c r="B66" s="255" t="s">
        <v>188</v>
      </c>
      <c r="C66" s="199">
        <v>117</v>
      </c>
      <c r="D66" s="162">
        <v>5</v>
      </c>
      <c r="E66" s="162">
        <v>144</v>
      </c>
      <c r="F66" s="162">
        <v>12</v>
      </c>
      <c r="G66" s="162">
        <v>15</v>
      </c>
      <c r="H66" s="162">
        <v>17</v>
      </c>
      <c r="I66" s="162">
        <v>5</v>
      </c>
      <c r="J66" s="162">
        <v>108</v>
      </c>
      <c r="K66" s="162">
        <v>129</v>
      </c>
      <c r="L66" s="162">
        <v>13</v>
      </c>
      <c r="M66" s="162">
        <v>160</v>
      </c>
      <c r="N66" s="162">
        <v>14</v>
      </c>
      <c r="O66" s="162">
        <v>8</v>
      </c>
      <c r="P66" s="162">
        <v>22</v>
      </c>
      <c r="Q66" s="162">
        <v>18</v>
      </c>
      <c r="R66" s="189">
        <v>101</v>
      </c>
    </row>
    <row r="67" spans="1:18" ht="15">
      <c r="A67" s="230" t="s">
        <v>402</v>
      </c>
      <c r="B67" s="255" t="s">
        <v>189</v>
      </c>
      <c r="C67" s="199">
        <v>334</v>
      </c>
      <c r="D67" s="162">
        <v>7</v>
      </c>
      <c r="E67" s="162">
        <v>116</v>
      </c>
      <c r="F67" s="162">
        <v>18</v>
      </c>
      <c r="G67" s="162">
        <v>15</v>
      </c>
      <c r="H67" s="162">
        <v>36</v>
      </c>
      <c r="I67" s="162">
        <v>12</v>
      </c>
      <c r="J67" s="162">
        <v>92</v>
      </c>
      <c r="K67" s="162">
        <v>364</v>
      </c>
      <c r="L67" s="162">
        <v>9</v>
      </c>
      <c r="M67" s="162">
        <v>129</v>
      </c>
      <c r="N67" s="162">
        <v>16</v>
      </c>
      <c r="O67" s="162">
        <v>12</v>
      </c>
      <c r="P67" s="162">
        <v>35</v>
      </c>
      <c r="Q67" s="162">
        <v>8</v>
      </c>
      <c r="R67" s="189">
        <v>79</v>
      </c>
    </row>
    <row r="68" spans="1:18" ht="15">
      <c r="A68" s="230" t="s">
        <v>403</v>
      </c>
      <c r="B68" s="255" t="s">
        <v>190</v>
      </c>
      <c r="C68" s="199">
        <v>10</v>
      </c>
      <c r="D68" s="162">
        <v>4</v>
      </c>
      <c r="E68" s="162">
        <v>22</v>
      </c>
      <c r="F68" s="162">
        <v>6</v>
      </c>
      <c r="G68" s="162">
        <v>0</v>
      </c>
      <c r="H68" s="162">
        <v>0</v>
      </c>
      <c r="I68" s="162">
        <v>1</v>
      </c>
      <c r="J68" s="162">
        <v>30</v>
      </c>
      <c r="K68" s="162">
        <v>13</v>
      </c>
      <c r="L68" s="162">
        <v>0</v>
      </c>
      <c r="M68" s="162">
        <v>34</v>
      </c>
      <c r="N68" s="162">
        <v>1</v>
      </c>
      <c r="O68" s="162">
        <v>2</v>
      </c>
      <c r="P68" s="162">
        <v>2</v>
      </c>
      <c r="Q68" s="162">
        <v>4</v>
      </c>
      <c r="R68" s="189">
        <v>25</v>
      </c>
    </row>
    <row r="69" spans="1:18" ht="15">
      <c r="A69" s="230" t="s">
        <v>404</v>
      </c>
      <c r="B69" s="255" t="s">
        <v>191</v>
      </c>
      <c r="C69" s="199">
        <v>616</v>
      </c>
      <c r="D69" s="162">
        <v>4</v>
      </c>
      <c r="E69" s="162">
        <v>347</v>
      </c>
      <c r="F69" s="162">
        <v>47</v>
      </c>
      <c r="G69" s="162">
        <v>3</v>
      </c>
      <c r="H69" s="162">
        <v>49</v>
      </c>
      <c r="I69" s="162">
        <v>2</v>
      </c>
      <c r="J69" s="162">
        <v>60</v>
      </c>
      <c r="K69" s="162">
        <v>612</v>
      </c>
      <c r="L69" s="162">
        <v>9</v>
      </c>
      <c r="M69" s="162">
        <v>394</v>
      </c>
      <c r="N69" s="162">
        <v>54</v>
      </c>
      <c r="O69" s="162">
        <v>5</v>
      </c>
      <c r="P69" s="162">
        <v>28</v>
      </c>
      <c r="Q69" s="162">
        <v>3</v>
      </c>
      <c r="R69" s="189">
        <v>84</v>
      </c>
    </row>
    <row r="70" spans="1:18" ht="15">
      <c r="A70" s="230" t="s">
        <v>405</v>
      </c>
      <c r="B70" s="255" t="s">
        <v>192</v>
      </c>
      <c r="C70" s="199">
        <v>143</v>
      </c>
      <c r="D70" s="162">
        <v>5</v>
      </c>
      <c r="E70" s="162">
        <v>158</v>
      </c>
      <c r="F70" s="162">
        <v>24</v>
      </c>
      <c r="G70" s="162">
        <v>6</v>
      </c>
      <c r="H70" s="162">
        <v>24</v>
      </c>
      <c r="I70" s="162">
        <v>6</v>
      </c>
      <c r="J70" s="162">
        <v>42</v>
      </c>
      <c r="K70" s="162">
        <v>129</v>
      </c>
      <c r="L70" s="162">
        <v>1</v>
      </c>
      <c r="M70" s="162">
        <v>146</v>
      </c>
      <c r="N70" s="162">
        <v>24</v>
      </c>
      <c r="O70" s="162">
        <v>9</v>
      </c>
      <c r="P70" s="162">
        <v>15</v>
      </c>
      <c r="Q70" s="162">
        <v>5</v>
      </c>
      <c r="R70" s="189">
        <v>53</v>
      </c>
    </row>
    <row r="71" spans="1:18" ht="15">
      <c r="A71" s="230" t="s">
        <v>406</v>
      </c>
      <c r="B71" s="255" t="s">
        <v>193</v>
      </c>
      <c r="C71" s="199">
        <v>238</v>
      </c>
      <c r="D71" s="162">
        <v>6</v>
      </c>
      <c r="E71" s="162">
        <v>215</v>
      </c>
      <c r="F71" s="162">
        <v>44</v>
      </c>
      <c r="G71" s="162">
        <v>24</v>
      </c>
      <c r="H71" s="162">
        <v>36</v>
      </c>
      <c r="I71" s="162">
        <v>10</v>
      </c>
      <c r="J71" s="162">
        <v>78</v>
      </c>
      <c r="K71" s="162">
        <v>213</v>
      </c>
      <c r="L71" s="162">
        <v>7</v>
      </c>
      <c r="M71" s="162">
        <v>276</v>
      </c>
      <c r="N71" s="162">
        <v>46</v>
      </c>
      <c r="O71" s="162">
        <v>17</v>
      </c>
      <c r="P71" s="162">
        <v>49</v>
      </c>
      <c r="Q71" s="162">
        <v>16</v>
      </c>
      <c r="R71" s="189">
        <v>106</v>
      </c>
    </row>
    <row r="72" spans="1:18" ht="15">
      <c r="A72" s="230" t="s">
        <v>407</v>
      </c>
      <c r="B72" s="255" t="s">
        <v>194</v>
      </c>
      <c r="C72" s="199">
        <v>120</v>
      </c>
      <c r="D72" s="162">
        <v>4</v>
      </c>
      <c r="E72" s="162">
        <v>103</v>
      </c>
      <c r="F72" s="162">
        <v>11</v>
      </c>
      <c r="G72" s="162">
        <v>11</v>
      </c>
      <c r="H72" s="162">
        <v>15</v>
      </c>
      <c r="I72" s="162">
        <v>7</v>
      </c>
      <c r="J72" s="162">
        <v>60</v>
      </c>
      <c r="K72" s="162">
        <v>67</v>
      </c>
      <c r="L72" s="162">
        <v>5</v>
      </c>
      <c r="M72" s="162">
        <v>115</v>
      </c>
      <c r="N72" s="162">
        <v>8</v>
      </c>
      <c r="O72" s="162">
        <v>10</v>
      </c>
      <c r="P72" s="162">
        <v>15</v>
      </c>
      <c r="Q72" s="162">
        <v>6</v>
      </c>
      <c r="R72" s="189">
        <v>59</v>
      </c>
    </row>
    <row r="73" spans="1:18" ht="15">
      <c r="A73" s="230" t="s">
        <v>408</v>
      </c>
      <c r="B73" s="255" t="s">
        <v>195</v>
      </c>
      <c r="C73" s="199">
        <v>130</v>
      </c>
      <c r="D73" s="162">
        <v>2</v>
      </c>
      <c r="E73" s="162">
        <v>132</v>
      </c>
      <c r="F73" s="162">
        <v>34</v>
      </c>
      <c r="G73" s="162">
        <v>12</v>
      </c>
      <c r="H73" s="162">
        <v>25</v>
      </c>
      <c r="I73" s="162">
        <v>6</v>
      </c>
      <c r="J73" s="162">
        <v>135</v>
      </c>
      <c r="K73" s="162">
        <v>115</v>
      </c>
      <c r="L73" s="162">
        <v>1</v>
      </c>
      <c r="M73" s="162">
        <v>160</v>
      </c>
      <c r="N73" s="162">
        <v>24</v>
      </c>
      <c r="O73" s="162">
        <v>12</v>
      </c>
      <c r="P73" s="162">
        <v>26</v>
      </c>
      <c r="Q73" s="162">
        <v>6</v>
      </c>
      <c r="R73" s="189">
        <v>146</v>
      </c>
    </row>
    <row r="74" spans="1:18" ht="15">
      <c r="A74" s="230" t="s">
        <v>409</v>
      </c>
      <c r="B74" s="255" t="s">
        <v>196</v>
      </c>
      <c r="C74" s="199">
        <v>192</v>
      </c>
      <c r="D74" s="162">
        <v>2</v>
      </c>
      <c r="E74" s="162">
        <v>102</v>
      </c>
      <c r="F74" s="162">
        <v>15</v>
      </c>
      <c r="G74" s="162">
        <v>5</v>
      </c>
      <c r="H74" s="162">
        <v>33</v>
      </c>
      <c r="I74" s="162">
        <v>5</v>
      </c>
      <c r="J74" s="162">
        <v>34</v>
      </c>
      <c r="K74" s="162">
        <v>155</v>
      </c>
      <c r="L74" s="162">
        <v>3</v>
      </c>
      <c r="M74" s="162">
        <v>107</v>
      </c>
      <c r="N74" s="162">
        <v>27</v>
      </c>
      <c r="O74" s="162">
        <v>6</v>
      </c>
      <c r="P74" s="162">
        <v>27</v>
      </c>
      <c r="Q74" s="162">
        <v>5</v>
      </c>
      <c r="R74" s="189">
        <v>36</v>
      </c>
    </row>
    <row r="75" spans="1:18" ht="15">
      <c r="A75" s="230" t="s">
        <v>410</v>
      </c>
      <c r="B75" s="255" t="s">
        <v>197</v>
      </c>
      <c r="C75" s="199">
        <v>15</v>
      </c>
      <c r="D75" s="162">
        <v>1</v>
      </c>
      <c r="E75" s="162">
        <v>13</v>
      </c>
      <c r="F75" s="162">
        <v>2</v>
      </c>
      <c r="G75" s="162">
        <v>5</v>
      </c>
      <c r="H75" s="162">
        <v>3</v>
      </c>
      <c r="I75" s="162">
        <v>0</v>
      </c>
      <c r="J75" s="162">
        <v>8</v>
      </c>
      <c r="K75" s="162">
        <v>8</v>
      </c>
      <c r="L75" s="162">
        <v>1</v>
      </c>
      <c r="M75" s="162">
        <v>16</v>
      </c>
      <c r="N75" s="162">
        <v>4</v>
      </c>
      <c r="O75" s="162">
        <v>3</v>
      </c>
      <c r="P75" s="162">
        <v>1</v>
      </c>
      <c r="Q75" s="162">
        <v>1</v>
      </c>
      <c r="R75" s="189">
        <v>17</v>
      </c>
    </row>
    <row r="76" spans="1:18" ht="15">
      <c r="A76" s="230" t="s">
        <v>411</v>
      </c>
      <c r="B76" s="255" t="s">
        <v>198</v>
      </c>
      <c r="C76" s="199">
        <v>75</v>
      </c>
      <c r="D76" s="162">
        <v>2</v>
      </c>
      <c r="E76" s="162">
        <v>111</v>
      </c>
      <c r="F76" s="162">
        <v>13</v>
      </c>
      <c r="G76" s="162">
        <v>4</v>
      </c>
      <c r="H76" s="162">
        <v>8</v>
      </c>
      <c r="I76" s="162">
        <v>1</v>
      </c>
      <c r="J76" s="162">
        <v>43</v>
      </c>
      <c r="K76" s="162">
        <v>98</v>
      </c>
      <c r="L76" s="162">
        <v>7</v>
      </c>
      <c r="M76" s="162">
        <v>113</v>
      </c>
      <c r="N76" s="162">
        <v>5</v>
      </c>
      <c r="O76" s="162">
        <v>5</v>
      </c>
      <c r="P76" s="162">
        <v>15</v>
      </c>
      <c r="Q76" s="162">
        <v>8</v>
      </c>
      <c r="R76" s="189">
        <v>37</v>
      </c>
    </row>
    <row r="77" spans="1:18" ht="15">
      <c r="A77" s="230" t="s">
        <v>412</v>
      </c>
      <c r="B77" s="255" t="s">
        <v>199</v>
      </c>
      <c r="C77" s="199">
        <v>71</v>
      </c>
      <c r="D77" s="162">
        <v>2</v>
      </c>
      <c r="E77" s="162">
        <v>41</v>
      </c>
      <c r="F77" s="162">
        <v>12</v>
      </c>
      <c r="G77" s="162">
        <v>3</v>
      </c>
      <c r="H77" s="162">
        <v>11</v>
      </c>
      <c r="I77" s="162">
        <v>3</v>
      </c>
      <c r="J77" s="162">
        <v>19</v>
      </c>
      <c r="K77" s="162">
        <v>78</v>
      </c>
      <c r="L77" s="162">
        <v>0</v>
      </c>
      <c r="M77" s="162">
        <v>44</v>
      </c>
      <c r="N77" s="162">
        <v>8</v>
      </c>
      <c r="O77" s="162">
        <v>8</v>
      </c>
      <c r="P77" s="162">
        <v>6</v>
      </c>
      <c r="Q77" s="162">
        <v>5</v>
      </c>
      <c r="R77" s="189">
        <v>19</v>
      </c>
    </row>
    <row r="78" spans="1:18" ht="15">
      <c r="A78" s="230" t="s">
        <v>413</v>
      </c>
      <c r="B78" s="255" t="s">
        <v>200</v>
      </c>
      <c r="C78" s="199">
        <v>155</v>
      </c>
      <c r="D78" s="162">
        <v>2</v>
      </c>
      <c r="E78" s="162">
        <v>119</v>
      </c>
      <c r="F78" s="162">
        <v>9</v>
      </c>
      <c r="G78" s="162">
        <v>0</v>
      </c>
      <c r="H78" s="162">
        <v>16</v>
      </c>
      <c r="I78" s="162">
        <v>0</v>
      </c>
      <c r="J78" s="162">
        <v>17</v>
      </c>
      <c r="K78" s="162">
        <v>180</v>
      </c>
      <c r="L78" s="162">
        <v>1</v>
      </c>
      <c r="M78" s="162">
        <v>106</v>
      </c>
      <c r="N78" s="162">
        <v>18</v>
      </c>
      <c r="O78" s="162">
        <v>0</v>
      </c>
      <c r="P78" s="162">
        <v>11</v>
      </c>
      <c r="Q78" s="162">
        <v>0</v>
      </c>
      <c r="R78" s="189">
        <v>25</v>
      </c>
    </row>
    <row r="79" spans="1:18" ht="15">
      <c r="A79" s="230" t="s">
        <v>414</v>
      </c>
      <c r="B79" s="255" t="s">
        <v>201</v>
      </c>
      <c r="C79" s="199">
        <v>85</v>
      </c>
      <c r="D79" s="162">
        <v>0</v>
      </c>
      <c r="E79" s="162">
        <v>40</v>
      </c>
      <c r="F79" s="162">
        <v>8</v>
      </c>
      <c r="G79" s="162">
        <v>0</v>
      </c>
      <c r="H79" s="162">
        <v>11</v>
      </c>
      <c r="I79" s="162">
        <v>2</v>
      </c>
      <c r="J79" s="162">
        <v>5</v>
      </c>
      <c r="K79" s="162">
        <v>121</v>
      </c>
      <c r="L79" s="162">
        <v>1</v>
      </c>
      <c r="M79" s="162">
        <v>40</v>
      </c>
      <c r="N79" s="162">
        <v>22</v>
      </c>
      <c r="O79" s="162">
        <v>3</v>
      </c>
      <c r="P79" s="162">
        <v>6</v>
      </c>
      <c r="Q79" s="162">
        <v>1</v>
      </c>
      <c r="R79" s="189">
        <v>4</v>
      </c>
    </row>
    <row r="80" spans="1:18" ht="15">
      <c r="A80" s="230" t="s">
        <v>415</v>
      </c>
      <c r="B80" s="255" t="s">
        <v>202</v>
      </c>
      <c r="C80" s="199">
        <v>26</v>
      </c>
      <c r="D80" s="162">
        <v>1</v>
      </c>
      <c r="E80" s="162">
        <v>79</v>
      </c>
      <c r="F80" s="162">
        <v>6</v>
      </c>
      <c r="G80" s="162">
        <v>0</v>
      </c>
      <c r="H80" s="162">
        <v>3</v>
      </c>
      <c r="I80" s="162">
        <v>0</v>
      </c>
      <c r="J80" s="162">
        <v>37</v>
      </c>
      <c r="K80" s="162">
        <v>27</v>
      </c>
      <c r="L80" s="162">
        <v>0</v>
      </c>
      <c r="M80" s="162">
        <v>80</v>
      </c>
      <c r="N80" s="162">
        <v>5</v>
      </c>
      <c r="O80" s="162">
        <v>1</v>
      </c>
      <c r="P80" s="162">
        <v>3</v>
      </c>
      <c r="Q80" s="162">
        <v>6</v>
      </c>
      <c r="R80" s="189">
        <v>28</v>
      </c>
    </row>
    <row r="81" spans="1:18" ht="15">
      <c r="A81" s="230" t="s">
        <v>416</v>
      </c>
      <c r="B81" s="255" t="s">
        <v>203</v>
      </c>
      <c r="C81" s="199">
        <v>10</v>
      </c>
      <c r="D81" s="162">
        <v>0</v>
      </c>
      <c r="E81" s="162">
        <v>37</v>
      </c>
      <c r="F81" s="162">
        <v>0</v>
      </c>
      <c r="G81" s="162">
        <v>2</v>
      </c>
      <c r="H81" s="162">
        <v>1</v>
      </c>
      <c r="I81" s="162">
        <v>2</v>
      </c>
      <c r="J81" s="162">
        <v>7</v>
      </c>
      <c r="K81" s="162">
        <v>22</v>
      </c>
      <c r="L81" s="162">
        <v>0</v>
      </c>
      <c r="M81" s="162">
        <v>23</v>
      </c>
      <c r="N81" s="162">
        <v>1</v>
      </c>
      <c r="O81" s="162">
        <v>0</v>
      </c>
      <c r="P81" s="162">
        <v>1</v>
      </c>
      <c r="Q81" s="162">
        <v>0</v>
      </c>
      <c r="R81" s="189">
        <v>10</v>
      </c>
    </row>
    <row r="82" spans="1:18" ht="15">
      <c r="A82" s="230" t="s">
        <v>417</v>
      </c>
      <c r="B82" s="255" t="s">
        <v>204</v>
      </c>
      <c r="C82" s="199">
        <v>37</v>
      </c>
      <c r="D82" s="162">
        <v>1</v>
      </c>
      <c r="E82" s="162">
        <v>86</v>
      </c>
      <c r="F82" s="162">
        <v>4</v>
      </c>
      <c r="G82" s="162">
        <v>3</v>
      </c>
      <c r="H82" s="162">
        <v>6</v>
      </c>
      <c r="I82" s="162">
        <v>3</v>
      </c>
      <c r="J82" s="162">
        <v>28</v>
      </c>
      <c r="K82" s="162">
        <v>31</v>
      </c>
      <c r="L82" s="162">
        <v>8</v>
      </c>
      <c r="M82" s="162">
        <v>58</v>
      </c>
      <c r="N82" s="162">
        <v>7</v>
      </c>
      <c r="O82" s="162">
        <v>3</v>
      </c>
      <c r="P82" s="162">
        <v>2</v>
      </c>
      <c r="Q82" s="162">
        <v>0</v>
      </c>
      <c r="R82" s="189">
        <v>28</v>
      </c>
    </row>
    <row r="83" spans="1:18" ht="15">
      <c r="A83" s="230" t="s">
        <v>418</v>
      </c>
      <c r="B83" s="255" t="s">
        <v>205</v>
      </c>
      <c r="C83" s="199">
        <v>156</v>
      </c>
      <c r="D83" s="162">
        <v>2</v>
      </c>
      <c r="E83" s="162">
        <v>111</v>
      </c>
      <c r="F83" s="162">
        <v>10</v>
      </c>
      <c r="G83" s="162">
        <v>3</v>
      </c>
      <c r="H83" s="162">
        <v>15</v>
      </c>
      <c r="I83" s="162">
        <v>2</v>
      </c>
      <c r="J83" s="162">
        <v>38</v>
      </c>
      <c r="K83" s="162">
        <v>157</v>
      </c>
      <c r="L83" s="162">
        <v>2</v>
      </c>
      <c r="M83" s="162">
        <v>129</v>
      </c>
      <c r="N83" s="162">
        <v>17</v>
      </c>
      <c r="O83" s="162">
        <v>7</v>
      </c>
      <c r="P83" s="162">
        <v>21</v>
      </c>
      <c r="Q83" s="162">
        <v>0</v>
      </c>
      <c r="R83" s="189">
        <v>38</v>
      </c>
    </row>
    <row r="84" spans="1:18" ht="15">
      <c r="A84" s="230" t="s">
        <v>419</v>
      </c>
      <c r="B84" s="255" t="s">
        <v>206</v>
      </c>
      <c r="C84" s="199">
        <v>66</v>
      </c>
      <c r="D84" s="162">
        <v>2</v>
      </c>
      <c r="E84" s="162">
        <v>70</v>
      </c>
      <c r="F84" s="162">
        <v>6</v>
      </c>
      <c r="G84" s="162">
        <v>23</v>
      </c>
      <c r="H84" s="162">
        <v>15</v>
      </c>
      <c r="I84" s="162">
        <v>24</v>
      </c>
      <c r="J84" s="162">
        <v>57</v>
      </c>
      <c r="K84" s="162">
        <v>71</v>
      </c>
      <c r="L84" s="162">
        <v>1</v>
      </c>
      <c r="M84" s="162">
        <v>92</v>
      </c>
      <c r="N84" s="162">
        <v>18</v>
      </c>
      <c r="O84" s="162">
        <v>26</v>
      </c>
      <c r="P84" s="162">
        <v>12</v>
      </c>
      <c r="Q84" s="162">
        <v>18</v>
      </c>
      <c r="R84" s="189">
        <v>53</v>
      </c>
    </row>
    <row r="85" spans="1:18" ht="15">
      <c r="A85" s="230" t="s">
        <v>420</v>
      </c>
      <c r="B85" s="255" t="s">
        <v>207</v>
      </c>
      <c r="C85" s="199">
        <v>38</v>
      </c>
      <c r="D85" s="162">
        <v>0</v>
      </c>
      <c r="E85" s="162">
        <v>46</v>
      </c>
      <c r="F85" s="162">
        <v>6</v>
      </c>
      <c r="G85" s="162">
        <v>2</v>
      </c>
      <c r="H85" s="162">
        <v>4</v>
      </c>
      <c r="I85" s="162">
        <v>1</v>
      </c>
      <c r="J85" s="162">
        <v>8</v>
      </c>
      <c r="K85" s="162">
        <v>56</v>
      </c>
      <c r="L85" s="162">
        <v>3</v>
      </c>
      <c r="M85" s="162">
        <v>54</v>
      </c>
      <c r="N85" s="162">
        <v>2</v>
      </c>
      <c r="O85" s="162">
        <v>0</v>
      </c>
      <c r="P85" s="162">
        <v>6</v>
      </c>
      <c r="Q85" s="162">
        <v>1</v>
      </c>
      <c r="R85" s="189">
        <v>11</v>
      </c>
    </row>
    <row r="86" spans="1:18" ht="15">
      <c r="A86" s="230" t="s">
        <v>421</v>
      </c>
      <c r="B86" s="255" t="s">
        <v>208</v>
      </c>
      <c r="C86" s="199">
        <v>161</v>
      </c>
      <c r="D86" s="162">
        <v>3</v>
      </c>
      <c r="E86" s="162">
        <v>124</v>
      </c>
      <c r="F86" s="162">
        <v>16</v>
      </c>
      <c r="G86" s="162">
        <v>5</v>
      </c>
      <c r="H86" s="162">
        <v>25</v>
      </c>
      <c r="I86" s="162">
        <v>6</v>
      </c>
      <c r="J86" s="162">
        <v>46</v>
      </c>
      <c r="K86" s="162">
        <v>164</v>
      </c>
      <c r="L86" s="162">
        <v>1</v>
      </c>
      <c r="M86" s="162">
        <v>105</v>
      </c>
      <c r="N86" s="162">
        <v>20</v>
      </c>
      <c r="O86" s="162">
        <v>4</v>
      </c>
      <c r="P86" s="162">
        <v>33</v>
      </c>
      <c r="Q86" s="162">
        <v>1</v>
      </c>
      <c r="R86" s="189">
        <v>34</v>
      </c>
    </row>
    <row r="87" spans="1:18" ht="15.75" thickBot="1">
      <c r="A87" s="231" t="s">
        <v>422</v>
      </c>
      <c r="B87" s="256" t="s">
        <v>209</v>
      </c>
      <c r="C87" s="202">
        <v>121</v>
      </c>
      <c r="D87" s="190">
        <v>0</v>
      </c>
      <c r="E87" s="190">
        <v>92</v>
      </c>
      <c r="F87" s="190">
        <v>21</v>
      </c>
      <c r="G87" s="190">
        <v>3</v>
      </c>
      <c r="H87" s="190">
        <v>18</v>
      </c>
      <c r="I87" s="190">
        <v>3</v>
      </c>
      <c r="J87" s="190">
        <v>36</v>
      </c>
      <c r="K87" s="190">
        <v>129</v>
      </c>
      <c r="L87" s="190">
        <v>1</v>
      </c>
      <c r="M87" s="190">
        <v>105</v>
      </c>
      <c r="N87" s="190">
        <v>22</v>
      </c>
      <c r="O87" s="190">
        <v>0</v>
      </c>
      <c r="P87" s="190">
        <v>21</v>
      </c>
      <c r="Q87" s="190">
        <v>1</v>
      </c>
      <c r="R87" s="191">
        <v>29</v>
      </c>
    </row>
    <row r="88" spans="1:18" s="44" customFormat="1" ht="17.25" customHeight="1" thickBot="1">
      <c r="A88" s="226"/>
      <c r="B88" s="226" t="s">
        <v>210</v>
      </c>
      <c r="C88" s="267">
        <f>SUM(C7:C87)</f>
        <v>53365</v>
      </c>
      <c r="D88" s="262">
        <f aca="true" t="shared" si="0" ref="D88:J88">SUM(D7:D87)</f>
        <v>638</v>
      </c>
      <c r="E88" s="268">
        <f t="shared" si="0"/>
        <v>33284</v>
      </c>
      <c r="F88" s="232">
        <f t="shared" si="0"/>
        <v>9675</v>
      </c>
      <c r="G88" s="269">
        <f t="shared" si="0"/>
        <v>1311</v>
      </c>
      <c r="H88" s="267">
        <f t="shared" si="0"/>
        <v>8232</v>
      </c>
      <c r="I88" s="262">
        <f t="shared" si="0"/>
        <v>1033</v>
      </c>
      <c r="J88" s="268">
        <f t="shared" si="0"/>
        <v>15076</v>
      </c>
      <c r="K88" s="232">
        <f>SUM(K7:K87)</f>
        <v>55127</v>
      </c>
      <c r="L88" s="227">
        <f aca="true" t="shared" si="1" ref="L88:Q88">SUM(L7:L87)</f>
        <v>761</v>
      </c>
      <c r="M88" s="269">
        <f t="shared" si="1"/>
        <v>38561</v>
      </c>
      <c r="N88" s="267">
        <f t="shared" si="1"/>
        <v>9428</v>
      </c>
      <c r="O88" s="268">
        <f t="shared" si="1"/>
        <v>1364</v>
      </c>
      <c r="P88" s="232">
        <f t="shared" si="1"/>
        <v>9559</v>
      </c>
      <c r="Q88" s="227">
        <f t="shared" si="1"/>
        <v>1292</v>
      </c>
      <c r="R88" s="228">
        <f>SUM(R7:R87)</f>
        <v>15862</v>
      </c>
    </row>
    <row r="89" spans="1:18" s="50" customFormat="1" ht="16.5" thickTop="1">
      <c r="A89" s="266" t="s">
        <v>18</v>
      </c>
      <c r="B89" s="45"/>
      <c r="C89" s="46"/>
      <c r="D89" s="47"/>
      <c r="E89" s="47"/>
      <c r="F89" s="48"/>
      <c r="G89" s="48"/>
      <c r="H89" s="48"/>
      <c r="I89" s="48"/>
      <c r="J89" s="48"/>
      <c r="K89" s="49"/>
      <c r="L89" s="49"/>
      <c r="M89" s="49"/>
      <c r="N89" s="49"/>
      <c r="O89" s="49"/>
      <c r="P89" s="49"/>
      <c r="Q89" s="49"/>
      <c r="R89" s="49"/>
    </row>
    <row r="90" spans="1:11" s="54" customFormat="1" ht="20.25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3"/>
    </row>
    <row r="91" spans="1:11" s="56" customFormat="1" ht="20.25" customHeight="1">
      <c r="A91" s="55"/>
      <c r="B91" s="55"/>
      <c r="K91" s="57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&amp;L18.11.2016&amp;CTÜRKİYE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M92"/>
  <sheetViews>
    <sheetView zoomScalePageLayoutView="0" workbookViewId="0" topLeftCell="A1">
      <selection activeCell="T43" sqref="T43"/>
    </sheetView>
  </sheetViews>
  <sheetFormatPr defaultColWidth="9.140625" defaultRowHeight="15"/>
  <cols>
    <col min="1" max="1" width="5.00390625" style="98" customWidth="1"/>
    <col min="2" max="2" width="5.00390625" style="0" customWidth="1"/>
    <col min="3" max="3" width="12.28125" style="0" customWidth="1"/>
    <col min="4" max="4" width="4.7109375" style="0" customWidth="1"/>
    <col min="5" max="5" width="10.57421875" style="0" customWidth="1"/>
    <col min="6" max="6" width="5.57421875" style="0" customWidth="1"/>
    <col min="7" max="7" width="3.28125" style="0" customWidth="1"/>
    <col min="8" max="8" width="8.8515625" style="0" customWidth="1"/>
    <col min="9" max="9" width="5.421875" style="0" customWidth="1"/>
    <col min="10" max="10" width="13.8515625" style="0" customWidth="1"/>
    <col min="11" max="11" width="5.57421875" style="0" customWidth="1"/>
    <col min="12" max="12" width="3.8515625" style="0" customWidth="1"/>
    <col min="13" max="13" width="8.140625" style="0" customWidth="1"/>
  </cols>
  <sheetData>
    <row r="1" spans="2:13" s="41" customFormat="1" ht="15.75">
      <c r="B1" s="536" t="s">
        <v>573</v>
      </c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</row>
    <row r="2" spans="2:12" s="41" customFormat="1" ht="15">
      <c r="B2" s="42"/>
      <c r="C2" s="42"/>
      <c r="L2" s="58"/>
    </row>
    <row r="3" spans="2:13" s="41" customFormat="1" ht="15">
      <c r="B3" s="537" t="s">
        <v>488</v>
      </c>
      <c r="C3" s="537"/>
      <c r="D3" s="537"/>
      <c r="E3" s="537"/>
      <c r="F3" s="537"/>
      <c r="G3" s="537"/>
      <c r="H3" s="537"/>
      <c r="I3" s="537"/>
      <c r="J3" s="537"/>
      <c r="K3" s="537"/>
      <c r="L3" s="116"/>
      <c r="M3" s="116"/>
    </row>
    <row r="4" ht="15.75" thickBot="1">
      <c r="C4" s="98"/>
    </row>
    <row r="5" spans="2:13" ht="16.5" thickBot="1" thickTop="1">
      <c r="B5" s="538" t="s">
        <v>341</v>
      </c>
      <c r="C5" s="541" t="s">
        <v>486</v>
      </c>
      <c r="D5" s="544" t="s">
        <v>565</v>
      </c>
      <c r="E5" s="545"/>
      <c r="F5" s="545"/>
      <c r="G5" s="545"/>
      <c r="H5" s="545"/>
      <c r="I5" s="544" t="s">
        <v>578</v>
      </c>
      <c r="J5" s="545"/>
      <c r="K5" s="545"/>
      <c r="L5" s="545"/>
      <c r="M5" s="546"/>
    </row>
    <row r="6" spans="2:13" ht="23.25" thickTop="1">
      <c r="B6" s="539"/>
      <c r="C6" s="542"/>
      <c r="D6" s="534" t="s">
        <v>214</v>
      </c>
      <c r="E6" s="535"/>
      <c r="F6" s="114" t="s">
        <v>487</v>
      </c>
      <c r="G6" s="534" t="s">
        <v>7</v>
      </c>
      <c r="H6" s="535"/>
      <c r="I6" s="534" t="s">
        <v>214</v>
      </c>
      <c r="J6" s="535"/>
      <c r="K6" s="115" t="s">
        <v>487</v>
      </c>
      <c r="L6" s="534" t="s">
        <v>7</v>
      </c>
      <c r="M6" s="535"/>
    </row>
    <row r="7" spans="2:13" ht="15.75" customHeight="1" thickBot="1">
      <c r="B7" s="540"/>
      <c r="C7" s="543"/>
      <c r="D7" s="194" t="s">
        <v>9</v>
      </c>
      <c r="E7" s="195" t="s">
        <v>494</v>
      </c>
      <c r="F7" s="194" t="s">
        <v>9</v>
      </c>
      <c r="G7" s="194" t="s">
        <v>9</v>
      </c>
      <c r="H7" s="195" t="s">
        <v>494</v>
      </c>
      <c r="I7" s="194" t="s">
        <v>9</v>
      </c>
      <c r="J7" s="195" t="s">
        <v>494</v>
      </c>
      <c r="K7" s="194" t="s">
        <v>9</v>
      </c>
      <c r="L7" s="194" t="s">
        <v>9</v>
      </c>
      <c r="M7" s="195" t="s">
        <v>494</v>
      </c>
    </row>
    <row r="8" spans="2:13" ht="15.75" thickTop="1">
      <c r="B8" s="117" t="s">
        <v>342</v>
      </c>
      <c r="C8" s="117" t="s">
        <v>130</v>
      </c>
      <c r="D8" s="197">
        <v>122</v>
      </c>
      <c r="E8" s="192">
        <v>20412000</v>
      </c>
      <c r="F8" s="186">
        <v>23</v>
      </c>
      <c r="G8" s="186">
        <v>3</v>
      </c>
      <c r="H8" s="192">
        <v>13300</v>
      </c>
      <c r="I8" s="192">
        <v>1192</v>
      </c>
      <c r="J8" s="192">
        <v>210276300</v>
      </c>
      <c r="K8" s="186">
        <v>427</v>
      </c>
      <c r="L8" s="186">
        <v>13</v>
      </c>
      <c r="M8" s="198">
        <v>96700</v>
      </c>
    </row>
    <row r="9" spans="2:13" ht="15">
      <c r="B9" s="118" t="s">
        <v>343</v>
      </c>
      <c r="C9" s="118" t="s">
        <v>131</v>
      </c>
      <c r="D9" s="199">
        <v>8</v>
      </c>
      <c r="E9" s="163">
        <v>2150000</v>
      </c>
      <c r="F9" s="162">
        <v>6</v>
      </c>
      <c r="G9" s="162">
        <v>1</v>
      </c>
      <c r="H9" s="162">
        <v>800</v>
      </c>
      <c r="I9" s="162">
        <v>112</v>
      </c>
      <c r="J9" s="163">
        <v>20410000</v>
      </c>
      <c r="K9" s="162">
        <v>101</v>
      </c>
      <c r="L9" s="162">
        <v>4</v>
      </c>
      <c r="M9" s="200">
        <v>3100</v>
      </c>
    </row>
    <row r="10" spans="2:13" ht="15">
      <c r="B10" s="119" t="s">
        <v>344</v>
      </c>
      <c r="C10" s="119" t="s">
        <v>132</v>
      </c>
      <c r="D10" s="199">
        <v>19</v>
      </c>
      <c r="E10" s="163">
        <v>3636000</v>
      </c>
      <c r="F10" s="162">
        <v>10</v>
      </c>
      <c r="G10" s="162">
        <v>0</v>
      </c>
      <c r="H10" s="162">
        <v>0</v>
      </c>
      <c r="I10" s="162">
        <v>205</v>
      </c>
      <c r="J10" s="163">
        <v>44570000</v>
      </c>
      <c r="K10" s="162">
        <v>188</v>
      </c>
      <c r="L10" s="162">
        <v>11</v>
      </c>
      <c r="M10" s="200">
        <v>17400</v>
      </c>
    </row>
    <row r="11" spans="2:13" ht="15">
      <c r="B11" s="118" t="s">
        <v>345</v>
      </c>
      <c r="C11" s="118" t="s">
        <v>133</v>
      </c>
      <c r="D11" s="199">
        <v>2</v>
      </c>
      <c r="E11" s="163">
        <v>250000</v>
      </c>
      <c r="F11" s="162">
        <v>11</v>
      </c>
      <c r="G11" s="162">
        <v>0</v>
      </c>
      <c r="H11" s="162">
        <v>0</v>
      </c>
      <c r="I11" s="162">
        <v>69</v>
      </c>
      <c r="J11" s="163">
        <v>18665000</v>
      </c>
      <c r="K11" s="162">
        <v>114</v>
      </c>
      <c r="L11" s="162">
        <v>1</v>
      </c>
      <c r="M11" s="200">
        <v>7000</v>
      </c>
    </row>
    <row r="12" spans="2:13" ht="15">
      <c r="B12" s="119" t="s">
        <v>346</v>
      </c>
      <c r="C12" s="119" t="s">
        <v>134</v>
      </c>
      <c r="D12" s="199">
        <v>4</v>
      </c>
      <c r="E12" s="163">
        <v>1170000</v>
      </c>
      <c r="F12" s="162">
        <v>2</v>
      </c>
      <c r="G12" s="162">
        <v>0</v>
      </c>
      <c r="H12" s="162">
        <v>0</v>
      </c>
      <c r="I12" s="162">
        <v>74</v>
      </c>
      <c r="J12" s="163">
        <v>14710000</v>
      </c>
      <c r="K12" s="162">
        <v>46</v>
      </c>
      <c r="L12" s="162">
        <v>6</v>
      </c>
      <c r="M12" s="200">
        <v>4200</v>
      </c>
    </row>
    <row r="13" spans="2:13" ht="15">
      <c r="B13" s="118" t="s">
        <v>347</v>
      </c>
      <c r="C13" s="118" t="s">
        <v>135</v>
      </c>
      <c r="D13" s="199">
        <v>595</v>
      </c>
      <c r="E13" s="163">
        <v>100069500</v>
      </c>
      <c r="F13" s="162">
        <v>147</v>
      </c>
      <c r="G13" s="162">
        <v>9</v>
      </c>
      <c r="H13" s="163">
        <v>6500</v>
      </c>
      <c r="I13" s="163">
        <v>6152</v>
      </c>
      <c r="J13" s="163">
        <v>3493964372</v>
      </c>
      <c r="K13" s="163">
        <v>1580</v>
      </c>
      <c r="L13" s="162">
        <v>115</v>
      </c>
      <c r="M13" s="200">
        <v>172200</v>
      </c>
    </row>
    <row r="14" spans="2:13" ht="15">
      <c r="B14" s="119" t="s">
        <v>348</v>
      </c>
      <c r="C14" s="119" t="s">
        <v>136</v>
      </c>
      <c r="D14" s="199">
        <v>190</v>
      </c>
      <c r="E14" s="163">
        <v>20044000</v>
      </c>
      <c r="F14" s="162">
        <v>78</v>
      </c>
      <c r="G14" s="162">
        <v>1</v>
      </c>
      <c r="H14" s="163">
        <v>900</v>
      </c>
      <c r="I14" s="163">
        <v>2077</v>
      </c>
      <c r="J14" s="163">
        <v>241030686</v>
      </c>
      <c r="K14" s="163">
        <v>1345</v>
      </c>
      <c r="L14" s="162">
        <v>17</v>
      </c>
      <c r="M14" s="200">
        <v>60400</v>
      </c>
    </row>
    <row r="15" spans="2:13" ht="15">
      <c r="B15" s="118" t="s">
        <v>349</v>
      </c>
      <c r="C15" s="118" t="s">
        <v>137</v>
      </c>
      <c r="D15" s="199">
        <v>4</v>
      </c>
      <c r="E15" s="163">
        <v>270000</v>
      </c>
      <c r="F15" s="162">
        <v>6</v>
      </c>
      <c r="G15" s="162">
        <v>0</v>
      </c>
      <c r="H15" s="162">
        <v>0</v>
      </c>
      <c r="I15" s="162">
        <v>38</v>
      </c>
      <c r="J15" s="163">
        <v>7845000</v>
      </c>
      <c r="K15" s="162">
        <v>53</v>
      </c>
      <c r="L15" s="162">
        <v>9</v>
      </c>
      <c r="M15" s="200">
        <v>6400</v>
      </c>
    </row>
    <row r="16" spans="2:13" ht="15">
      <c r="B16" s="119" t="s">
        <v>350</v>
      </c>
      <c r="C16" s="119" t="s">
        <v>138</v>
      </c>
      <c r="D16" s="199">
        <v>50</v>
      </c>
      <c r="E16" s="163">
        <v>5360000</v>
      </c>
      <c r="F16" s="162">
        <v>86</v>
      </c>
      <c r="G16" s="162">
        <v>1</v>
      </c>
      <c r="H16" s="162">
        <v>700</v>
      </c>
      <c r="I16" s="162">
        <v>512</v>
      </c>
      <c r="J16" s="163">
        <v>67026600</v>
      </c>
      <c r="K16" s="162">
        <v>802</v>
      </c>
      <c r="L16" s="162">
        <v>10</v>
      </c>
      <c r="M16" s="200">
        <v>25200</v>
      </c>
    </row>
    <row r="17" spans="2:13" ht="15">
      <c r="B17" s="118" t="s">
        <v>351</v>
      </c>
      <c r="C17" s="118" t="s">
        <v>139</v>
      </c>
      <c r="D17" s="199">
        <v>27</v>
      </c>
      <c r="E17" s="163">
        <v>3585000</v>
      </c>
      <c r="F17" s="162">
        <v>30</v>
      </c>
      <c r="G17" s="162">
        <v>2</v>
      </c>
      <c r="H17" s="162">
        <v>700</v>
      </c>
      <c r="I17" s="162">
        <v>365</v>
      </c>
      <c r="J17" s="163">
        <v>52379700</v>
      </c>
      <c r="K17" s="162">
        <v>350</v>
      </c>
      <c r="L17" s="162">
        <v>10</v>
      </c>
      <c r="M17" s="200">
        <v>16400</v>
      </c>
    </row>
    <row r="18" spans="2:13" ht="15">
      <c r="B18" s="119" t="s">
        <v>352</v>
      </c>
      <c r="C18" s="119" t="s">
        <v>140</v>
      </c>
      <c r="D18" s="199">
        <v>4</v>
      </c>
      <c r="E18" s="163">
        <v>260000</v>
      </c>
      <c r="F18" s="162">
        <v>10</v>
      </c>
      <c r="G18" s="162">
        <v>0</v>
      </c>
      <c r="H18" s="162">
        <v>0</v>
      </c>
      <c r="I18" s="162">
        <v>62</v>
      </c>
      <c r="J18" s="163">
        <v>8201500</v>
      </c>
      <c r="K18" s="162">
        <v>79</v>
      </c>
      <c r="L18" s="162">
        <v>3</v>
      </c>
      <c r="M18" s="200">
        <v>9800</v>
      </c>
    </row>
    <row r="19" spans="2:13" ht="15">
      <c r="B19" s="118" t="s">
        <v>353</v>
      </c>
      <c r="C19" s="118" t="s">
        <v>141</v>
      </c>
      <c r="D19" s="199">
        <v>14</v>
      </c>
      <c r="E19" s="163">
        <v>1740000</v>
      </c>
      <c r="F19" s="162">
        <v>7</v>
      </c>
      <c r="G19" s="162">
        <v>0</v>
      </c>
      <c r="H19" s="162">
        <v>0</v>
      </c>
      <c r="I19" s="162">
        <v>103</v>
      </c>
      <c r="J19" s="163">
        <v>14700000</v>
      </c>
      <c r="K19" s="162">
        <v>63</v>
      </c>
      <c r="L19" s="162">
        <v>2</v>
      </c>
      <c r="M19" s="200">
        <v>1800</v>
      </c>
    </row>
    <row r="20" spans="2:13" ht="15">
      <c r="B20" s="119" t="s">
        <v>354</v>
      </c>
      <c r="C20" s="119" t="s">
        <v>142</v>
      </c>
      <c r="D20" s="199">
        <v>6</v>
      </c>
      <c r="E20" s="163">
        <v>1960000</v>
      </c>
      <c r="F20" s="162">
        <v>2</v>
      </c>
      <c r="G20" s="162">
        <v>0</v>
      </c>
      <c r="H20" s="162">
        <v>0</v>
      </c>
      <c r="I20" s="162">
        <v>56</v>
      </c>
      <c r="J20" s="163">
        <v>11940000</v>
      </c>
      <c r="K20" s="162">
        <v>51</v>
      </c>
      <c r="L20" s="162">
        <v>3</v>
      </c>
      <c r="M20" s="200">
        <v>7000</v>
      </c>
    </row>
    <row r="21" spans="2:13" ht="15">
      <c r="B21" s="118" t="s">
        <v>355</v>
      </c>
      <c r="C21" s="118" t="s">
        <v>143</v>
      </c>
      <c r="D21" s="199">
        <v>9</v>
      </c>
      <c r="E21" s="163">
        <v>1140000</v>
      </c>
      <c r="F21" s="162">
        <v>7</v>
      </c>
      <c r="G21" s="162">
        <v>0</v>
      </c>
      <c r="H21" s="162">
        <v>0</v>
      </c>
      <c r="I21" s="162">
        <v>93</v>
      </c>
      <c r="J21" s="163">
        <v>14995000</v>
      </c>
      <c r="K21" s="162">
        <v>126</v>
      </c>
      <c r="L21" s="162">
        <v>2</v>
      </c>
      <c r="M21" s="200">
        <v>14000</v>
      </c>
    </row>
    <row r="22" spans="2:13" ht="15">
      <c r="B22" s="119" t="s">
        <v>356</v>
      </c>
      <c r="C22" s="119" t="s">
        <v>144</v>
      </c>
      <c r="D22" s="199">
        <v>9</v>
      </c>
      <c r="E22" s="163">
        <v>460000</v>
      </c>
      <c r="F22" s="162">
        <v>5</v>
      </c>
      <c r="G22" s="162">
        <v>0</v>
      </c>
      <c r="H22" s="162">
        <v>0</v>
      </c>
      <c r="I22" s="162">
        <v>89</v>
      </c>
      <c r="J22" s="163">
        <v>20817000</v>
      </c>
      <c r="K22" s="162">
        <v>60</v>
      </c>
      <c r="L22" s="162">
        <v>4</v>
      </c>
      <c r="M22" s="200">
        <v>6275</v>
      </c>
    </row>
    <row r="23" spans="2:13" ht="15">
      <c r="B23" s="118" t="s">
        <v>357</v>
      </c>
      <c r="C23" s="118" t="s">
        <v>145</v>
      </c>
      <c r="D23" s="199">
        <v>239</v>
      </c>
      <c r="E23" s="163">
        <v>29420000</v>
      </c>
      <c r="F23" s="162">
        <v>69</v>
      </c>
      <c r="G23" s="162">
        <v>0</v>
      </c>
      <c r="H23" s="162">
        <v>0</v>
      </c>
      <c r="I23" s="163">
        <v>2211</v>
      </c>
      <c r="J23" s="163">
        <v>398184626</v>
      </c>
      <c r="K23" s="162">
        <v>616</v>
      </c>
      <c r="L23" s="162">
        <v>24</v>
      </c>
      <c r="M23" s="200">
        <v>200600</v>
      </c>
    </row>
    <row r="24" spans="2:13" ht="15">
      <c r="B24" s="119" t="s">
        <v>358</v>
      </c>
      <c r="C24" s="119" t="s">
        <v>146</v>
      </c>
      <c r="D24" s="199">
        <v>20</v>
      </c>
      <c r="E24" s="163">
        <v>2550000</v>
      </c>
      <c r="F24" s="162">
        <v>25</v>
      </c>
      <c r="G24" s="162">
        <v>2</v>
      </c>
      <c r="H24" s="162">
        <v>140700</v>
      </c>
      <c r="I24" s="162">
        <v>221</v>
      </c>
      <c r="J24" s="163">
        <v>27982500</v>
      </c>
      <c r="K24" s="162">
        <v>153</v>
      </c>
      <c r="L24" s="162">
        <v>28</v>
      </c>
      <c r="M24" s="200">
        <v>177900</v>
      </c>
    </row>
    <row r="25" spans="2:13" ht="15">
      <c r="B25" s="118" t="s">
        <v>359</v>
      </c>
      <c r="C25" s="118" t="s">
        <v>147</v>
      </c>
      <c r="D25" s="199">
        <v>3</v>
      </c>
      <c r="E25" s="163">
        <v>220000</v>
      </c>
      <c r="F25" s="162">
        <v>1</v>
      </c>
      <c r="G25" s="162">
        <v>0</v>
      </c>
      <c r="H25" s="162">
        <v>0</v>
      </c>
      <c r="I25" s="162">
        <v>55</v>
      </c>
      <c r="J25" s="163">
        <v>10170000</v>
      </c>
      <c r="K25" s="162">
        <v>33</v>
      </c>
      <c r="L25" s="162">
        <v>3</v>
      </c>
      <c r="M25" s="200">
        <v>2400</v>
      </c>
    </row>
    <row r="26" spans="2:13" ht="15">
      <c r="B26" s="119" t="s">
        <v>360</v>
      </c>
      <c r="C26" s="119" t="s">
        <v>148</v>
      </c>
      <c r="D26" s="199">
        <v>22</v>
      </c>
      <c r="E26" s="163">
        <v>3910000</v>
      </c>
      <c r="F26" s="162">
        <v>17</v>
      </c>
      <c r="G26" s="162">
        <v>1</v>
      </c>
      <c r="H26" s="162">
        <v>1400</v>
      </c>
      <c r="I26" s="162">
        <v>154</v>
      </c>
      <c r="J26" s="163">
        <v>27836950</v>
      </c>
      <c r="K26" s="162">
        <v>178</v>
      </c>
      <c r="L26" s="162">
        <v>15</v>
      </c>
      <c r="M26" s="200">
        <v>68500</v>
      </c>
    </row>
    <row r="27" spans="2:13" ht="15">
      <c r="B27" s="118" t="s">
        <v>361</v>
      </c>
      <c r="C27" s="118" t="s">
        <v>149</v>
      </c>
      <c r="D27" s="199">
        <v>49</v>
      </c>
      <c r="E27" s="163">
        <v>6067000</v>
      </c>
      <c r="F27" s="162">
        <v>46</v>
      </c>
      <c r="G27" s="162">
        <v>0</v>
      </c>
      <c r="H27" s="162">
        <v>0</v>
      </c>
      <c r="I27" s="162">
        <v>489</v>
      </c>
      <c r="J27" s="163">
        <v>67162670</v>
      </c>
      <c r="K27" s="162">
        <v>550</v>
      </c>
      <c r="L27" s="162">
        <v>5</v>
      </c>
      <c r="M27" s="200">
        <v>3500</v>
      </c>
    </row>
    <row r="28" spans="2:13" ht="15">
      <c r="B28" s="119" t="s">
        <v>362</v>
      </c>
      <c r="C28" s="119" t="s">
        <v>150</v>
      </c>
      <c r="D28" s="199">
        <v>50</v>
      </c>
      <c r="E28" s="163">
        <v>10200000</v>
      </c>
      <c r="F28" s="162">
        <v>31</v>
      </c>
      <c r="G28" s="162">
        <v>1</v>
      </c>
      <c r="H28" s="163">
        <v>700</v>
      </c>
      <c r="I28" s="162">
        <v>567</v>
      </c>
      <c r="J28" s="163">
        <v>113185000</v>
      </c>
      <c r="K28" s="162">
        <v>329</v>
      </c>
      <c r="L28" s="162">
        <v>5</v>
      </c>
      <c r="M28" s="200">
        <v>5600</v>
      </c>
    </row>
    <row r="29" spans="2:13" ht="15">
      <c r="B29" s="118" t="s">
        <v>363</v>
      </c>
      <c r="C29" s="118" t="s">
        <v>151</v>
      </c>
      <c r="D29" s="199">
        <v>25</v>
      </c>
      <c r="E29" s="163">
        <v>2240000</v>
      </c>
      <c r="F29" s="162">
        <v>7</v>
      </c>
      <c r="G29" s="162">
        <v>0</v>
      </c>
      <c r="H29" s="163">
        <v>0</v>
      </c>
      <c r="I29" s="162">
        <v>130</v>
      </c>
      <c r="J29" s="163">
        <v>19250000</v>
      </c>
      <c r="K29" s="162">
        <v>89</v>
      </c>
      <c r="L29" s="162">
        <v>6</v>
      </c>
      <c r="M29" s="200">
        <v>3500</v>
      </c>
    </row>
    <row r="30" spans="2:13" ht="15">
      <c r="B30" s="119" t="s">
        <v>364</v>
      </c>
      <c r="C30" s="119" t="s">
        <v>152</v>
      </c>
      <c r="D30" s="199">
        <v>28</v>
      </c>
      <c r="E30" s="163">
        <v>17150000</v>
      </c>
      <c r="F30" s="162">
        <v>10</v>
      </c>
      <c r="G30" s="162">
        <v>0</v>
      </c>
      <c r="H30" s="162">
        <v>0</v>
      </c>
      <c r="I30" s="162">
        <v>229</v>
      </c>
      <c r="J30" s="163">
        <v>73445000</v>
      </c>
      <c r="K30" s="162">
        <v>137</v>
      </c>
      <c r="L30" s="162">
        <v>2</v>
      </c>
      <c r="M30" s="200">
        <v>1700</v>
      </c>
    </row>
    <row r="31" spans="2:13" ht="15">
      <c r="B31" s="118" t="s">
        <v>365</v>
      </c>
      <c r="C31" s="118" t="s">
        <v>153</v>
      </c>
      <c r="D31" s="199">
        <v>5</v>
      </c>
      <c r="E31" s="163">
        <v>1410000</v>
      </c>
      <c r="F31" s="162">
        <v>11</v>
      </c>
      <c r="G31" s="162">
        <v>0</v>
      </c>
      <c r="H31" s="162">
        <v>0</v>
      </c>
      <c r="I31" s="162">
        <v>75</v>
      </c>
      <c r="J31" s="163">
        <v>8670000</v>
      </c>
      <c r="K31" s="162">
        <v>117</v>
      </c>
      <c r="L31" s="162">
        <v>1</v>
      </c>
      <c r="M31" s="200">
        <v>1200</v>
      </c>
    </row>
    <row r="32" spans="2:13" ht="15">
      <c r="B32" s="119" t="s">
        <v>366</v>
      </c>
      <c r="C32" s="119" t="s">
        <v>154</v>
      </c>
      <c r="D32" s="199">
        <v>9</v>
      </c>
      <c r="E32" s="163">
        <v>1010000</v>
      </c>
      <c r="F32" s="162">
        <v>5</v>
      </c>
      <c r="G32" s="162">
        <v>0</v>
      </c>
      <c r="H32" s="163">
        <v>0</v>
      </c>
      <c r="I32" s="162">
        <v>175</v>
      </c>
      <c r="J32" s="163">
        <v>31290000</v>
      </c>
      <c r="K32" s="162">
        <v>104</v>
      </c>
      <c r="L32" s="162">
        <v>3</v>
      </c>
      <c r="M32" s="200">
        <v>6500</v>
      </c>
    </row>
    <row r="33" spans="2:13" ht="15">
      <c r="B33" s="118" t="s">
        <v>367</v>
      </c>
      <c r="C33" s="118" t="s">
        <v>155</v>
      </c>
      <c r="D33" s="199">
        <v>56</v>
      </c>
      <c r="E33" s="163">
        <v>6390000</v>
      </c>
      <c r="F33" s="162">
        <v>82</v>
      </c>
      <c r="G33" s="162">
        <v>0</v>
      </c>
      <c r="H33" s="163">
        <v>0</v>
      </c>
      <c r="I33" s="162">
        <v>432</v>
      </c>
      <c r="J33" s="163">
        <v>75876125</v>
      </c>
      <c r="K33" s="162">
        <v>848</v>
      </c>
      <c r="L33" s="162">
        <v>5</v>
      </c>
      <c r="M33" s="200">
        <v>5800</v>
      </c>
    </row>
    <row r="34" spans="2:13" ht="15">
      <c r="B34" s="119" t="s">
        <v>368</v>
      </c>
      <c r="C34" s="119" t="s">
        <v>156</v>
      </c>
      <c r="D34" s="199">
        <v>114</v>
      </c>
      <c r="E34" s="163">
        <v>66230000</v>
      </c>
      <c r="F34" s="162">
        <v>60</v>
      </c>
      <c r="G34" s="162">
        <v>0</v>
      </c>
      <c r="H34" s="162">
        <v>0</v>
      </c>
      <c r="I34" s="163">
        <v>1209</v>
      </c>
      <c r="J34" s="163">
        <v>372207100</v>
      </c>
      <c r="K34" s="162">
        <v>650</v>
      </c>
      <c r="L34" s="162">
        <v>5</v>
      </c>
      <c r="M34" s="200">
        <v>19100</v>
      </c>
    </row>
    <row r="35" spans="2:13" ht="15">
      <c r="B35" s="118" t="s">
        <v>369</v>
      </c>
      <c r="C35" s="118" t="s">
        <v>157</v>
      </c>
      <c r="D35" s="199">
        <v>14</v>
      </c>
      <c r="E35" s="163">
        <v>2150000</v>
      </c>
      <c r="F35" s="162">
        <v>18</v>
      </c>
      <c r="G35" s="162">
        <v>1</v>
      </c>
      <c r="H35" s="163">
        <v>700</v>
      </c>
      <c r="I35" s="162">
        <v>83</v>
      </c>
      <c r="J35" s="163">
        <v>12182000</v>
      </c>
      <c r="K35" s="162">
        <v>106</v>
      </c>
      <c r="L35" s="162">
        <v>5</v>
      </c>
      <c r="M35" s="200">
        <v>7700</v>
      </c>
    </row>
    <row r="36" spans="2:13" ht="15">
      <c r="B36" s="119" t="s">
        <v>370</v>
      </c>
      <c r="C36" s="119" t="s">
        <v>158</v>
      </c>
      <c r="D36" s="199">
        <v>2</v>
      </c>
      <c r="E36" s="163">
        <v>1100000</v>
      </c>
      <c r="F36" s="162">
        <v>2</v>
      </c>
      <c r="G36" s="162">
        <v>2</v>
      </c>
      <c r="H36" s="162">
        <v>1400</v>
      </c>
      <c r="I36" s="162">
        <v>33</v>
      </c>
      <c r="J36" s="163">
        <v>5246500</v>
      </c>
      <c r="K36" s="162">
        <v>42</v>
      </c>
      <c r="L36" s="162">
        <v>6</v>
      </c>
      <c r="M36" s="200">
        <v>17700</v>
      </c>
    </row>
    <row r="37" spans="2:13" ht="15">
      <c r="B37" s="118" t="s">
        <v>371</v>
      </c>
      <c r="C37" s="118" t="s">
        <v>159</v>
      </c>
      <c r="D37" s="199">
        <v>3</v>
      </c>
      <c r="E37" s="163">
        <v>620000</v>
      </c>
      <c r="F37" s="162">
        <v>1</v>
      </c>
      <c r="G37" s="162">
        <v>0</v>
      </c>
      <c r="H37" s="163">
        <v>0</v>
      </c>
      <c r="I37" s="162">
        <v>25</v>
      </c>
      <c r="J37" s="163">
        <v>5330000</v>
      </c>
      <c r="K37" s="162">
        <v>29</v>
      </c>
      <c r="L37" s="162">
        <v>1</v>
      </c>
      <c r="M37" s="200">
        <v>7000</v>
      </c>
    </row>
    <row r="38" spans="2:13" ht="15">
      <c r="B38" s="119" t="s">
        <v>372</v>
      </c>
      <c r="C38" s="119" t="s">
        <v>160</v>
      </c>
      <c r="D38" s="199">
        <v>77</v>
      </c>
      <c r="E38" s="163">
        <v>12117000</v>
      </c>
      <c r="F38" s="162">
        <v>44</v>
      </c>
      <c r="G38" s="162">
        <v>0</v>
      </c>
      <c r="H38" s="162">
        <v>0</v>
      </c>
      <c r="I38" s="162">
        <v>686</v>
      </c>
      <c r="J38" s="163">
        <v>185092717</v>
      </c>
      <c r="K38" s="162">
        <v>431</v>
      </c>
      <c r="L38" s="162">
        <v>6</v>
      </c>
      <c r="M38" s="200">
        <v>11000</v>
      </c>
    </row>
    <row r="39" spans="2:13" ht="15">
      <c r="B39" s="118" t="s">
        <v>373</v>
      </c>
      <c r="C39" s="118" t="s">
        <v>161</v>
      </c>
      <c r="D39" s="199">
        <v>16</v>
      </c>
      <c r="E39" s="163">
        <v>2220000</v>
      </c>
      <c r="F39" s="162">
        <v>10</v>
      </c>
      <c r="G39" s="162">
        <v>1</v>
      </c>
      <c r="H39" s="163">
        <v>700</v>
      </c>
      <c r="I39" s="162">
        <v>161</v>
      </c>
      <c r="J39" s="163">
        <v>19102000</v>
      </c>
      <c r="K39" s="162">
        <v>127</v>
      </c>
      <c r="L39" s="162">
        <v>10</v>
      </c>
      <c r="M39" s="200">
        <v>9400</v>
      </c>
    </row>
    <row r="40" spans="2:13" ht="15">
      <c r="B40" s="119" t="s">
        <v>374</v>
      </c>
      <c r="C40" s="119" t="s">
        <v>279</v>
      </c>
      <c r="D40" s="199">
        <v>119</v>
      </c>
      <c r="E40" s="163">
        <v>19901000</v>
      </c>
      <c r="F40" s="162">
        <v>47</v>
      </c>
      <c r="G40" s="162">
        <v>1</v>
      </c>
      <c r="H40" s="162">
        <v>700</v>
      </c>
      <c r="I40" s="163">
        <v>1227</v>
      </c>
      <c r="J40" s="163">
        <v>248018530</v>
      </c>
      <c r="K40" s="162">
        <v>664</v>
      </c>
      <c r="L40" s="162">
        <v>20</v>
      </c>
      <c r="M40" s="200">
        <v>17000</v>
      </c>
    </row>
    <row r="41" spans="2:13" ht="15">
      <c r="B41" s="118" t="s">
        <v>375</v>
      </c>
      <c r="C41" s="118" t="s">
        <v>162</v>
      </c>
      <c r="D41" s="201">
        <v>2068</v>
      </c>
      <c r="E41" s="163">
        <v>308244133</v>
      </c>
      <c r="F41" s="162">
        <v>1142</v>
      </c>
      <c r="G41" s="162">
        <v>6</v>
      </c>
      <c r="H41" s="162">
        <v>5600</v>
      </c>
      <c r="I41" s="163">
        <v>20204</v>
      </c>
      <c r="J41" s="163">
        <v>4815013932</v>
      </c>
      <c r="K41" s="163">
        <v>12515</v>
      </c>
      <c r="L41" s="162">
        <v>43</v>
      </c>
      <c r="M41" s="200">
        <v>1149600</v>
      </c>
    </row>
    <row r="42" spans="2:13" ht="15">
      <c r="B42" s="119" t="s">
        <v>376</v>
      </c>
      <c r="C42" s="119" t="s">
        <v>163</v>
      </c>
      <c r="D42" s="199">
        <v>322</v>
      </c>
      <c r="E42" s="163">
        <v>27058000</v>
      </c>
      <c r="F42" s="162">
        <v>185</v>
      </c>
      <c r="G42" s="162">
        <v>1</v>
      </c>
      <c r="H42" s="163">
        <v>700</v>
      </c>
      <c r="I42" s="163">
        <v>3329</v>
      </c>
      <c r="J42" s="163">
        <v>548550936</v>
      </c>
      <c r="K42" s="163">
        <v>1757</v>
      </c>
      <c r="L42" s="162">
        <v>37</v>
      </c>
      <c r="M42" s="200">
        <v>210600</v>
      </c>
    </row>
    <row r="43" spans="2:13" ht="15">
      <c r="B43" s="118" t="s">
        <v>377</v>
      </c>
      <c r="C43" s="118" t="s">
        <v>164</v>
      </c>
      <c r="D43" s="199">
        <v>3</v>
      </c>
      <c r="E43" s="163">
        <v>550000</v>
      </c>
      <c r="F43" s="162">
        <v>6</v>
      </c>
      <c r="G43" s="162">
        <v>0</v>
      </c>
      <c r="H43" s="162">
        <v>0</v>
      </c>
      <c r="I43" s="162">
        <v>35</v>
      </c>
      <c r="J43" s="163">
        <v>6710000</v>
      </c>
      <c r="K43" s="162">
        <v>87</v>
      </c>
      <c r="L43" s="162">
        <v>0</v>
      </c>
      <c r="M43" s="189">
        <v>0</v>
      </c>
    </row>
    <row r="44" spans="2:13" ht="15">
      <c r="B44" s="119" t="s">
        <v>378</v>
      </c>
      <c r="C44" s="119" t="s">
        <v>165</v>
      </c>
      <c r="D44" s="199">
        <v>6</v>
      </c>
      <c r="E44" s="163">
        <v>1150000</v>
      </c>
      <c r="F44" s="162">
        <v>7</v>
      </c>
      <c r="G44" s="162">
        <v>0</v>
      </c>
      <c r="H44" s="163">
        <v>0</v>
      </c>
      <c r="I44" s="162">
        <v>90</v>
      </c>
      <c r="J44" s="163">
        <v>21431000</v>
      </c>
      <c r="K44" s="162">
        <v>79</v>
      </c>
      <c r="L44" s="162">
        <v>5</v>
      </c>
      <c r="M44" s="200">
        <v>10900</v>
      </c>
    </row>
    <row r="45" spans="2:13" ht="15">
      <c r="B45" s="118" t="s">
        <v>379</v>
      </c>
      <c r="C45" s="118" t="s">
        <v>166</v>
      </c>
      <c r="D45" s="199">
        <v>94</v>
      </c>
      <c r="E45" s="163">
        <v>11446000</v>
      </c>
      <c r="F45" s="162">
        <v>44</v>
      </c>
      <c r="G45" s="162">
        <v>2</v>
      </c>
      <c r="H45" s="162">
        <v>7700</v>
      </c>
      <c r="I45" s="162">
        <v>736</v>
      </c>
      <c r="J45" s="163">
        <v>165120552</v>
      </c>
      <c r="K45" s="162">
        <v>447</v>
      </c>
      <c r="L45" s="162">
        <v>6</v>
      </c>
      <c r="M45" s="200">
        <v>10500</v>
      </c>
    </row>
    <row r="46" spans="2:13" ht="15">
      <c r="B46" s="119" t="s">
        <v>380</v>
      </c>
      <c r="C46" s="119" t="s">
        <v>167</v>
      </c>
      <c r="D46" s="199">
        <v>14</v>
      </c>
      <c r="E46" s="163">
        <v>2230000</v>
      </c>
      <c r="F46" s="162">
        <v>13</v>
      </c>
      <c r="G46" s="162">
        <v>0</v>
      </c>
      <c r="H46" s="163">
        <v>0</v>
      </c>
      <c r="I46" s="162">
        <v>135</v>
      </c>
      <c r="J46" s="163">
        <v>27090050</v>
      </c>
      <c r="K46" s="162">
        <v>127</v>
      </c>
      <c r="L46" s="162">
        <v>2</v>
      </c>
      <c r="M46" s="200">
        <v>9100</v>
      </c>
    </row>
    <row r="47" spans="2:13" ht="15">
      <c r="B47" s="118" t="s">
        <v>381</v>
      </c>
      <c r="C47" s="118" t="s">
        <v>168</v>
      </c>
      <c r="D47" s="199">
        <v>3</v>
      </c>
      <c r="E47" s="163">
        <v>1510000</v>
      </c>
      <c r="F47" s="162">
        <v>15</v>
      </c>
      <c r="G47" s="162">
        <v>0</v>
      </c>
      <c r="H47" s="162">
        <v>0</v>
      </c>
      <c r="I47" s="162">
        <v>58</v>
      </c>
      <c r="J47" s="163">
        <v>25405250</v>
      </c>
      <c r="K47" s="162">
        <v>68</v>
      </c>
      <c r="L47" s="162">
        <v>5</v>
      </c>
      <c r="M47" s="200">
        <v>22350</v>
      </c>
    </row>
    <row r="48" spans="2:13" ht="15">
      <c r="B48" s="119" t="s">
        <v>382</v>
      </c>
      <c r="C48" s="119" t="s">
        <v>169</v>
      </c>
      <c r="D48" s="199">
        <v>96</v>
      </c>
      <c r="E48" s="163">
        <v>9855000</v>
      </c>
      <c r="F48" s="162">
        <v>69</v>
      </c>
      <c r="G48" s="162">
        <v>0</v>
      </c>
      <c r="H48" s="162">
        <v>0</v>
      </c>
      <c r="I48" s="163">
        <v>1165</v>
      </c>
      <c r="J48" s="163">
        <v>149345200</v>
      </c>
      <c r="K48" s="162">
        <v>752</v>
      </c>
      <c r="L48" s="162">
        <v>5</v>
      </c>
      <c r="M48" s="200">
        <v>76500</v>
      </c>
    </row>
    <row r="49" spans="2:13" ht="15">
      <c r="B49" s="118" t="s">
        <v>383</v>
      </c>
      <c r="C49" s="118" t="s">
        <v>170</v>
      </c>
      <c r="D49" s="199">
        <v>81</v>
      </c>
      <c r="E49" s="163">
        <v>16535000</v>
      </c>
      <c r="F49" s="162">
        <v>54</v>
      </c>
      <c r="G49" s="162">
        <v>2</v>
      </c>
      <c r="H49" s="163">
        <v>1400</v>
      </c>
      <c r="I49" s="162">
        <v>1048</v>
      </c>
      <c r="J49" s="163">
        <v>295127000</v>
      </c>
      <c r="K49" s="162">
        <v>649</v>
      </c>
      <c r="L49" s="162">
        <v>26</v>
      </c>
      <c r="M49" s="200">
        <v>107100</v>
      </c>
    </row>
    <row r="50" spans="2:13" ht="15">
      <c r="B50" s="119" t="s">
        <v>384</v>
      </c>
      <c r="C50" s="119" t="s">
        <v>171</v>
      </c>
      <c r="D50" s="199">
        <v>13</v>
      </c>
      <c r="E50" s="163">
        <v>1400000</v>
      </c>
      <c r="F50" s="162">
        <v>20</v>
      </c>
      <c r="G50" s="162">
        <v>0</v>
      </c>
      <c r="H50" s="162">
        <v>0</v>
      </c>
      <c r="I50" s="162">
        <v>134</v>
      </c>
      <c r="J50" s="163">
        <v>135115369</v>
      </c>
      <c r="K50" s="162">
        <v>187</v>
      </c>
      <c r="L50" s="162">
        <v>4</v>
      </c>
      <c r="M50" s="200">
        <v>2800</v>
      </c>
    </row>
    <row r="51" spans="2:13" ht="15">
      <c r="B51" s="118" t="s">
        <v>385</v>
      </c>
      <c r="C51" s="118" t="s">
        <v>172</v>
      </c>
      <c r="D51" s="199">
        <v>16</v>
      </c>
      <c r="E51" s="163">
        <v>2730000</v>
      </c>
      <c r="F51" s="162">
        <v>28</v>
      </c>
      <c r="G51" s="162">
        <v>1</v>
      </c>
      <c r="H51" s="163">
        <v>700</v>
      </c>
      <c r="I51" s="162">
        <v>287</v>
      </c>
      <c r="J51" s="163">
        <v>43208000</v>
      </c>
      <c r="K51" s="162">
        <v>221</v>
      </c>
      <c r="L51" s="162">
        <v>4</v>
      </c>
      <c r="M51" s="200">
        <v>2800</v>
      </c>
    </row>
    <row r="52" spans="2:13" ht="15">
      <c r="B52" s="119" t="s">
        <v>386</v>
      </c>
      <c r="C52" s="119" t="s">
        <v>173</v>
      </c>
      <c r="D52" s="199">
        <v>35</v>
      </c>
      <c r="E52" s="163">
        <v>4980000</v>
      </c>
      <c r="F52" s="162">
        <v>50</v>
      </c>
      <c r="G52" s="162">
        <v>0</v>
      </c>
      <c r="H52" s="162">
        <v>0</v>
      </c>
      <c r="I52" s="162">
        <v>431</v>
      </c>
      <c r="J52" s="163">
        <v>57778500</v>
      </c>
      <c r="K52" s="162">
        <v>489</v>
      </c>
      <c r="L52" s="162">
        <v>7</v>
      </c>
      <c r="M52" s="200">
        <v>159700</v>
      </c>
    </row>
    <row r="53" spans="2:13" ht="15">
      <c r="B53" s="118" t="s">
        <v>387</v>
      </c>
      <c r="C53" s="118" t="s">
        <v>174</v>
      </c>
      <c r="D53" s="199">
        <v>32</v>
      </c>
      <c r="E53" s="163">
        <v>5210000</v>
      </c>
      <c r="F53" s="162">
        <v>26</v>
      </c>
      <c r="G53" s="162">
        <v>2</v>
      </c>
      <c r="H53" s="162">
        <v>1400</v>
      </c>
      <c r="I53" s="162">
        <v>396</v>
      </c>
      <c r="J53" s="163">
        <v>102792000</v>
      </c>
      <c r="K53" s="162">
        <v>364</v>
      </c>
      <c r="L53" s="162">
        <v>6</v>
      </c>
      <c r="M53" s="200">
        <v>4800</v>
      </c>
    </row>
    <row r="54" spans="2:13" ht="15">
      <c r="B54" s="119" t="s">
        <v>388</v>
      </c>
      <c r="C54" s="119" t="s">
        <v>175</v>
      </c>
      <c r="D54" s="199">
        <v>35</v>
      </c>
      <c r="E54" s="163">
        <v>17788000</v>
      </c>
      <c r="F54" s="162">
        <v>18</v>
      </c>
      <c r="G54" s="162">
        <v>0</v>
      </c>
      <c r="H54" s="162">
        <v>0</v>
      </c>
      <c r="I54" s="162">
        <v>221</v>
      </c>
      <c r="J54" s="163">
        <v>93913000</v>
      </c>
      <c r="K54" s="162">
        <v>113</v>
      </c>
      <c r="L54" s="162">
        <v>2</v>
      </c>
      <c r="M54" s="200">
        <v>14700</v>
      </c>
    </row>
    <row r="55" spans="2:13" ht="15">
      <c r="B55" s="118" t="s">
        <v>389</v>
      </c>
      <c r="C55" s="118" t="s">
        <v>176</v>
      </c>
      <c r="D55" s="199">
        <v>54</v>
      </c>
      <c r="E55" s="163">
        <v>7724000</v>
      </c>
      <c r="F55" s="162">
        <v>39</v>
      </c>
      <c r="G55" s="162">
        <v>0</v>
      </c>
      <c r="H55" s="162">
        <v>0</v>
      </c>
      <c r="I55" s="162">
        <v>619</v>
      </c>
      <c r="J55" s="163">
        <v>87518946</v>
      </c>
      <c r="K55" s="162">
        <v>438</v>
      </c>
      <c r="L55" s="162">
        <v>11</v>
      </c>
      <c r="M55" s="200">
        <v>43200</v>
      </c>
    </row>
    <row r="56" spans="2:13" ht="15">
      <c r="B56" s="119" t="s">
        <v>390</v>
      </c>
      <c r="C56" s="119" t="s">
        <v>177</v>
      </c>
      <c r="D56" s="199">
        <v>11</v>
      </c>
      <c r="E56" s="162">
        <v>2320000</v>
      </c>
      <c r="F56" s="162">
        <v>2</v>
      </c>
      <c r="G56" s="162">
        <v>1</v>
      </c>
      <c r="H56" s="162">
        <v>700</v>
      </c>
      <c r="I56" s="162">
        <v>66</v>
      </c>
      <c r="J56" s="163">
        <v>15711000</v>
      </c>
      <c r="K56" s="162">
        <v>41</v>
      </c>
      <c r="L56" s="162">
        <v>6</v>
      </c>
      <c r="M56" s="200">
        <v>9800</v>
      </c>
    </row>
    <row r="57" spans="2:13" ht="15">
      <c r="B57" s="118" t="s">
        <v>391</v>
      </c>
      <c r="C57" s="118" t="s">
        <v>178</v>
      </c>
      <c r="D57" s="199">
        <v>15</v>
      </c>
      <c r="E57" s="163">
        <v>4710000</v>
      </c>
      <c r="F57" s="162">
        <v>16</v>
      </c>
      <c r="G57" s="162">
        <v>0</v>
      </c>
      <c r="H57" s="162">
        <v>0</v>
      </c>
      <c r="I57" s="162">
        <v>137</v>
      </c>
      <c r="J57" s="163">
        <v>31695000</v>
      </c>
      <c r="K57" s="162">
        <v>99</v>
      </c>
      <c r="L57" s="162">
        <v>8</v>
      </c>
      <c r="M57" s="200">
        <v>15700</v>
      </c>
    </row>
    <row r="58" spans="2:13" ht="15">
      <c r="B58" s="119" t="s">
        <v>392</v>
      </c>
      <c r="C58" s="119" t="s">
        <v>179</v>
      </c>
      <c r="D58" s="199">
        <v>6</v>
      </c>
      <c r="E58" s="163">
        <v>1810000</v>
      </c>
      <c r="F58" s="162">
        <v>7</v>
      </c>
      <c r="G58" s="162">
        <v>1</v>
      </c>
      <c r="H58" s="162">
        <v>700</v>
      </c>
      <c r="I58" s="162">
        <v>101</v>
      </c>
      <c r="J58" s="163">
        <v>36235000</v>
      </c>
      <c r="K58" s="162">
        <v>76</v>
      </c>
      <c r="L58" s="162">
        <v>6</v>
      </c>
      <c r="M58" s="200">
        <v>73500</v>
      </c>
    </row>
    <row r="59" spans="2:13" ht="15">
      <c r="B59" s="118" t="s">
        <v>393</v>
      </c>
      <c r="C59" s="118" t="s">
        <v>180</v>
      </c>
      <c r="D59" s="199">
        <v>12</v>
      </c>
      <c r="E59" s="163">
        <v>1900000</v>
      </c>
      <c r="F59" s="162">
        <v>11</v>
      </c>
      <c r="G59" s="162">
        <v>1</v>
      </c>
      <c r="H59" s="162">
        <v>700</v>
      </c>
      <c r="I59" s="162">
        <v>153</v>
      </c>
      <c r="J59" s="163">
        <v>24047000</v>
      </c>
      <c r="K59" s="162">
        <v>157</v>
      </c>
      <c r="L59" s="162">
        <v>5</v>
      </c>
      <c r="M59" s="200">
        <v>16100</v>
      </c>
    </row>
    <row r="60" spans="2:13" ht="15">
      <c r="B60" s="119" t="s">
        <v>394</v>
      </c>
      <c r="C60" s="119" t="s">
        <v>181</v>
      </c>
      <c r="D60" s="199">
        <v>9</v>
      </c>
      <c r="E60" s="163">
        <v>2120000</v>
      </c>
      <c r="F60" s="162">
        <v>9</v>
      </c>
      <c r="G60" s="162">
        <v>0</v>
      </c>
      <c r="H60" s="162">
        <v>0</v>
      </c>
      <c r="I60" s="162">
        <v>79</v>
      </c>
      <c r="J60" s="163">
        <v>18658000</v>
      </c>
      <c r="K60" s="162">
        <v>64</v>
      </c>
      <c r="L60" s="162">
        <v>4</v>
      </c>
      <c r="M60" s="200">
        <v>9925</v>
      </c>
    </row>
    <row r="61" spans="2:13" ht="15">
      <c r="B61" s="118" t="s">
        <v>395</v>
      </c>
      <c r="C61" s="118" t="s">
        <v>182</v>
      </c>
      <c r="D61" s="199">
        <v>45</v>
      </c>
      <c r="E61" s="163">
        <v>6130000</v>
      </c>
      <c r="F61" s="162">
        <v>25</v>
      </c>
      <c r="G61" s="162">
        <v>0</v>
      </c>
      <c r="H61" s="162">
        <v>0</v>
      </c>
      <c r="I61" s="162">
        <v>447</v>
      </c>
      <c r="J61" s="163">
        <v>62344525</v>
      </c>
      <c r="K61" s="162">
        <v>293</v>
      </c>
      <c r="L61" s="162">
        <v>4</v>
      </c>
      <c r="M61" s="200">
        <v>205000</v>
      </c>
    </row>
    <row r="62" spans="2:13" ht="15">
      <c r="B62" s="119" t="s">
        <v>396</v>
      </c>
      <c r="C62" s="119" t="s">
        <v>183</v>
      </c>
      <c r="D62" s="199">
        <v>52</v>
      </c>
      <c r="E62" s="163">
        <v>8010000</v>
      </c>
      <c r="F62" s="162">
        <v>41</v>
      </c>
      <c r="G62" s="162">
        <v>0</v>
      </c>
      <c r="H62" s="162">
        <v>0</v>
      </c>
      <c r="I62" s="162">
        <v>419</v>
      </c>
      <c r="J62" s="163">
        <v>58048000</v>
      </c>
      <c r="K62" s="162">
        <v>361</v>
      </c>
      <c r="L62" s="162">
        <v>8</v>
      </c>
      <c r="M62" s="200">
        <v>5600</v>
      </c>
    </row>
    <row r="63" spans="2:13" ht="15">
      <c r="B63" s="118" t="s">
        <v>397</v>
      </c>
      <c r="C63" s="118" t="s">
        <v>184</v>
      </c>
      <c r="D63" s="199">
        <v>5</v>
      </c>
      <c r="E63" s="163">
        <v>1010000</v>
      </c>
      <c r="F63" s="162">
        <v>4</v>
      </c>
      <c r="G63" s="162">
        <v>0</v>
      </c>
      <c r="H63" s="162">
        <v>0</v>
      </c>
      <c r="I63" s="162">
        <v>53</v>
      </c>
      <c r="J63" s="163">
        <v>16630000</v>
      </c>
      <c r="K63" s="162">
        <v>47</v>
      </c>
      <c r="L63" s="162">
        <v>0</v>
      </c>
      <c r="M63" s="189">
        <v>0</v>
      </c>
    </row>
    <row r="64" spans="2:13" ht="15">
      <c r="B64" s="119" t="s">
        <v>398</v>
      </c>
      <c r="C64" s="119" t="s">
        <v>185</v>
      </c>
      <c r="D64" s="199">
        <v>5</v>
      </c>
      <c r="E64" s="163">
        <v>2105000</v>
      </c>
      <c r="F64" s="162">
        <v>5</v>
      </c>
      <c r="G64" s="162">
        <v>0</v>
      </c>
      <c r="H64" s="162">
        <v>0</v>
      </c>
      <c r="I64" s="162">
        <v>37</v>
      </c>
      <c r="J64" s="163">
        <v>7205000</v>
      </c>
      <c r="K64" s="162">
        <v>53</v>
      </c>
      <c r="L64" s="162">
        <v>6</v>
      </c>
      <c r="M64" s="200">
        <v>3600</v>
      </c>
    </row>
    <row r="65" spans="2:13" ht="15">
      <c r="B65" s="118" t="s">
        <v>399</v>
      </c>
      <c r="C65" s="118" t="s">
        <v>186</v>
      </c>
      <c r="D65" s="199">
        <v>14</v>
      </c>
      <c r="E65" s="163">
        <v>2555000</v>
      </c>
      <c r="F65" s="162">
        <v>7</v>
      </c>
      <c r="G65" s="162">
        <v>0</v>
      </c>
      <c r="H65" s="163">
        <v>0</v>
      </c>
      <c r="I65" s="162">
        <v>198</v>
      </c>
      <c r="J65" s="163">
        <v>28306085</v>
      </c>
      <c r="K65" s="162">
        <v>151</v>
      </c>
      <c r="L65" s="162">
        <v>5</v>
      </c>
      <c r="M65" s="200">
        <v>37800</v>
      </c>
    </row>
    <row r="66" spans="2:13" ht="15">
      <c r="B66" s="119" t="s">
        <v>400</v>
      </c>
      <c r="C66" s="119" t="s">
        <v>187</v>
      </c>
      <c r="D66" s="199">
        <v>54</v>
      </c>
      <c r="E66" s="163">
        <v>8520000</v>
      </c>
      <c r="F66" s="162">
        <v>84</v>
      </c>
      <c r="G66" s="162">
        <v>0</v>
      </c>
      <c r="H66" s="162">
        <v>0</v>
      </c>
      <c r="I66" s="162">
        <v>510</v>
      </c>
      <c r="J66" s="163">
        <v>69400250</v>
      </c>
      <c r="K66" s="162">
        <v>753</v>
      </c>
      <c r="L66" s="162">
        <v>8</v>
      </c>
      <c r="M66" s="200">
        <v>28750</v>
      </c>
    </row>
    <row r="67" spans="2:13" ht="15">
      <c r="B67" s="118" t="s">
        <v>401</v>
      </c>
      <c r="C67" s="118" t="s">
        <v>188</v>
      </c>
      <c r="D67" s="199">
        <v>17</v>
      </c>
      <c r="E67" s="163">
        <v>1685000</v>
      </c>
      <c r="F67" s="162">
        <v>8</v>
      </c>
      <c r="G67" s="162">
        <v>2</v>
      </c>
      <c r="H67" s="162">
        <v>1400</v>
      </c>
      <c r="I67" s="162">
        <v>117</v>
      </c>
      <c r="J67" s="163">
        <v>20035000</v>
      </c>
      <c r="K67" s="162">
        <v>144</v>
      </c>
      <c r="L67" s="162">
        <v>5</v>
      </c>
      <c r="M67" s="200">
        <v>8500</v>
      </c>
    </row>
    <row r="68" spans="2:13" ht="15">
      <c r="B68" s="119" t="s">
        <v>402</v>
      </c>
      <c r="C68" s="119" t="s">
        <v>189</v>
      </c>
      <c r="D68" s="199">
        <v>27</v>
      </c>
      <c r="E68" s="163">
        <v>5545000</v>
      </c>
      <c r="F68" s="162">
        <v>8</v>
      </c>
      <c r="G68" s="162">
        <v>0</v>
      </c>
      <c r="H68" s="163">
        <v>0</v>
      </c>
      <c r="I68" s="162">
        <v>334</v>
      </c>
      <c r="J68" s="163">
        <v>85638500</v>
      </c>
      <c r="K68" s="162">
        <v>116</v>
      </c>
      <c r="L68" s="162">
        <v>7</v>
      </c>
      <c r="M68" s="200">
        <v>5040</v>
      </c>
    </row>
    <row r="69" spans="2:13" ht="15">
      <c r="B69" s="118" t="s">
        <v>403</v>
      </c>
      <c r="C69" s="118" t="s">
        <v>190</v>
      </c>
      <c r="D69" s="199">
        <v>0</v>
      </c>
      <c r="E69" s="162">
        <v>0</v>
      </c>
      <c r="F69" s="162">
        <v>1</v>
      </c>
      <c r="G69" s="162">
        <v>0</v>
      </c>
      <c r="H69" s="162">
        <v>0</v>
      </c>
      <c r="I69" s="162">
        <v>10</v>
      </c>
      <c r="J69" s="163">
        <v>1080000</v>
      </c>
      <c r="K69" s="162">
        <v>22</v>
      </c>
      <c r="L69" s="162">
        <v>4</v>
      </c>
      <c r="M69" s="200">
        <v>3000</v>
      </c>
    </row>
    <row r="70" spans="2:13" ht="15">
      <c r="B70" s="119" t="s">
        <v>404</v>
      </c>
      <c r="C70" s="119" t="s">
        <v>191</v>
      </c>
      <c r="D70" s="199">
        <v>71</v>
      </c>
      <c r="E70" s="163">
        <v>14505000</v>
      </c>
      <c r="F70" s="162">
        <v>31</v>
      </c>
      <c r="G70" s="162">
        <v>1</v>
      </c>
      <c r="H70" s="162">
        <v>700</v>
      </c>
      <c r="I70" s="162">
        <v>616</v>
      </c>
      <c r="J70" s="163">
        <v>122273000</v>
      </c>
      <c r="K70" s="162">
        <v>347</v>
      </c>
      <c r="L70" s="162">
        <v>4</v>
      </c>
      <c r="M70" s="200">
        <v>2100</v>
      </c>
    </row>
    <row r="71" spans="2:13" ht="15">
      <c r="B71" s="118" t="s">
        <v>405</v>
      </c>
      <c r="C71" s="118" t="s">
        <v>192</v>
      </c>
      <c r="D71" s="199">
        <v>20</v>
      </c>
      <c r="E71" s="163">
        <v>3095000</v>
      </c>
      <c r="F71" s="162">
        <v>12</v>
      </c>
      <c r="G71" s="162">
        <v>0</v>
      </c>
      <c r="H71" s="162">
        <v>0</v>
      </c>
      <c r="I71" s="162">
        <v>143</v>
      </c>
      <c r="J71" s="163">
        <v>21710000</v>
      </c>
      <c r="K71" s="162">
        <v>158</v>
      </c>
      <c r="L71" s="162">
        <v>5</v>
      </c>
      <c r="M71" s="200">
        <v>6500</v>
      </c>
    </row>
    <row r="72" spans="2:13" ht="15">
      <c r="B72" s="119" t="s">
        <v>406</v>
      </c>
      <c r="C72" s="119" t="s">
        <v>193</v>
      </c>
      <c r="D72" s="199">
        <v>19</v>
      </c>
      <c r="E72" s="163">
        <v>2322000</v>
      </c>
      <c r="F72" s="162">
        <v>18</v>
      </c>
      <c r="G72" s="162">
        <v>1</v>
      </c>
      <c r="H72" s="162">
        <v>700</v>
      </c>
      <c r="I72" s="162">
        <v>238</v>
      </c>
      <c r="J72" s="163">
        <v>45867000</v>
      </c>
      <c r="K72" s="162">
        <v>215</v>
      </c>
      <c r="L72" s="162">
        <v>6</v>
      </c>
      <c r="M72" s="200">
        <v>197400</v>
      </c>
    </row>
    <row r="73" spans="2:13" ht="15">
      <c r="B73" s="118" t="s">
        <v>407</v>
      </c>
      <c r="C73" s="118" t="s">
        <v>194</v>
      </c>
      <c r="D73" s="199">
        <v>12</v>
      </c>
      <c r="E73" s="163">
        <v>2560000</v>
      </c>
      <c r="F73" s="162">
        <v>4</v>
      </c>
      <c r="G73" s="162">
        <v>0</v>
      </c>
      <c r="H73" s="162">
        <v>0</v>
      </c>
      <c r="I73" s="162">
        <v>120</v>
      </c>
      <c r="J73" s="163">
        <v>42480000</v>
      </c>
      <c r="K73" s="162">
        <v>103</v>
      </c>
      <c r="L73" s="162">
        <v>4</v>
      </c>
      <c r="M73" s="200">
        <v>13100</v>
      </c>
    </row>
    <row r="74" spans="2:13" ht="15">
      <c r="B74" s="119" t="s">
        <v>408</v>
      </c>
      <c r="C74" s="119" t="s">
        <v>195</v>
      </c>
      <c r="D74" s="199">
        <v>10</v>
      </c>
      <c r="E74" s="163">
        <v>590000</v>
      </c>
      <c r="F74" s="162">
        <v>18</v>
      </c>
      <c r="G74" s="162">
        <v>0</v>
      </c>
      <c r="H74" s="162">
        <v>0</v>
      </c>
      <c r="I74" s="162">
        <v>130</v>
      </c>
      <c r="J74" s="163">
        <v>10165000</v>
      </c>
      <c r="K74" s="162">
        <v>132</v>
      </c>
      <c r="L74" s="162">
        <v>2</v>
      </c>
      <c r="M74" s="200">
        <v>1400</v>
      </c>
    </row>
    <row r="75" spans="2:13" ht="15">
      <c r="B75" s="118" t="s">
        <v>409</v>
      </c>
      <c r="C75" s="118" t="s">
        <v>196</v>
      </c>
      <c r="D75" s="199">
        <v>16</v>
      </c>
      <c r="E75" s="163">
        <v>7382000</v>
      </c>
      <c r="F75" s="162">
        <v>9</v>
      </c>
      <c r="G75" s="162">
        <v>0</v>
      </c>
      <c r="H75" s="162">
        <v>0</v>
      </c>
      <c r="I75" s="162">
        <v>192</v>
      </c>
      <c r="J75" s="163">
        <v>50436000</v>
      </c>
      <c r="K75" s="162">
        <v>102</v>
      </c>
      <c r="L75" s="162">
        <v>2</v>
      </c>
      <c r="M75" s="200">
        <v>247100</v>
      </c>
    </row>
    <row r="76" spans="2:13" ht="15">
      <c r="B76" s="119" t="s">
        <v>410</v>
      </c>
      <c r="C76" s="119" t="s">
        <v>197</v>
      </c>
      <c r="D76" s="199">
        <v>1</v>
      </c>
      <c r="E76" s="163">
        <v>10000</v>
      </c>
      <c r="F76" s="162">
        <v>0</v>
      </c>
      <c r="G76" s="162">
        <v>0</v>
      </c>
      <c r="H76" s="162">
        <v>0</v>
      </c>
      <c r="I76" s="162">
        <v>15</v>
      </c>
      <c r="J76" s="163">
        <v>1300000</v>
      </c>
      <c r="K76" s="162">
        <v>13</v>
      </c>
      <c r="L76" s="162">
        <v>1</v>
      </c>
      <c r="M76" s="189">
        <v>700</v>
      </c>
    </row>
    <row r="77" spans="2:13" ht="15">
      <c r="B77" s="118" t="s">
        <v>411</v>
      </c>
      <c r="C77" s="118" t="s">
        <v>198</v>
      </c>
      <c r="D77" s="199">
        <v>7</v>
      </c>
      <c r="E77" s="163">
        <v>2950000</v>
      </c>
      <c r="F77" s="162">
        <v>12</v>
      </c>
      <c r="G77" s="162">
        <v>0</v>
      </c>
      <c r="H77" s="162">
        <v>0</v>
      </c>
      <c r="I77" s="162">
        <v>75</v>
      </c>
      <c r="J77" s="163">
        <v>19880000</v>
      </c>
      <c r="K77" s="162">
        <v>111</v>
      </c>
      <c r="L77" s="162">
        <v>2</v>
      </c>
      <c r="M77" s="200">
        <v>1400</v>
      </c>
    </row>
    <row r="78" spans="2:13" ht="15">
      <c r="B78" s="119" t="s">
        <v>412</v>
      </c>
      <c r="C78" s="119" t="s">
        <v>199</v>
      </c>
      <c r="D78" s="199">
        <v>6</v>
      </c>
      <c r="E78" s="163">
        <v>830000</v>
      </c>
      <c r="F78" s="162">
        <v>1</v>
      </c>
      <c r="G78" s="162">
        <v>0</v>
      </c>
      <c r="H78" s="162">
        <v>0</v>
      </c>
      <c r="I78" s="162">
        <v>71</v>
      </c>
      <c r="J78" s="163">
        <v>11905000</v>
      </c>
      <c r="K78" s="162">
        <v>41</v>
      </c>
      <c r="L78" s="162">
        <v>2</v>
      </c>
      <c r="M78" s="200">
        <v>1400</v>
      </c>
    </row>
    <row r="79" spans="2:13" ht="15">
      <c r="B79" s="118" t="s">
        <v>413</v>
      </c>
      <c r="C79" s="118" t="s">
        <v>200</v>
      </c>
      <c r="D79" s="199">
        <v>20</v>
      </c>
      <c r="E79" s="163">
        <v>8350000</v>
      </c>
      <c r="F79" s="162">
        <v>13</v>
      </c>
      <c r="G79" s="162">
        <v>0</v>
      </c>
      <c r="H79" s="162">
        <v>0</v>
      </c>
      <c r="I79" s="162">
        <v>155</v>
      </c>
      <c r="J79" s="163">
        <v>72395000</v>
      </c>
      <c r="K79" s="162">
        <v>119</v>
      </c>
      <c r="L79" s="162">
        <v>2</v>
      </c>
      <c r="M79" s="200">
        <v>1400</v>
      </c>
    </row>
    <row r="80" spans="2:13" ht="15">
      <c r="B80" s="119" t="s">
        <v>414</v>
      </c>
      <c r="C80" s="119" t="s">
        <v>201</v>
      </c>
      <c r="D80" s="199">
        <v>15</v>
      </c>
      <c r="E80" s="163">
        <v>5550000</v>
      </c>
      <c r="F80" s="162">
        <v>5</v>
      </c>
      <c r="G80" s="162">
        <v>0</v>
      </c>
      <c r="H80" s="162">
        <v>0</v>
      </c>
      <c r="I80" s="162">
        <v>85</v>
      </c>
      <c r="J80" s="163">
        <v>35030000</v>
      </c>
      <c r="K80" s="162">
        <v>40</v>
      </c>
      <c r="L80" s="162">
        <v>0</v>
      </c>
      <c r="M80" s="189">
        <v>0</v>
      </c>
    </row>
    <row r="81" spans="2:13" ht="15">
      <c r="B81" s="118" t="s">
        <v>415</v>
      </c>
      <c r="C81" s="118" t="s">
        <v>202</v>
      </c>
      <c r="D81" s="199">
        <v>2</v>
      </c>
      <c r="E81" s="162">
        <v>300000</v>
      </c>
      <c r="F81" s="162">
        <v>11</v>
      </c>
      <c r="G81" s="162">
        <v>0</v>
      </c>
      <c r="H81" s="162">
        <v>0</v>
      </c>
      <c r="I81" s="162">
        <v>26</v>
      </c>
      <c r="J81" s="163">
        <v>5475000</v>
      </c>
      <c r="K81" s="162">
        <v>79</v>
      </c>
      <c r="L81" s="162">
        <v>1</v>
      </c>
      <c r="M81" s="189">
        <v>700</v>
      </c>
    </row>
    <row r="82" spans="2:13" ht="15">
      <c r="B82" s="119" t="s">
        <v>416</v>
      </c>
      <c r="C82" s="119" t="s">
        <v>203</v>
      </c>
      <c r="D82" s="199">
        <v>1</v>
      </c>
      <c r="E82" s="162">
        <v>400000</v>
      </c>
      <c r="F82" s="162">
        <v>2</v>
      </c>
      <c r="G82" s="162">
        <v>0</v>
      </c>
      <c r="H82" s="162">
        <v>0</v>
      </c>
      <c r="I82" s="162">
        <v>10</v>
      </c>
      <c r="J82" s="163">
        <v>2960000</v>
      </c>
      <c r="K82" s="162">
        <v>37</v>
      </c>
      <c r="L82" s="162">
        <v>0</v>
      </c>
      <c r="M82" s="189">
        <v>0</v>
      </c>
    </row>
    <row r="83" spans="2:13" ht="15">
      <c r="B83" s="118" t="s">
        <v>417</v>
      </c>
      <c r="C83" s="118" t="s">
        <v>204</v>
      </c>
      <c r="D83" s="199">
        <v>5</v>
      </c>
      <c r="E83" s="163">
        <v>1200000</v>
      </c>
      <c r="F83" s="162">
        <v>9</v>
      </c>
      <c r="G83" s="162">
        <v>0</v>
      </c>
      <c r="H83" s="162">
        <v>0</v>
      </c>
      <c r="I83" s="162">
        <v>37</v>
      </c>
      <c r="J83" s="163">
        <v>11895000</v>
      </c>
      <c r="K83" s="162">
        <v>86</v>
      </c>
      <c r="L83" s="162">
        <v>1</v>
      </c>
      <c r="M83" s="200">
        <v>7000</v>
      </c>
    </row>
    <row r="84" spans="2:13" ht="15">
      <c r="B84" s="119" t="s">
        <v>418</v>
      </c>
      <c r="C84" s="119" t="s">
        <v>205</v>
      </c>
      <c r="D84" s="199">
        <v>14</v>
      </c>
      <c r="E84" s="163">
        <v>1715000</v>
      </c>
      <c r="F84" s="162">
        <v>5</v>
      </c>
      <c r="G84" s="162">
        <v>1</v>
      </c>
      <c r="H84" s="162">
        <v>700</v>
      </c>
      <c r="I84" s="162">
        <v>156</v>
      </c>
      <c r="J84" s="163">
        <v>26422000</v>
      </c>
      <c r="K84" s="162">
        <v>111</v>
      </c>
      <c r="L84" s="162">
        <v>2</v>
      </c>
      <c r="M84" s="189">
        <v>1400</v>
      </c>
    </row>
    <row r="85" spans="2:13" ht="15">
      <c r="B85" s="118" t="s">
        <v>419</v>
      </c>
      <c r="C85" s="118" t="s">
        <v>206</v>
      </c>
      <c r="D85" s="199">
        <v>5</v>
      </c>
      <c r="E85" s="163">
        <v>460000</v>
      </c>
      <c r="F85" s="162">
        <v>9</v>
      </c>
      <c r="G85" s="162">
        <v>0</v>
      </c>
      <c r="H85" s="162">
        <v>0</v>
      </c>
      <c r="I85" s="162">
        <v>66</v>
      </c>
      <c r="J85" s="163">
        <v>13560000</v>
      </c>
      <c r="K85" s="162">
        <v>70</v>
      </c>
      <c r="L85" s="162">
        <v>2</v>
      </c>
      <c r="M85" s="200">
        <v>7900</v>
      </c>
    </row>
    <row r="86" spans="2:13" ht="15">
      <c r="B86" s="119" t="s">
        <v>420</v>
      </c>
      <c r="C86" s="119" t="s">
        <v>207</v>
      </c>
      <c r="D86" s="199">
        <v>2</v>
      </c>
      <c r="E86" s="163">
        <v>200000</v>
      </c>
      <c r="F86" s="162">
        <v>7</v>
      </c>
      <c r="G86" s="162">
        <v>0</v>
      </c>
      <c r="H86" s="162">
        <v>0</v>
      </c>
      <c r="I86" s="162">
        <v>38</v>
      </c>
      <c r="J86" s="163">
        <v>9125000</v>
      </c>
      <c r="K86" s="162">
        <v>46</v>
      </c>
      <c r="L86" s="162">
        <v>0</v>
      </c>
      <c r="M86" s="189">
        <v>0</v>
      </c>
    </row>
    <row r="87" spans="2:13" ht="15">
      <c r="B87" s="118" t="s">
        <v>421</v>
      </c>
      <c r="C87" s="118" t="s">
        <v>208</v>
      </c>
      <c r="D87" s="199">
        <v>14</v>
      </c>
      <c r="E87" s="163">
        <v>3080000</v>
      </c>
      <c r="F87" s="162">
        <v>15</v>
      </c>
      <c r="G87" s="162">
        <v>0</v>
      </c>
      <c r="H87" s="162">
        <v>0</v>
      </c>
      <c r="I87" s="162">
        <v>161</v>
      </c>
      <c r="J87" s="163">
        <v>38666000</v>
      </c>
      <c r="K87" s="162">
        <v>124</v>
      </c>
      <c r="L87" s="162">
        <v>3</v>
      </c>
      <c r="M87" s="200">
        <v>2100</v>
      </c>
    </row>
    <row r="88" spans="2:13" ht="15.75" thickBot="1">
      <c r="B88" s="120" t="s">
        <v>422</v>
      </c>
      <c r="C88" s="120" t="s">
        <v>209</v>
      </c>
      <c r="D88" s="202">
        <v>16</v>
      </c>
      <c r="E88" s="203">
        <v>1330000</v>
      </c>
      <c r="F88" s="190">
        <v>8</v>
      </c>
      <c r="G88" s="190">
        <v>0</v>
      </c>
      <c r="H88" s="190">
        <v>0</v>
      </c>
      <c r="I88" s="190">
        <v>121</v>
      </c>
      <c r="J88" s="203">
        <v>17055000</v>
      </c>
      <c r="K88" s="190">
        <v>92</v>
      </c>
      <c r="L88" s="190">
        <v>0</v>
      </c>
      <c r="M88" s="191">
        <v>0</v>
      </c>
    </row>
    <row r="89" spans="2:13" ht="16.5" thickBot="1" thickTop="1">
      <c r="B89" s="121"/>
      <c r="C89" s="122" t="s">
        <v>210</v>
      </c>
      <c r="D89" s="196">
        <f>SUM(D8:D88)</f>
        <v>5314</v>
      </c>
      <c r="E89" s="196">
        <f aca="true" t="shared" si="0" ref="E89:M89">SUM(E8:E88)</f>
        <v>871070633</v>
      </c>
      <c r="F89" s="196">
        <f t="shared" si="0"/>
        <v>3049</v>
      </c>
      <c r="G89" s="196">
        <f t="shared" si="0"/>
        <v>48</v>
      </c>
      <c r="H89" s="196">
        <f t="shared" si="0"/>
        <v>192300</v>
      </c>
      <c r="I89" s="196">
        <f t="shared" si="0"/>
        <v>53365</v>
      </c>
      <c r="J89" s="196">
        <f t="shared" si="0"/>
        <v>13549514971</v>
      </c>
      <c r="K89" s="196">
        <f t="shared" si="0"/>
        <v>33284</v>
      </c>
      <c r="L89" s="196">
        <f t="shared" si="0"/>
        <v>638</v>
      </c>
      <c r="M89" s="196">
        <f t="shared" si="0"/>
        <v>3752540</v>
      </c>
    </row>
    <row r="90" ht="15.75" thickTop="1"/>
    <row r="91" spans="2:6" ht="15">
      <c r="B91" s="1" t="s">
        <v>495</v>
      </c>
      <c r="C91" s="1"/>
      <c r="D91" s="1"/>
      <c r="E91" s="1"/>
      <c r="F91" s="1"/>
    </row>
    <row r="92" spans="2:6" ht="15">
      <c r="B92" s="488" t="s">
        <v>18</v>
      </c>
      <c r="C92" s="488"/>
      <c r="D92" s="488"/>
      <c r="E92" s="488"/>
      <c r="F92" s="488"/>
    </row>
  </sheetData>
  <sheetProtection/>
  <mergeCells count="11">
    <mergeCell ref="I5:M5"/>
    <mergeCell ref="D6:E6"/>
    <mergeCell ref="G6:H6"/>
    <mergeCell ref="I6:J6"/>
    <mergeCell ref="L6:M6"/>
    <mergeCell ref="B1:M1"/>
    <mergeCell ref="B92:F92"/>
    <mergeCell ref="B3:K3"/>
    <mergeCell ref="B5:B7"/>
    <mergeCell ref="C5:C7"/>
    <mergeCell ref="D5:H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&amp;L18.11.2016&amp;CTÜRKİYE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T43" sqref="T43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549" t="s">
        <v>573</v>
      </c>
      <c r="B1" s="549"/>
      <c r="C1" s="549"/>
      <c r="D1" s="549"/>
    </row>
    <row r="2" spans="2:4" ht="15.75" customHeight="1">
      <c r="B2" s="547" t="s">
        <v>576</v>
      </c>
      <c r="C2" s="547"/>
      <c r="D2" s="547"/>
    </row>
    <row r="3" spans="2:4" ht="15.75" customHeight="1" thickBot="1">
      <c r="B3" s="92"/>
      <c r="C3" s="92"/>
      <c r="D3" s="92"/>
    </row>
    <row r="4" spans="2:4" ht="19.5" customHeight="1" thickBot="1">
      <c r="B4" s="204" t="s">
        <v>294</v>
      </c>
      <c r="C4" s="257" t="s">
        <v>30</v>
      </c>
      <c r="D4" s="208"/>
    </row>
    <row r="5" spans="2:3" ht="16.5" customHeight="1">
      <c r="B5" s="289" t="s">
        <v>283</v>
      </c>
      <c r="C5" s="187">
        <v>28</v>
      </c>
    </row>
    <row r="6" spans="2:3" ht="16.5" customHeight="1">
      <c r="B6" s="290" t="s">
        <v>284</v>
      </c>
      <c r="C6" s="189">
        <v>3</v>
      </c>
    </row>
    <row r="7" spans="2:3" ht="16.5" customHeight="1">
      <c r="B7" s="290" t="s">
        <v>285</v>
      </c>
      <c r="C7" s="189">
        <v>2</v>
      </c>
    </row>
    <row r="8" spans="2:3" ht="16.5" customHeight="1">
      <c r="B8" s="290" t="s">
        <v>286</v>
      </c>
      <c r="C8" s="189">
        <v>3</v>
      </c>
    </row>
    <row r="9" spans="2:3" ht="16.5" customHeight="1">
      <c r="B9" s="290" t="s">
        <v>287</v>
      </c>
      <c r="C9" s="189">
        <v>1</v>
      </c>
    </row>
    <row r="10" spans="2:3" ht="16.5" customHeight="1">
      <c r="B10" s="290" t="s">
        <v>288</v>
      </c>
      <c r="C10" s="189">
        <v>3</v>
      </c>
    </row>
    <row r="11" spans="2:3" s="98" customFormat="1" ht="16.5" customHeight="1">
      <c r="B11" s="290" t="s">
        <v>289</v>
      </c>
      <c r="C11" s="189">
        <v>1</v>
      </c>
    </row>
    <row r="12" spans="2:3" s="98" customFormat="1" ht="16.5" customHeight="1">
      <c r="B12" s="290" t="s">
        <v>291</v>
      </c>
      <c r="C12" s="189">
        <v>1</v>
      </c>
    </row>
    <row r="13" spans="2:3" s="98" customFormat="1" ht="16.5" customHeight="1">
      <c r="B13" s="290" t="s">
        <v>301</v>
      </c>
      <c r="C13" s="189">
        <v>3</v>
      </c>
    </row>
    <row r="14" spans="2:3" s="98" customFormat="1" ht="16.5" customHeight="1">
      <c r="B14" s="290" t="s">
        <v>293</v>
      </c>
      <c r="C14" s="189">
        <v>1</v>
      </c>
    </row>
    <row r="15" spans="2:3" s="98" customFormat="1" ht="16.5" customHeight="1">
      <c r="B15" s="290" t="s">
        <v>292</v>
      </c>
      <c r="C15" s="189">
        <v>2</v>
      </c>
    </row>
    <row r="16" spans="2:3" ht="19.5" customHeight="1" thickBot="1">
      <c r="B16" s="300" t="s">
        <v>30</v>
      </c>
      <c r="C16" s="191">
        <v>48</v>
      </c>
    </row>
    <row r="17" spans="2:3" ht="15">
      <c r="B17" s="548"/>
      <c r="C17" s="548"/>
    </row>
    <row r="18" spans="1:4" ht="15.75" customHeight="1" thickBot="1">
      <c r="A18" s="550" t="s">
        <v>577</v>
      </c>
      <c r="B18" s="550"/>
      <c r="C18" s="550"/>
      <c r="D18" s="550"/>
    </row>
    <row r="19" spans="2:4" ht="18" customHeight="1" thickBot="1">
      <c r="B19" s="204" t="s">
        <v>294</v>
      </c>
      <c r="C19" s="257" t="s">
        <v>30</v>
      </c>
      <c r="D19" s="94"/>
    </row>
    <row r="20" spans="2:3" ht="16.5" customHeight="1">
      <c r="B20" s="289" t="s">
        <v>283</v>
      </c>
      <c r="C20" s="187">
        <v>282</v>
      </c>
    </row>
    <row r="21" spans="2:3" ht="16.5" customHeight="1">
      <c r="B21" s="290" t="s">
        <v>284</v>
      </c>
      <c r="C21" s="189">
        <v>81</v>
      </c>
    </row>
    <row r="22" spans="2:3" ht="16.5" customHeight="1">
      <c r="B22" s="290" t="s">
        <v>285</v>
      </c>
      <c r="C22" s="189">
        <v>50</v>
      </c>
    </row>
    <row r="23" spans="2:3" ht="16.5" customHeight="1">
      <c r="B23" s="290" t="s">
        <v>286</v>
      </c>
      <c r="C23" s="189">
        <v>31</v>
      </c>
    </row>
    <row r="24" spans="2:3" ht="16.5" customHeight="1">
      <c r="B24" s="290" t="s">
        <v>287</v>
      </c>
      <c r="C24" s="189">
        <v>49</v>
      </c>
    </row>
    <row r="25" spans="2:3" ht="16.5" customHeight="1">
      <c r="B25" s="290" t="s">
        <v>288</v>
      </c>
      <c r="C25" s="189">
        <v>31</v>
      </c>
    </row>
    <row r="26" spans="2:3" ht="18" customHeight="1">
      <c r="B26" s="290" t="s">
        <v>289</v>
      </c>
      <c r="C26" s="189">
        <v>41</v>
      </c>
    </row>
    <row r="27" spans="2:3" ht="16.5" customHeight="1">
      <c r="B27" s="290" t="s">
        <v>290</v>
      </c>
      <c r="C27" s="189">
        <v>9</v>
      </c>
    </row>
    <row r="28" spans="2:3" ht="16.5" customHeight="1">
      <c r="B28" s="290" t="s">
        <v>291</v>
      </c>
      <c r="C28" s="189">
        <v>16</v>
      </c>
    </row>
    <row r="29" spans="2:3" s="98" customFormat="1" ht="16.5" customHeight="1">
      <c r="B29" s="290" t="s">
        <v>301</v>
      </c>
      <c r="C29" s="189">
        <v>24</v>
      </c>
    </row>
    <row r="30" spans="2:3" s="98" customFormat="1" ht="16.5" customHeight="1">
      <c r="B30" s="290" t="s">
        <v>305</v>
      </c>
      <c r="C30" s="189">
        <v>4</v>
      </c>
    </row>
    <row r="31" spans="2:3" s="98" customFormat="1" ht="16.5" customHeight="1">
      <c r="B31" s="290" t="s">
        <v>521</v>
      </c>
      <c r="C31" s="189">
        <v>2</v>
      </c>
    </row>
    <row r="32" spans="2:3" s="98" customFormat="1" ht="16.5" customHeight="1">
      <c r="B32" s="290" t="s">
        <v>522</v>
      </c>
      <c r="C32" s="189">
        <v>2</v>
      </c>
    </row>
    <row r="33" spans="2:3" ht="16.5" customHeight="1">
      <c r="B33" s="290" t="s">
        <v>293</v>
      </c>
      <c r="C33" s="189">
        <v>4</v>
      </c>
    </row>
    <row r="34" spans="2:3" s="98" customFormat="1" ht="16.5" customHeight="1">
      <c r="B34" s="290" t="s">
        <v>539</v>
      </c>
      <c r="C34" s="189">
        <v>1</v>
      </c>
    </row>
    <row r="35" spans="2:3" s="98" customFormat="1" ht="16.5" customHeight="1">
      <c r="B35" s="290" t="s">
        <v>592</v>
      </c>
      <c r="C35" s="189">
        <v>3</v>
      </c>
    </row>
    <row r="36" spans="2:3" s="98" customFormat="1" ht="16.5" customHeight="1">
      <c r="B36" s="290" t="s">
        <v>449</v>
      </c>
      <c r="C36" s="189">
        <v>1</v>
      </c>
    </row>
    <row r="37" spans="2:3" ht="16.5" customHeight="1">
      <c r="B37" s="290" t="s">
        <v>292</v>
      </c>
      <c r="C37" s="189">
        <v>7</v>
      </c>
    </row>
    <row r="38" spans="2:3" ht="20.25" customHeight="1" thickBot="1">
      <c r="B38" s="300" t="s">
        <v>30</v>
      </c>
      <c r="C38" s="191">
        <v>638</v>
      </c>
    </row>
    <row r="39" ht="15">
      <c r="B39" s="37" t="s">
        <v>18</v>
      </c>
    </row>
  </sheetData>
  <sheetProtection/>
  <mergeCells count="4">
    <mergeCell ref="B2:D2"/>
    <mergeCell ref="B17:C17"/>
    <mergeCell ref="A1:D1"/>
    <mergeCell ref="A18:D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&amp;L18.11.2016&amp;CTÜRKİYE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E27"/>
  <sheetViews>
    <sheetView zoomScalePageLayoutView="0" workbookViewId="0" topLeftCell="A4">
      <selection activeCell="T43" sqref="T43"/>
    </sheetView>
  </sheetViews>
  <sheetFormatPr defaultColWidth="9.140625" defaultRowHeight="15"/>
  <cols>
    <col min="1" max="1" width="26.8515625" style="0" customWidth="1"/>
    <col min="2" max="2" width="20.57421875" style="0" customWidth="1"/>
    <col min="3" max="3" width="18.00390625" style="0" customWidth="1"/>
    <col min="4" max="4" width="18.57421875" style="0" customWidth="1"/>
    <col min="5" max="5" width="11.140625" style="0" bestFit="1" customWidth="1"/>
    <col min="250" max="250" width="26.8515625" style="0" customWidth="1"/>
  </cols>
  <sheetData>
    <row r="2" spans="1:5" ht="18.75" thickBot="1">
      <c r="A2" s="384" t="s">
        <v>573</v>
      </c>
      <c r="B2" s="384"/>
      <c r="C2" s="384"/>
      <c r="D2" s="384"/>
      <c r="E2" s="384"/>
    </row>
    <row r="5" spans="1:5" ht="18.75" customHeight="1">
      <c r="A5" s="425" t="s">
        <v>574</v>
      </c>
      <c r="B5" s="425"/>
      <c r="C5" s="425"/>
      <c r="D5" s="425"/>
      <c r="E5" s="425"/>
    </row>
    <row r="6" spans="2:5" ht="15.75">
      <c r="B6" s="1"/>
      <c r="C6" s="38"/>
      <c r="D6" s="38"/>
      <c r="E6" s="38"/>
    </row>
    <row r="7" spans="2:5" ht="15.75">
      <c r="B7" s="1"/>
      <c r="C7" s="38"/>
      <c r="D7" s="38"/>
      <c r="E7" s="38"/>
    </row>
    <row r="9" spans="1:5" ht="31.5" customHeight="1">
      <c r="A9" s="61"/>
      <c r="B9" s="142" t="s">
        <v>3</v>
      </c>
      <c r="C9" s="142" t="s">
        <v>6</v>
      </c>
      <c r="D9" s="142" t="s">
        <v>2</v>
      </c>
      <c r="E9" s="177"/>
    </row>
    <row r="10" spans="1:4" ht="24" customHeight="1">
      <c r="A10" s="205" t="s">
        <v>9</v>
      </c>
      <c r="B10" s="162">
        <v>38</v>
      </c>
      <c r="C10" s="162">
        <v>314</v>
      </c>
      <c r="D10" s="162">
        <v>352</v>
      </c>
    </row>
    <row r="11" spans="1:5" ht="27.75" customHeight="1">
      <c r="A11" s="206" t="s">
        <v>215</v>
      </c>
      <c r="B11" s="163">
        <v>25200000</v>
      </c>
      <c r="C11" s="163">
        <v>48422000</v>
      </c>
      <c r="D11" s="163">
        <v>73622000</v>
      </c>
      <c r="E11" s="88"/>
    </row>
    <row r="12" spans="1:5" ht="36" customHeight="1">
      <c r="A12" s="206" t="s">
        <v>216</v>
      </c>
      <c r="B12" s="163">
        <v>15410200</v>
      </c>
      <c r="C12" s="163">
        <v>45296160</v>
      </c>
      <c r="D12" s="163">
        <v>60706360</v>
      </c>
      <c r="E12" s="88"/>
    </row>
    <row r="13" spans="1:4" ht="21" customHeight="1">
      <c r="A13" s="206" t="s">
        <v>593</v>
      </c>
      <c r="B13" s="162">
        <v>61.15</v>
      </c>
      <c r="C13" s="162">
        <v>93.54</v>
      </c>
      <c r="D13" s="162">
        <v>82.46</v>
      </c>
    </row>
    <row r="14" spans="1:3" ht="45" customHeight="1">
      <c r="A14" s="2"/>
      <c r="B14" s="2"/>
      <c r="C14" s="2"/>
    </row>
    <row r="15" spans="1:3" ht="15">
      <c r="A15" s="2"/>
      <c r="B15" s="2"/>
      <c r="C15" s="2"/>
    </row>
    <row r="16" spans="1:3" ht="15">
      <c r="A16" s="2"/>
      <c r="B16" s="2"/>
      <c r="C16" s="2"/>
    </row>
    <row r="17" ht="15.75" customHeight="1"/>
    <row r="18" spans="1:4" ht="15.75" customHeight="1">
      <c r="A18" s="551" t="s">
        <v>575</v>
      </c>
      <c r="B18" s="551"/>
      <c r="C18" s="551"/>
      <c r="D18" s="551"/>
    </row>
    <row r="19" spans="1:4" ht="15.75" customHeight="1">
      <c r="A19" s="551"/>
      <c r="B19" s="551"/>
      <c r="C19" s="551"/>
      <c r="D19" s="551"/>
    </row>
    <row r="20" spans="1:4" ht="31.5" customHeight="1">
      <c r="A20" s="33"/>
      <c r="B20" s="33"/>
      <c r="C20" s="33"/>
      <c r="D20" s="33"/>
    </row>
    <row r="21" spans="1:5" ht="5.25" customHeight="1">
      <c r="A21" s="552"/>
      <c r="B21" s="552"/>
      <c r="C21" s="552"/>
      <c r="D21" s="552"/>
      <c r="E21" s="552"/>
    </row>
    <row r="22" spans="1:4" ht="31.5" customHeight="1">
      <c r="A22" s="62"/>
      <c r="B22" s="142" t="s">
        <v>3</v>
      </c>
      <c r="C22" s="142" t="s">
        <v>6</v>
      </c>
      <c r="D22" s="142" t="s">
        <v>2</v>
      </c>
    </row>
    <row r="23" spans="1:4" ht="20.25" customHeight="1">
      <c r="A23" s="188" t="s">
        <v>9</v>
      </c>
      <c r="B23" s="162">
        <v>490</v>
      </c>
      <c r="C23" s="162">
        <v>3244</v>
      </c>
      <c r="D23" s="163">
        <v>3734</v>
      </c>
    </row>
    <row r="24" spans="1:4" ht="30.75" customHeight="1">
      <c r="A24" s="207" t="s">
        <v>215</v>
      </c>
      <c r="B24" s="163">
        <v>372462050</v>
      </c>
      <c r="C24" s="163">
        <v>508034425</v>
      </c>
      <c r="D24" s="163">
        <v>880496475</v>
      </c>
    </row>
    <row r="25" spans="1:4" ht="36.75" customHeight="1">
      <c r="A25" s="207" t="s">
        <v>216</v>
      </c>
      <c r="B25" s="163">
        <v>319128896</v>
      </c>
      <c r="C25" s="163">
        <v>466481763</v>
      </c>
      <c r="D25" s="163">
        <v>785610659</v>
      </c>
    </row>
    <row r="26" spans="1:4" ht="18.75" customHeight="1">
      <c r="A26" s="206" t="s">
        <v>594</v>
      </c>
      <c r="B26" s="162">
        <v>85.68</v>
      </c>
      <c r="C26" s="162">
        <v>91.82</v>
      </c>
      <c r="D26" s="162">
        <v>89.22</v>
      </c>
    </row>
    <row r="27" spans="1:3" ht="18.75" customHeight="1">
      <c r="A27" s="2" t="s">
        <v>18</v>
      </c>
      <c r="B27" s="2"/>
      <c r="C27" s="2"/>
    </row>
  </sheetData>
  <sheetProtection/>
  <mergeCells count="4">
    <mergeCell ref="A18:D19"/>
    <mergeCell ref="A21:E21"/>
    <mergeCell ref="A2:E2"/>
    <mergeCell ref="A5:E5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&amp;L18.11.2016&amp;CTÜRKİYE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23">
      <selection activeCell="T43" sqref="T43"/>
    </sheetView>
  </sheetViews>
  <sheetFormatPr defaultColWidth="9.140625" defaultRowHeight="15"/>
  <cols>
    <col min="2" max="2" width="12.7109375" style="0" customWidth="1"/>
    <col min="3" max="3" width="18.00390625" style="98" customWidth="1"/>
    <col min="4" max="5" width="13.8515625" style="0" customWidth="1"/>
    <col min="6" max="6" width="19.421875" style="0" customWidth="1"/>
    <col min="7" max="7" width="10.140625" style="0" bestFit="1" customWidth="1"/>
    <col min="130" max="130" width="18.00390625" style="0" customWidth="1"/>
    <col min="131" max="132" width="13.8515625" style="0" customWidth="1"/>
    <col min="133" max="133" width="19.421875" style="0" customWidth="1"/>
    <col min="134" max="134" width="10.140625" style="0" bestFit="1" customWidth="1"/>
    <col min="135" max="135" width="8.8515625" style="0" customWidth="1"/>
    <col min="136" max="136" width="10.140625" style="0" bestFit="1" customWidth="1"/>
  </cols>
  <sheetData>
    <row r="1" spans="1:7" ht="17.25" thickBot="1">
      <c r="A1" s="560" t="s">
        <v>571</v>
      </c>
      <c r="B1" s="560"/>
      <c r="C1" s="560"/>
      <c r="D1" s="560"/>
      <c r="E1" s="560"/>
      <c r="F1" s="560"/>
      <c r="G1" s="102"/>
    </row>
    <row r="2" spans="1:7" ht="15" customHeight="1">
      <c r="A2" s="561" t="s">
        <v>601</v>
      </c>
      <c r="B2" s="561"/>
      <c r="C2" s="561"/>
      <c r="D2" s="561"/>
      <c r="E2" s="561"/>
      <c r="F2" s="561"/>
      <c r="G2" s="93"/>
    </row>
    <row r="3" spans="1:7" ht="15" customHeight="1">
      <c r="A3" s="562"/>
      <c r="B3" s="562"/>
      <c r="C3" s="562"/>
      <c r="D3" s="562"/>
      <c r="E3" s="562"/>
      <c r="F3" s="562"/>
      <c r="G3" s="93"/>
    </row>
    <row r="4" spans="1:6" ht="15.75" customHeight="1">
      <c r="A4" s="1"/>
      <c r="B4" s="553" t="s">
        <v>107</v>
      </c>
      <c r="C4" s="553"/>
      <c r="D4" s="553"/>
      <c r="E4" s="553"/>
      <c r="F4" s="553"/>
    </row>
    <row r="5" spans="2:7" ht="45" customHeight="1">
      <c r="B5" s="556" t="s">
        <v>341</v>
      </c>
      <c r="C5" s="554" t="s">
        <v>217</v>
      </c>
      <c r="D5" s="556" t="s">
        <v>218</v>
      </c>
      <c r="E5" s="556" t="s">
        <v>219</v>
      </c>
      <c r="F5" s="556" t="s">
        <v>220</v>
      </c>
      <c r="G5" s="177"/>
    </row>
    <row r="6" spans="2:6" ht="15" customHeight="1" thickBot="1">
      <c r="B6" s="556"/>
      <c r="C6" s="559"/>
      <c r="D6" s="556"/>
      <c r="E6" s="557"/>
      <c r="F6" s="557"/>
    </row>
    <row r="7" spans="2:6" ht="17.25" customHeight="1" hidden="1">
      <c r="B7" s="554"/>
      <c r="C7" s="270"/>
      <c r="D7" s="554"/>
      <c r="E7" s="558"/>
      <c r="F7" s="558"/>
    </row>
    <row r="8" spans="2:6" ht="15">
      <c r="B8" s="197" t="s">
        <v>375</v>
      </c>
      <c r="C8" s="293" t="s">
        <v>162</v>
      </c>
      <c r="D8" s="186">
        <v>342</v>
      </c>
      <c r="E8" s="192">
        <v>303355050</v>
      </c>
      <c r="F8" s="198">
        <v>261860746</v>
      </c>
    </row>
    <row r="9" spans="2:6" ht="15">
      <c r="B9" s="199" t="s">
        <v>347</v>
      </c>
      <c r="C9" s="188" t="s">
        <v>135</v>
      </c>
      <c r="D9" s="162">
        <v>37</v>
      </c>
      <c r="E9" s="163">
        <v>21275000</v>
      </c>
      <c r="F9" s="200">
        <v>14624500</v>
      </c>
    </row>
    <row r="10" spans="2:6" ht="15">
      <c r="B10" s="199" t="s">
        <v>376</v>
      </c>
      <c r="C10" s="188" t="s">
        <v>163</v>
      </c>
      <c r="D10" s="162">
        <v>30</v>
      </c>
      <c r="E10" s="163">
        <v>29425000</v>
      </c>
      <c r="F10" s="200">
        <v>28327500</v>
      </c>
    </row>
    <row r="11" spans="2:6" ht="15">
      <c r="B11" s="199" t="s">
        <v>348</v>
      </c>
      <c r="C11" s="188" t="s">
        <v>136</v>
      </c>
      <c r="D11" s="162">
        <v>27</v>
      </c>
      <c r="E11" s="163">
        <v>4382000</v>
      </c>
      <c r="F11" s="200">
        <v>3657000</v>
      </c>
    </row>
    <row r="12" spans="2:6" ht="15">
      <c r="B12" s="199" t="s">
        <v>357</v>
      </c>
      <c r="C12" s="188" t="s">
        <v>145</v>
      </c>
      <c r="D12" s="162">
        <v>11</v>
      </c>
      <c r="E12" s="163">
        <v>775000</v>
      </c>
      <c r="F12" s="200">
        <v>502250</v>
      </c>
    </row>
    <row r="13" spans="2:6" ht="15">
      <c r="B13" s="199" t="s">
        <v>382</v>
      </c>
      <c r="C13" s="188" t="s">
        <v>169</v>
      </c>
      <c r="D13" s="162">
        <v>7</v>
      </c>
      <c r="E13" s="163">
        <v>650000</v>
      </c>
      <c r="F13" s="200">
        <v>413500</v>
      </c>
    </row>
    <row r="14" spans="2:6" ht="15">
      <c r="B14" s="199" t="s">
        <v>389</v>
      </c>
      <c r="C14" s="188" t="s">
        <v>176</v>
      </c>
      <c r="D14" s="162">
        <v>6</v>
      </c>
      <c r="E14" s="163">
        <v>4350000</v>
      </c>
      <c r="F14" s="200">
        <v>3428000</v>
      </c>
    </row>
    <row r="15" spans="2:6" ht="15">
      <c r="B15" s="199" t="s">
        <v>379</v>
      </c>
      <c r="C15" s="188" t="s">
        <v>166</v>
      </c>
      <c r="D15" s="162">
        <v>4</v>
      </c>
      <c r="E15" s="163">
        <v>750000</v>
      </c>
      <c r="F15" s="200">
        <v>324000</v>
      </c>
    </row>
    <row r="16" spans="2:6" ht="15">
      <c r="B16" s="199" t="s">
        <v>350</v>
      </c>
      <c r="C16" s="188" t="s">
        <v>138</v>
      </c>
      <c r="D16" s="162">
        <v>4</v>
      </c>
      <c r="E16" s="163">
        <v>1250000</v>
      </c>
      <c r="F16" s="200">
        <v>720000</v>
      </c>
    </row>
    <row r="17" spans="2:6" ht="15">
      <c r="B17" s="199" t="s">
        <v>411</v>
      </c>
      <c r="C17" s="188" t="s">
        <v>198</v>
      </c>
      <c r="D17" s="162">
        <v>2</v>
      </c>
      <c r="E17" s="163">
        <v>100000</v>
      </c>
      <c r="F17" s="200">
        <v>100000</v>
      </c>
    </row>
    <row r="18" spans="2:6" s="98" customFormat="1" ht="15">
      <c r="B18" s="199" t="s">
        <v>368</v>
      </c>
      <c r="C18" s="188" t="s">
        <v>156</v>
      </c>
      <c r="D18" s="162">
        <v>2</v>
      </c>
      <c r="E18" s="163">
        <v>400000</v>
      </c>
      <c r="F18" s="200">
        <v>320000</v>
      </c>
    </row>
    <row r="19" spans="2:6" s="98" customFormat="1" ht="15">
      <c r="B19" s="199" t="s">
        <v>363</v>
      </c>
      <c r="C19" s="188" t="s">
        <v>151</v>
      </c>
      <c r="D19" s="162">
        <v>2</v>
      </c>
      <c r="E19" s="163">
        <v>100000</v>
      </c>
      <c r="F19" s="200">
        <v>70000</v>
      </c>
    </row>
    <row r="20" spans="2:6" s="98" customFormat="1" ht="15">
      <c r="B20" s="199" t="s">
        <v>400</v>
      </c>
      <c r="C20" s="188" t="s">
        <v>187</v>
      </c>
      <c r="D20" s="162">
        <v>2</v>
      </c>
      <c r="E20" s="163">
        <v>1750000</v>
      </c>
      <c r="F20" s="200">
        <v>1750000</v>
      </c>
    </row>
    <row r="21" spans="2:6" s="98" customFormat="1" ht="15">
      <c r="B21" s="199" t="s">
        <v>396</v>
      </c>
      <c r="C21" s="188" t="s">
        <v>183</v>
      </c>
      <c r="D21" s="162">
        <v>2</v>
      </c>
      <c r="E21" s="163">
        <v>150000</v>
      </c>
      <c r="F21" s="200">
        <v>82500</v>
      </c>
    </row>
    <row r="22" spans="2:6" s="98" customFormat="1" ht="15">
      <c r="B22" s="199" t="s">
        <v>374</v>
      </c>
      <c r="C22" s="188" t="s">
        <v>279</v>
      </c>
      <c r="D22" s="162">
        <v>2</v>
      </c>
      <c r="E22" s="163">
        <v>1000000</v>
      </c>
      <c r="F22" s="200">
        <v>900000</v>
      </c>
    </row>
    <row r="23" spans="2:6" s="98" customFormat="1" ht="15">
      <c r="B23" s="199" t="s">
        <v>372</v>
      </c>
      <c r="C23" s="188" t="s">
        <v>160</v>
      </c>
      <c r="D23" s="162">
        <v>1</v>
      </c>
      <c r="E23" s="163">
        <v>100000</v>
      </c>
      <c r="F23" s="200">
        <v>99000</v>
      </c>
    </row>
    <row r="24" spans="2:6" s="98" customFormat="1" ht="15">
      <c r="B24" s="199" t="s">
        <v>392</v>
      </c>
      <c r="C24" s="188" t="s">
        <v>179</v>
      </c>
      <c r="D24" s="162">
        <v>1</v>
      </c>
      <c r="E24" s="163">
        <v>800000</v>
      </c>
      <c r="F24" s="200">
        <v>800000</v>
      </c>
    </row>
    <row r="25" spans="2:6" s="98" customFormat="1" ht="15">
      <c r="B25" s="199" t="s">
        <v>407</v>
      </c>
      <c r="C25" s="188" t="s">
        <v>194</v>
      </c>
      <c r="D25" s="162">
        <v>1</v>
      </c>
      <c r="E25" s="163">
        <v>100000</v>
      </c>
      <c r="F25" s="200">
        <v>55000</v>
      </c>
    </row>
    <row r="26" spans="2:6" s="98" customFormat="1" ht="15">
      <c r="B26" s="199" t="s">
        <v>345</v>
      </c>
      <c r="C26" s="188" t="s">
        <v>133</v>
      </c>
      <c r="D26" s="162">
        <v>1</v>
      </c>
      <c r="E26" s="163">
        <v>500000</v>
      </c>
      <c r="F26" s="200">
        <v>200000</v>
      </c>
    </row>
    <row r="27" spans="2:6" s="98" customFormat="1" ht="15">
      <c r="B27" s="199" t="s">
        <v>380</v>
      </c>
      <c r="C27" s="188" t="s">
        <v>167</v>
      </c>
      <c r="D27" s="162">
        <v>1</v>
      </c>
      <c r="E27" s="163">
        <v>100000</v>
      </c>
      <c r="F27" s="200">
        <v>50000</v>
      </c>
    </row>
    <row r="28" spans="2:6" ht="15">
      <c r="B28" s="199" t="s">
        <v>406</v>
      </c>
      <c r="C28" s="188" t="s">
        <v>193</v>
      </c>
      <c r="D28" s="162">
        <v>1</v>
      </c>
      <c r="E28" s="163">
        <v>200000</v>
      </c>
      <c r="F28" s="200">
        <v>180000</v>
      </c>
    </row>
    <row r="29" spans="2:6" ht="15" customHeight="1">
      <c r="B29" s="199" t="s">
        <v>418</v>
      </c>
      <c r="C29" s="188" t="s">
        <v>205</v>
      </c>
      <c r="D29" s="162">
        <v>1</v>
      </c>
      <c r="E29" s="163">
        <v>50000</v>
      </c>
      <c r="F29" s="200">
        <v>50000</v>
      </c>
    </row>
    <row r="30" spans="2:6" ht="15" customHeight="1">
      <c r="B30" s="199" t="s">
        <v>386</v>
      </c>
      <c r="C30" s="188" t="s">
        <v>173</v>
      </c>
      <c r="D30" s="162">
        <v>1</v>
      </c>
      <c r="E30" s="163">
        <v>100000</v>
      </c>
      <c r="F30" s="200">
        <v>15000</v>
      </c>
    </row>
    <row r="31" spans="2:6" s="98" customFormat="1" ht="15" customHeight="1">
      <c r="B31" s="199" t="s">
        <v>383</v>
      </c>
      <c r="C31" s="188" t="s">
        <v>170</v>
      </c>
      <c r="D31" s="162">
        <v>1</v>
      </c>
      <c r="E31" s="163">
        <v>300000</v>
      </c>
      <c r="F31" s="200">
        <v>99900</v>
      </c>
    </row>
    <row r="32" spans="2:6" s="98" customFormat="1" ht="15" customHeight="1">
      <c r="B32" s="323" t="s">
        <v>403</v>
      </c>
      <c r="C32" s="324" t="s">
        <v>190</v>
      </c>
      <c r="D32" s="325">
        <v>1</v>
      </c>
      <c r="E32" s="326">
        <v>500000</v>
      </c>
      <c r="F32" s="327">
        <v>500000</v>
      </c>
    </row>
    <row r="33" spans="2:6" s="98" customFormat="1" ht="15" customHeight="1" thickBot="1">
      <c r="B33" s="202"/>
      <c r="C33" s="291"/>
      <c r="D33" s="190"/>
      <c r="E33" s="203" t="s">
        <v>30</v>
      </c>
      <c r="F33" s="292">
        <f>SUM(F8:F32)</f>
        <v>319128896</v>
      </c>
    </row>
    <row r="34" spans="4:6" s="98" customFormat="1" ht="15" customHeight="1">
      <c r="D34" s="2"/>
      <c r="E34" s="2"/>
      <c r="F34" s="63"/>
    </row>
    <row r="35" spans="2:6" ht="15.75" customHeight="1">
      <c r="B35" s="553" t="s">
        <v>115</v>
      </c>
      <c r="C35" s="553"/>
      <c r="D35" s="553"/>
      <c r="E35" s="553"/>
      <c r="F35" s="553"/>
    </row>
    <row r="36" spans="2:6" ht="30" customHeight="1">
      <c r="B36" s="554" t="s">
        <v>341</v>
      </c>
      <c r="C36" s="554" t="s">
        <v>217</v>
      </c>
      <c r="D36" s="554" t="s">
        <v>218</v>
      </c>
      <c r="E36" s="554" t="s">
        <v>219</v>
      </c>
      <c r="F36" s="554" t="s">
        <v>220</v>
      </c>
    </row>
    <row r="37" spans="2:6" ht="27.75" customHeight="1" thickBot="1">
      <c r="B37" s="555"/>
      <c r="C37" s="555"/>
      <c r="D37" s="555"/>
      <c r="E37" s="555"/>
      <c r="F37" s="555"/>
    </row>
    <row r="38" spans="2:6" ht="18.75" customHeight="1" hidden="1">
      <c r="B38" s="555"/>
      <c r="C38" s="271"/>
      <c r="D38" s="555"/>
      <c r="E38" s="555"/>
      <c r="F38" s="555"/>
    </row>
    <row r="39" spans="2:6" ht="15">
      <c r="B39" s="197" t="s">
        <v>375</v>
      </c>
      <c r="C39" s="293" t="s">
        <v>162</v>
      </c>
      <c r="D39" s="186">
        <v>1876</v>
      </c>
      <c r="E39" s="192">
        <v>283025425</v>
      </c>
      <c r="F39" s="198">
        <v>265180548</v>
      </c>
    </row>
    <row r="40" spans="2:6" ht="15">
      <c r="B40" s="199" t="s">
        <v>374</v>
      </c>
      <c r="C40" s="188" t="s">
        <v>279</v>
      </c>
      <c r="D40" s="162">
        <v>233</v>
      </c>
      <c r="E40" s="163">
        <v>39812000</v>
      </c>
      <c r="F40" s="200">
        <v>38587200</v>
      </c>
    </row>
    <row r="41" spans="1:6" ht="15">
      <c r="A41" s="98"/>
      <c r="B41" s="199" t="s">
        <v>368</v>
      </c>
      <c r="C41" s="188" t="s">
        <v>156</v>
      </c>
      <c r="D41" s="162">
        <v>221</v>
      </c>
      <c r="E41" s="163">
        <v>49653000</v>
      </c>
      <c r="F41" s="200">
        <v>48185920</v>
      </c>
    </row>
    <row r="42" spans="1:6" ht="15">
      <c r="A42" s="98"/>
      <c r="B42" s="199" t="s">
        <v>372</v>
      </c>
      <c r="C42" s="188" t="s">
        <v>160</v>
      </c>
      <c r="D42" s="162">
        <v>149</v>
      </c>
      <c r="E42" s="163">
        <v>24572000</v>
      </c>
      <c r="F42" s="200">
        <v>20945700</v>
      </c>
    </row>
    <row r="43" spans="1:6" ht="15">
      <c r="A43" s="98"/>
      <c r="B43" s="199" t="s">
        <v>357</v>
      </c>
      <c r="C43" s="188" t="s">
        <v>145</v>
      </c>
      <c r="D43" s="162">
        <v>132</v>
      </c>
      <c r="E43" s="163">
        <v>12477000</v>
      </c>
      <c r="F43" s="200">
        <v>10999950</v>
      </c>
    </row>
    <row r="44" spans="1:6" ht="15">
      <c r="A44" s="98"/>
      <c r="B44" s="199" t="s">
        <v>348</v>
      </c>
      <c r="C44" s="188" t="s">
        <v>136</v>
      </c>
      <c r="D44" s="162">
        <v>126</v>
      </c>
      <c r="E44" s="163">
        <v>12346000</v>
      </c>
      <c r="F44" s="200">
        <v>9352760</v>
      </c>
    </row>
    <row r="45" spans="1:6" ht="15">
      <c r="A45" s="98"/>
      <c r="B45" s="199" t="s">
        <v>347</v>
      </c>
      <c r="C45" s="188" t="s">
        <v>135</v>
      </c>
      <c r="D45" s="162">
        <v>100</v>
      </c>
      <c r="E45" s="163">
        <v>10080000</v>
      </c>
      <c r="F45" s="200">
        <v>8030100</v>
      </c>
    </row>
    <row r="46" spans="1:6" ht="15">
      <c r="A46" s="98"/>
      <c r="B46" s="199" t="s">
        <v>376</v>
      </c>
      <c r="C46" s="188" t="s">
        <v>163</v>
      </c>
      <c r="D46" s="162">
        <v>66</v>
      </c>
      <c r="E46" s="163">
        <v>20980000</v>
      </c>
      <c r="F46" s="200">
        <v>20059075</v>
      </c>
    </row>
    <row r="47" spans="1:6" ht="15">
      <c r="A47" s="98"/>
      <c r="B47" s="199" t="s">
        <v>418</v>
      </c>
      <c r="C47" s="188" t="s">
        <v>205</v>
      </c>
      <c r="D47" s="162">
        <v>41</v>
      </c>
      <c r="E47" s="163">
        <v>9840000</v>
      </c>
      <c r="F47" s="200">
        <v>9190500</v>
      </c>
    </row>
    <row r="48" spans="1:6" ht="15">
      <c r="A48" s="98"/>
      <c r="B48" s="199" t="s">
        <v>404</v>
      </c>
      <c r="C48" s="188" t="s">
        <v>191</v>
      </c>
      <c r="D48" s="162">
        <v>31</v>
      </c>
      <c r="E48" s="163">
        <v>3405000</v>
      </c>
      <c r="F48" s="200">
        <v>3175000</v>
      </c>
    </row>
    <row r="49" spans="1:6" ht="15">
      <c r="A49" s="98"/>
      <c r="B49" s="199" t="s">
        <v>389</v>
      </c>
      <c r="C49" s="188" t="s">
        <v>176</v>
      </c>
      <c r="D49" s="162">
        <v>26</v>
      </c>
      <c r="E49" s="163">
        <v>3285000</v>
      </c>
      <c r="F49" s="200">
        <v>2499350</v>
      </c>
    </row>
    <row r="50" spans="1:6" ht="15">
      <c r="A50" s="98"/>
      <c r="B50" s="199" t="s">
        <v>395</v>
      </c>
      <c r="C50" s="188" t="s">
        <v>182</v>
      </c>
      <c r="D50" s="162">
        <v>24</v>
      </c>
      <c r="E50" s="163">
        <v>4535000</v>
      </c>
      <c r="F50" s="200">
        <v>3869000</v>
      </c>
    </row>
    <row r="51" spans="1:6" ht="15">
      <c r="A51" s="98"/>
      <c r="B51" s="199" t="s">
        <v>382</v>
      </c>
      <c r="C51" s="188" t="s">
        <v>169</v>
      </c>
      <c r="D51" s="162">
        <v>22</v>
      </c>
      <c r="E51" s="163">
        <v>3500000</v>
      </c>
      <c r="F51" s="200">
        <v>2747500</v>
      </c>
    </row>
    <row r="52" spans="1:6" ht="15">
      <c r="A52" s="98"/>
      <c r="B52" s="199" t="s">
        <v>342</v>
      </c>
      <c r="C52" s="188" t="s">
        <v>130</v>
      </c>
      <c r="D52" s="162">
        <v>19</v>
      </c>
      <c r="E52" s="163">
        <v>2540000</v>
      </c>
      <c r="F52" s="200">
        <v>2329000</v>
      </c>
    </row>
    <row r="53" spans="1:6" ht="15">
      <c r="A53" s="98"/>
      <c r="B53" s="199" t="s">
        <v>383</v>
      </c>
      <c r="C53" s="188" t="s">
        <v>170</v>
      </c>
      <c r="D53" s="162">
        <v>19</v>
      </c>
      <c r="E53" s="163">
        <v>3615000</v>
      </c>
      <c r="F53" s="200">
        <v>2579600</v>
      </c>
    </row>
    <row r="54" spans="1:6" ht="15">
      <c r="A54" s="98"/>
      <c r="B54" s="199" t="s">
        <v>350</v>
      </c>
      <c r="C54" s="188" t="s">
        <v>138</v>
      </c>
      <c r="D54" s="162">
        <v>18</v>
      </c>
      <c r="E54" s="163">
        <v>1001000</v>
      </c>
      <c r="F54" s="200">
        <v>926900</v>
      </c>
    </row>
    <row r="55" spans="1:6" ht="15">
      <c r="A55" s="98"/>
      <c r="B55" s="199" t="s">
        <v>379</v>
      </c>
      <c r="C55" s="188" t="s">
        <v>166</v>
      </c>
      <c r="D55" s="162">
        <v>17</v>
      </c>
      <c r="E55" s="163">
        <v>1980000</v>
      </c>
      <c r="F55" s="200">
        <v>1438000</v>
      </c>
    </row>
    <row r="56" spans="1:6" ht="15">
      <c r="A56" s="98"/>
      <c r="B56" s="199" t="s">
        <v>402</v>
      </c>
      <c r="C56" s="188" t="s">
        <v>189</v>
      </c>
      <c r="D56" s="162">
        <v>14</v>
      </c>
      <c r="E56" s="163">
        <v>1322000</v>
      </c>
      <c r="F56" s="200">
        <v>1087000</v>
      </c>
    </row>
    <row r="57" spans="1:6" ht="15">
      <c r="A57" s="98"/>
      <c r="B57" s="199" t="s">
        <v>396</v>
      </c>
      <c r="C57" s="188" t="s">
        <v>183</v>
      </c>
      <c r="D57" s="162">
        <v>8</v>
      </c>
      <c r="E57" s="163">
        <v>1044000</v>
      </c>
      <c r="F57" s="200">
        <v>810500</v>
      </c>
    </row>
    <row r="58" spans="1:6" ht="15">
      <c r="A58" s="98"/>
      <c r="B58" s="199" t="s">
        <v>387</v>
      </c>
      <c r="C58" s="188" t="s">
        <v>174</v>
      </c>
      <c r="D58" s="162">
        <v>8</v>
      </c>
      <c r="E58" s="163">
        <v>2690000</v>
      </c>
      <c r="F58" s="200">
        <v>2659000</v>
      </c>
    </row>
    <row r="59" spans="1:6" ht="15">
      <c r="A59" s="98"/>
      <c r="B59" s="199" t="s">
        <v>400</v>
      </c>
      <c r="C59" s="188" t="s">
        <v>187</v>
      </c>
      <c r="D59" s="162">
        <v>7</v>
      </c>
      <c r="E59" s="163">
        <v>1140000</v>
      </c>
      <c r="F59" s="200">
        <v>1099400</v>
      </c>
    </row>
    <row r="60" spans="1:6" ht="15">
      <c r="A60" s="98"/>
      <c r="B60" s="199" t="s">
        <v>388</v>
      </c>
      <c r="C60" s="188" t="s">
        <v>175</v>
      </c>
      <c r="D60" s="162">
        <v>7</v>
      </c>
      <c r="E60" s="163">
        <v>3400000</v>
      </c>
      <c r="F60" s="200">
        <v>2025000</v>
      </c>
    </row>
    <row r="61" spans="1:6" ht="15">
      <c r="A61" s="98"/>
      <c r="B61" s="199" t="s">
        <v>420</v>
      </c>
      <c r="C61" s="188" t="s">
        <v>207</v>
      </c>
      <c r="D61" s="162">
        <v>7</v>
      </c>
      <c r="E61" s="163">
        <v>900000</v>
      </c>
      <c r="F61" s="200">
        <v>900000</v>
      </c>
    </row>
    <row r="62" spans="1:6" ht="15">
      <c r="A62" s="98"/>
      <c r="B62" s="199" t="s">
        <v>361</v>
      </c>
      <c r="C62" s="188" t="s">
        <v>149</v>
      </c>
      <c r="D62" s="162">
        <v>6</v>
      </c>
      <c r="E62" s="163">
        <v>1060000</v>
      </c>
      <c r="F62" s="200">
        <v>766700</v>
      </c>
    </row>
    <row r="63" spans="1:6" ht="15">
      <c r="A63" s="98"/>
      <c r="B63" s="199" t="s">
        <v>422</v>
      </c>
      <c r="C63" s="188" t="s">
        <v>209</v>
      </c>
      <c r="D63" s="162">
        <v>5</v>
      </c>
      <c r="E63" s="163">
        <v>320000</v>
      </c>
      <c r="F63" s="200">
        <v>307000</v>
      </c>
    </row>
    <row r="64" spans="1:6" ht="15">
      <c r="A64" s="98"/>
      <c r="B64" s="199" t="s">
        <v>344</v>
      </c>
      <c r="C64" s="188" t="s">
        <v>132</v>
      </c>
      <c r="D64" s="162">
        <v>5</v>
      </c>
      <c r="E64" s="163">
        <v>330000</v>
      </c>
      <c r="F64" s="200">
        <v>242200</v>
      </c>
    </row>
    <row r="65" spans="1:6" ht="15">
      <c r="A65" s="98"/>
      <c r="B65" s="199" t="s">
        <v>406</v>
      </c>
      <c r="C65" s="188" t="s">
        <v>193</v>
      </c>
      <c r="D65" s="162">
        <v>5</v>
      </c>
      <c r="E65" s="163">
        <v>300000</v>
      </c>
      <c r="F65" s="200">
        <v>294900</v>
      </c>
    </row>
    <row r="66" spans="1:6" ht="15">
      <c r="A66" s="98"/>
      <c r="B66" s="199" t="s">
        <v>386</v>
      </c>
      <c r="C66" s="188" t="s">
        <v>173</v>
      </c>
      <c r="D66" s="162">
        <v>4</v>
      </c>
      <c r="E66" s="163">
        <v>110000</v>
      </c>
      <c r="F66" s="200">
        <v>65000</v>
      </c>
    </row>
    <row r="67" spans="1:6" ht="15">
      <c r="A67" s="98"/>
      <c r="B67" s="199" t="s">
        <v>385</v>
      </c>
      <c r="C67" s="188" t="s">
        <v>172</v>
      </c>
      <c r="D67" s="162">
        <v>4</v>
      </c>
      <c r="E67" s="163">
        <v>252000</v>
      </c>
      <c r="F67" s="200">
        <v>188960</v>
      </c>
    </row>
    <row r="68" spans="1:6" ht="15">
      <c r="A68" s="98"/>
      <c r="B68" s="199" t="s">
        <v>363</v>
      </c>
      <c r="C68" s="188" t="s">
        <v>151</v>
      </c>
      <c r="D68" s="162">
        <v>4</v>
      </c>
      <c r="E68" s="163">
        <v>735000</v>
      </c>
      <c r="F68" s="200">
        <v>327000</v>
      </c>
    </row>
    <row r="69" spans="2:6" s="98" customFormat="1" ht="15">
      <c r="B69" s="199" t="s">
        <v>409</v>
      </c>
      <c r="C69" s="188" t="s">
        <v>196</v>
      </c>
      <c r="D69" s="162">
        <v>3</v>
      </c>
      <c r="E69" s="163">
        <v>120000</v>
      </c>
      <c r="F69" s="200">
        <v>120000</v>
      </c>
    </row>
    <row r="70" spans="2:6" s="98" customFormat="1" ht="15">
      <c r="B70" s="199" t="s">
        <v>367</v>
      </c>
      <c r="C70" s="188" t="s">
        <v>155</v>
      </c>
      <c r="D70" s="162">
        <v>3</v>
      </c>
      <c r="E70" s="163">
        <v>1000000</v>
      </c>
      <c r="F70" s="200">
        <v>600000</v>
      </c>
    </row>
    <row r="71" spans="2:6" s="98" customFormat="1" ht="15">
      <c r="B71" s="199" t="s">
        <v>351</v>
      </c>
      <c r="C71" s="188" t="s">
        <v>139</v>
      </c>
      <c r="D71" s="162">
        <v>3</v>
      </c>
      <c r="E71" s="163">
        <v>400000</v>
      </c>
      <c r="F71" s="200">
        <v>390000</v>
      </c>
    </row>
    <row r="72" spans="2:6" s="98" customFormat="1" ht="15">
      <c r="B72" s="199" t="s">
        <v>384</v>
      </c>
      <c r="C72" s="188" t="s">
        <v>171</v>
      </c>
      <c r="D72" s="162">
        <v>3</v>
      </c>
      <c r="E72" s="163">
        <v>250000</v>
      </c>
      <c r="F72" s="200">
        <v>200000</v>
      </c>
    </row>
    <row r="73" spans="2:6" s="98" customFormat="1" ht="15">
      <c r="B73" s="199" t="s">
        <v>421</v>
      </c>
      <c r="C73" s="188" t="s">
        <v>208</v>
      </c>
      <c r="D73" s="162">
        <v>2</v>
      </c>
      <c r="E73" s="163">
        <v>520000</v>
      </c>
      <c r="F73" s="200">
        <v>520000</v>
      </c>
    </row>
    <row r="74" spans="2:6" s="98" customFormat="1" ht="15">
      <c r="B74" s="199" t="s">
        <v>392</v>
      </c>
      <c r="C74" s="188" t="s">
        <v>179</v>
      </c>
      <c r="D74" s="162">
        <v>2</v>
      </c>
      <c r="E74" s="163">
        <v>800000</v>
      </c>
      <c r="F74" s="200">
        <v>550000</v>
      </c>
    </row>
    <row r="75" spans="1:6" ht="15">
      <c r="A75" s="98"/>
      <c r="B75" s="199" t="s">
        <v>356</v>
      </c>
      <c r="C75" s="188" t="s">
        <v>144</v>
      </c>
      <c r="D75" s="162">
        <v>2</v>
      </c>
      <c r="E75" s="163">
        <v>110000</v>
      </c>
      <c r="F75" s="200">
        <v>55000</v>
      </c>
    </row>
    <row r="76" spans="1:6" ht="15">
      <c r="A76" s="98"/>
      <c r="B76" s="199" t="s">
        <v>414</v>
      </c>
      <c r="C76" s="188" t="s">
        <v>201</v>
      </c>
      <c r="D76" s="162">
        <v>2</v>
      </c>
      <c r="E76" s="163">
        <v>700000</v>
      </c>
      <c r="F76" s="200">
        <v>225000</v>
      </c>
    </row>
    <row r="77" spans="2:6" s="98" customFormat="1" ht="15">
      <c r="B77" s="199" t="s">
        <v>362</v>
      </c>
      <c r="C77" s="188" t="s">
        <v>150</v>
      </c>
      <c r="D77" s="162">
        <v>2</v>
      </c>
      <c r="E77" s="163">
        <v>200000</v>
      </c>
      <c r="F77" s="200">
        <v>150000</v>
      </c>
    </row>
    <row r="78" spans="2:6" s="98" customFormat="1" ht="15">
      <c r="B78" s="199" t="s">
        <v>364</v>
      </c>
      <c r="C78" s="188" t="s">
        <v>152</v>
      </c>
      <c r="D78" s="162">
        <v>2</v>
      </c>
      <c r="E78" s="163">
        <v>1100000</v>
      </c>
      <c r="F78" s="200">
        <v>450000</v>
      </c>
    </row>
    <row r="79" spans="2:6" s="98" customFormat="1" ht="15">
      <c r="B79" s="199" t="s">
        <v>358</v>
      </c>
      <c r="C79" s="188" t="s">
        <v>146</v>
      </c>
      <c r="D79" s="162">
        <v>2</v>
      </c>
      <c r="E79" s="163">
        <v>50000</v>
      </c>
      <c r="F79" s="200">
        <v>25500</v>
      </c>
    </row>
    <row r="80" spans="2:6" s="98" customFormat="1" ht="15">
      <c r="B80" s="199" t="s">
        <v>405</v>
      </c>
      <c r="C80" s="188" t="s">
        <v>192</v>
      </c>
      <c r="D80" s="162">
        <v>2</v>
      </c>
      <c r="E80" s="163">
        <v>115000</v>
      </c>
      <c r="F80" s="200">
        <v>115000</v>
      </c>
    </row>
    <row r="81" spans="1:6" ht="15">
      <c r="A81" s="98"/>
      <c r="B81" s="199" t="s">
        <v>398</v>
      </c>
      <c r="C81" s="188" t="s">
        <v>185</v>
      </c>
      <c r="D81" s="162">
        <v>1</v>
      </c>
      <c r="E81" s="163">
        <v>10000</v>
      </c>
      <c r="F81" s="200">
        <v>7500</v>
      </c>
    </row>
    <row r="82" spans="1:6" ht="15">
      <c r="A82" s="98"/>
      <c r="B82" s="199" t="s">
        <v>399</v>
      </c>
      <c r="C82" s="188" t="s">
        <v>186</v>
      </c>
      <c r="D82" s="162">
        <v>1</v>
      </c>
      <c r="E82" s="163">
        <v>60000</v>
      </c>
      <c r="F82" s="200">
        <v>60000</v>
      </c>
    </row>
    <row r="83" spans="1:6" ht="15" customHeight="1">
      <c r="A83" s="98"/>
      <c r="B83" s="199" t="s">
        <v>391</v>
      </c>
      <c r="C83" s="188" t="s">
        <v>178</v>
      </c>
      <c r="D83" s="162">
        <v>1</v>
      </c>
      <c r="E83" s="163">
        <v>500000</v>
      </c>
      <c r="F83" s="200">
        <v>350000</v>
      </c>
    </row>
    <row r="84" spans="1:6" ht="15">
      <c r="A84" s="98"/>
      <c r="B84" s="199" t="s">
        <v>349</v>
      </c>
      <c r="C84" s="188" t="s">
        <v>137</v>
      </c>
      <c r="D84" s="162">
        <v>1</v>
      </c>
      <c r="E84" s="163">
        <v>10000</v>
      </c>
      <c r="F84" s="200">
        <v>10000</v>
      </c>
    </row>
    <row r="85" spans="1:6" ht="15">
      <c r="A85" s="98"/>
      <c r="B85" s="199" t="s">
        <v>343</v>
      </c>
      <c r="C85" s="188" t="s">
        <v>131</v>
      </c>
      <c r="D85" s="162">
        <v>1</v>
      </c>
      <c r="E85" s="163">
        <v>400000</v>
      </c>
      <c r="F85" s="200">
        <v>400000</v>
      </c>
    </row>
    <row r="86" spans="1:6" ht="15">
      <c r="A86" s="98"/>
      <c r="B86" s="199" t="s">
        <v>394</v>
      </c>
      <c r="C86" s="188" t="s">
        <v>181</v>
      </c>
      <c r="D86" s="162">
        <v>1</v>
      </c>
      <c r="E86" s="163">
        <v>100000</v>
      </c>
      <c r="F86" s="200">
        <v>70000</v>
      </c>
    </row>
    <row r="87" spans="1:6" ht="15">
      <c r="A87" s="98"/>
      <c r="B87" s="199" t="s">
        <v>417</v>
      </c>
      <c r="C87" s="188" t="s">
        <v>204</v>
      </c>
      <c r="D87" s="162">
        <v>1</v>
      </c>
      <c r="E87" s="163">
        <v>50000</v>
      </c>
      <c r="F87" s="200">
        <v>25000</v>
      </c>
    </row>
    <row r="88" spans="1:6" ht="15">
      <c r="A88" s="98"/>
      <c r="B88" s="199" t="s">
        <v>415</v>
      </c>
      <c r="C88" s="188" t="s">
        <v>202</v>
      </c>
      <c r="D88" s="162">
        <v>1</v>
      </c>
      <c r="E88" s="163">
        <v>30000</v>
      </c>
      <c r="F88" s="200">
        <v>30000</v>
      </c>
    </row>
    <row r="89" spans="2:6" s="98" customFormat="1" ht="15">
      <c r="B89" s="199" t="s">
        <v>373</v>
      </c>
      <c r="C89" s="188" t="s">
        <v>161</v>
      </c>
      <c r="D89" s="162">
        <v>1</v>
      </c>
      <c r="E89" s="163">
        <v>200000</v>
      </c>
      <c r="F89" s="200">
        <v>200000</v>
      </c>
    </row>
    <row r="90" spans="1:6" ht="15">
      <c r="A90" s="98"/>
      <c r="B90" s="199" t="s">
        <v>393</v>
      </c>
      <c r="C90" s="188" t="s">
        <v>180</v>
      </c>
      <c r="D90" s="162">
        <v>1</v>
      </c>
      <c r="E90" s="163">
        <v>10000</v>
      </c>
      <c r="F90" s="200">
        <v>10000</v>
      </c>
    </row>
    <row r="91" spans="2:6" s="98" customFormat="1" ht="15">
      <c r="B91" s="323" t="s">
        <v>346</v>
      </c>
      <c r="C91" s="324" t="s">
        <v>134</v>
      </c>
      <c r="D91" s="325">
        <v>1</v>
      </c>
      <c r="E91" s="326">
        <v>50000</v>
      </c>
      <c r="F91" s="327">
        <v>50000</v>
      </c>
    </row>
    <row r="92" spans="2:6" s="98" customFormat="1" ht="15">
      <c r="B92" s="323" t="s">
        <v>411</v>
      </c>
      <c r="C92" s="324" t="s">
        <v>198</v>
      </c>
      <c r="D92" s="325">
        <v>1</v>
      </c>
      <c r="E92" s="326">
        <v>1000000</v>
      </c>
      <c r="F92" s="327">
        <v>1000000</v>
      </c>
    </row>
    <row r="93" spans="2:6" ht="15.75" thickBot="1">
      <c r="B93" s="294"/>
      <c r="C93" s="291"/>
      <c r="D93" s="291"/>
      <c r="E93" s="291" t="s">
        <v>30</v>
      </c>
      <c r="F93" s="295">
        <f>SUM(F39:F92)</f>
        <v>466481763</v>
      </c>
    </row>
    <row r="96" ht="15" customHeight="1"/>
  </sheetData>
  <sheetProtection/>
  <mergeCells count="14">
    <mergeCell ref="E5:E7"/>
    <mergeCell ref="F5:F7"/>
    <mergeCell ref="B4:F4"/>
    <mergeCell ref="C5:C6"/>
    <mergeCell ref="A1:F1"/>
    <mergeCell ref="A2:F3"/>
    <mergeCell ref="B5:B7"/>
    <mergeCell ref="D5:D7"/>
    <mergeCell ref="B35:F35"/>
    <mergeCell ref="B36:B38"/>
    <mergeCell ref="D36:D38"/>
    <mergeCell ref="E36:E38"/>
    <mergeCell ref="F36:F38"/>
    <mergeCell ref="C36:C37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&amp;L18.11.2016&amp;CTÜRKİYE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278"/>
  <sheetViews>
    <sheetView zoomScalePageLayoutView="0" workbookViewId="0" topLeftCell="A133">
      <selection activeCell="T43" sqref="T43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110" max="110" width="18.00390625" style="0" customWidth="1"/>
    <col min="111" max="112" width="13.8515625" style="0" customWidth="1"/>
    <col min="113" max="113" width="19.421875" style="0" customWidth="1"/>
    <col min="115" max="115" width="11.421875" style="0" customWidth="1"/>
    <col min="117" max="117" width="20.140625" style="0" bestFit="1" customWidth="1"/>
  </cols>
  <sheetData>
    <row r="1" spans="1:6" ht="21.75" customHeight="1" thickBot="1">
      <c r="A1" s="566" t="s">
        <v>564</v>
      </c>
      <c r="B1" s="566"/>
      <c r="C1" s="566"/>
      <c r="D1" s="566"/>
      <c r="E1" s="566"/>
      <c r="F1" s="566"/>
    </row>
    <row r="2" spans="1:6" s="98" customFormat="1" ht="21.75" customHeight="1">
      <c r="A2" s="113"/>
      <c r="B2" s="113"/>
      <c r="C2" s="113"/>
      <c r="D2" s="113"/>
      <c r="E2" s="113"/>
      <c r="F2" s="113"/>
    </row>
    <row r="3" spans="1:6" ht="16.5" customHeight="1">
      <c r="A3" s="410" t="s">
        <v>572</v>
      </c>
      <c r="B3" s="410"/>
      <c r="C3" s="410"/>
      <c r="D3" s="410"/>
      <c r="E3" s="410"/>
      <c r="F3" s="410"/>
    </row>
    <row r="4" spans="1:6" s="98" customFormat="1" ht="16.5" customHeight="1">
      <c r="A4" s="123"/>
      <c r="B4" s="123"/>
      <c r="C4" s="123"/>
      <c r="D4" s="123"/>
      <c r="E4" s="123"/>
      <c r="F4" s="123"/>
    </row>
    <row r="5" spans="1:6" ht="16.5" customHeight="1">
      <c r="A5" s="90"/>
      <c r="B5" s="86" t="s">
        <v>223</v>
      </c>
      <c r="C5" s="90"/>
      <c r="D5" s="90"/>
      <c r="E5" s="90"/>
      <c r="F5" s="90"/>
    </row>
    <row r="6" spans="2:5" ht="16.5" customHeight="1">
      <c r="B6" s="553" t="s">
        <v>107</v>
      </c>
      <c r="C6" s="553"/>
      <c r="D6" s="553"/>
      <c r="E6" s="553"/>
    </row>
    <row r="7" spans="2:5" ht="16.5" customHeight="1">
      <c r="B7" s="556" t="s">
        <v>221</v>
      </c>
      <c r="C7" s="556" t="s">
        <v>222</v>
      </c>
      <c r="D7" s="556" t="s">
        <v>219</v>
      </c>
      <c r="E7" s="556" t="s">
        <v>220</v>
      </c>
    </row>
    <row r="8" spans="2:5" ht="16.5" customHeight="1">
      <c r="B8" s="556"/>
      <c r="C8" s="556"/>
      <c r="D8" s="557"/>
      <c r="E8" s="557"/>
    </row>
    <row r="9" spans="2:5" ht="24.75" customHeight="1" thickBot="1">
      <c r="B9" s="554"/>
      <c r="C9" s="554"/>
      <c r="D9" s="558"/>
      <c r="E9" s="558"/>
    </row>
    <row r="10" spans="2:5" ht="16.5" customHeight="1">
      <c r="B10" s="197" t="s">
        <v>268</v>
      </c>
      <c r="C10" s="186">
        <v>5</v>
      </c>
      <c r="D10" s="192">
        <v>2750000</v>
      </c>
      <c r="E10" s="198">
        <v>1600000</v>
      </c>
    </row>
    <row r="11" spans="2:5" ht="16.5" customHeight="1">
      <c r="B11" s="199" t="s">
        <v>307</v>
      </c>
      <c r="C11" s="162">
        <v>4</v>
      </c>
      <c r="D11" s="163">
        <v>400000</v>
      </c>
      <c r="E11" s="200">
        <v>267500</v>
      </c>
    </row>
    <row r="12" spans="1:5" ht="16.5" customHeight="1">
      <c r="A12" s="98"/>
      <c r="B12" s="199" t="s">
        <v>252</v>
      </c>
      <c r="C12" s="162">
        <v>3</v>
      </c>
      <c r="D12" s="163">
        <v>950000</v>
      </c>
      <c r="E12" s="200">
        <v>790000</v>
      </c>
    </row>
    <row r="13" spans="1:5" ht="16.5" customHeight="1">
      <c r="A13" s="98"/>
      <c r="B13" s="199" t="s">
        <v>276</v>
      </c>
      <c r="C13" s="162">
        <v>3</v>
      </c>
      <c r="D13" s="163">
        <v>550000</v>
      </c>
      <c r="E13" s="200">
        <v>517500</v>
      </c>
    </row>
    <row r="14" spans="1:5" ht="16.5" customHeight="1">
      <c r="A14" s="98"/>
      <c r="B14" s="199" t="s">
        <v>263</v>
      </c>
      <c r="C14" s="162">
        <v>3</v>
      </c>
      <c r="D14" s="163">
        <v>2400000</v>
      </c>
      <c r="E14" s="200">
        <v>2199900</v>
      </c>
    </row>
    <row r="15" spans="1:5" ht="16.5" customHeight="1">
      <c r="A15" s="98"/>
      <c r="B15" s="199" t="s">
        <v>255</v>
      </c>
      <c r="C15" s="162">
        <v>2</v>
      </c>
      <c r="D15" s="163">
        <v>400000</v>
      </c>
      <c r="E15" s="200">
        <v>180000</v>
      </c>
    </row>
    <row r="16" spans="1:5" ht="16.5" customHeight="1">
      <c r="A16" s="98"/>
      <c r="B16" s="199" t="s">
        <v>262</v>
      </c>
      <c r="C16" s="162">
        <v>2</v>
      </c>
      <c r="D16" s="163">
        <v>100000</v>
      </c>
      <c r="E16" s="200">
        <v>75000</v>
      </c>
    </row>
    <row r="17" spans="1:5" ht="16.5" customHeight="1">
      <c r="A17" s="98"/>
      <c r="B17" s="199" t="s">
        <v>282</v>
      </c>
      <c r="C17" s="162">
        <v>2</v>
      </c>
      <c r="D17" s="163">
        <v>400000</v>
      </c>
      <c r="E17" s="200">
        <v>340000</v>
      </c>
    </row>
    <row r="18" spans="1:5" ht="16.5" customHeight="1">
      <c r="A18" s="98"/>
      <c r="B18" s="199" t="s">
        <v>259</v>
      </c>
      <c r="C18" s="162">
        <v>2</v>
      </c>
      <c r="D18" s="163">
        <v>5850000</v>
      </c>
      <c r="E18" s="200">
        <v>693800</v>
      </c>
    </row>
    <row r="19" spans="1:5" ht="16.5" customHeight="1">
      <c r="A19" s="98"/>
      <c r="B19" s="199" t="s">
        <v>302</v>
      </c>
      <c r="C19" s="162">
        <v>1</v>
      </c>
      <c r="D19" s="163">
        <v>50000</v>
      </c>
      <c r="E19" s="200">
        <v>45000</v>
      </c>
    </row>
    <row r="20" spans="1:5" ht="16.5" customHeight="1">
      <c r="A20" s="98"/>
      <c r="B20" s="199" t="s">
        <v>328</v>
      </c>
      <c r="C20" s="162">
        <v>1</v>
      </c>
      <c r="D20" s="163">
        <v>100000</v>
      </c>
      <c r="E20" s="200">
        <v>100000</v>
      </c>
    </row>
    <row r="21" spans="2:5" s="98" customFormat="1" ht="16.5" customHeight="1">
      <c r="B21" s="199" t="s">
        <v>258</v>
      </c>
      <c r="C21" s="162">
        <v>1</v>
      </c>
      <c r="D21" s="163">
        <v>100000</v>
      </c>
      <c r="E21" s="200">
        <v>51000</v>
      </c>
    </row>
    <row r="22" spans="2:5" s="98" customFormat="1" ht="16.5" customHeight="1">
      <c r="B22" s="199" t="s">
        <v>254</v>
      </c>
      <c r="C22" s="162">
        <v>1</v>
      </c>
      <c r="D22" s="163">
        <v>100000</v>
      </c>
      <c r="E22" s="200">
        <v>100000</v>
      </c>
    </row>
    <row r="23" spans="2:5" s="98" customFormat="1" ht="16.5" customHeight="1">
      <c r="B23" s="199" t="s">
        <v>269</v>
      </c>
      <c r="C23" s="162">
        <v>1</v>
      </c>
      <c r="D23" s="163">
        <v>50000</v>
      </c>
      <c r="E23" s="200">
        <v>50000</v>
      </c>
    </row>
    <row r="24" spans="2:5" s="98" customFormat="1" ht="16.5" customHeight="1">
      <c r="B24" s="199" t="s">
        <v>450</v>
      </c>
      <c r="C24" s="162">
        <v>1</v>
      </c>
      <c r="D24" s="163">
        <v>50000</v>
      </c>
      <c r="E24" s="200">
        <v>47500</v>
      </c>
    </row>
    <row r="25" spans="2:5" s="98" customFormat="1" ht="16.5" customHeight="1">
      <c r="B25" s="199" t="s">
        <v>523</v>
      </c>
      <c r="C25" s="162">
        <v>1</v>
      </c>
      <c r="D25" s="163">
        <v>150000</v>
      </c>
      <c r="E25" s="200">
        <v>150000</v>
      </c>
    </row>
    <row r="26" spans="2:5" s="98" customFormat="1" ht="16.5" customHeight="1">
      <c r="B26" s="199" t="s">
        <v>335</v>
      </c>
      <c r="C26" s="162">
        <v>1</v>
      </c>
      <c r="D26" s="163">
        <v>100000</v>
      </c>
      <c r="E26" s="200">
        <v>100000</v>
      </c>
    </row>
    <row r="27" spans="2:5" s="98" customFormat="1" ht="16.5" customHeight="1">
      <c r="B27" s="199" t="s">
        <v>425</v>
      </c>
      <c r="C27" s="162">
        <v>1</v>
      </c>
      <c r="D27" s="163">
        <v>300000</v>
      </c>
      <c r="E27" s="200">
        <v>60000</v>
      </c>
    </row>
    <row r="28" spans="2:5" s="98" customFormat="1" ht="16.5" customHeight="1">
      <c r="B28" s="323" t="s">
        <v>260</v>
      </c>
      <c r="C28" s="325">
        <v>1</v>
      </c>
      <c r="D28" s="326">
        <v>6600000</v>
      </c>
      <c r="E28" s="327">
        <v>2640000</v>
      </c>
    </row>
    <row r="29" spans="2:5" s="98" customFormat="1" ht="16.5" customHeight="1">
      <c r="B29" s="323" t="s">
        <v>595</v>
      </c>
      <c r="C29" s="325">
        <v>1</v>
      </c>
      <c r="D29" s="326">
        <v>6600000</v>
      </c>
      <c r="E29" s="327">
        <v>660000</v>
      </c>
    </row>
    <row r="30" spans="2:5" s="98" customFormat="1" ht="16.5" customHeight="1">
      <c r="B30" s="323" t="s">
        <v>427</v>
      </c>
      <c r="C30" s="325">
        <v>1</v>
      </c>
      <c r="D30" s="326">
        <v>100000</v>
      </c>
      <c r="E30" s="327">
        <v>30000</v>
      </c>
    </row>
    <row r="31" spans="2:5" s="98" customFormat="1" ht="16.5" customHeight="1">
      <c r="B31" s="323" t="s">
        <v>264</v>
      </c>
      <c r="C31" s="325">
        <v>1</v>
      </c>
      <c r="D31" s="326">
        <v>2000000</v>
      </c>
      <c r="E31" s="327">
        <v>1000000</v>
      </c>
    </row>
    <row r="32" spans="2:5" s="98" customFormat="1" ht="16.5" customHeight="1">
      <c r="B32" s="323" t="s">
        <v>277</v>
      </c>
      <c r="C32" s="325">
        <v>1</v>
      </c>
      <c r="D32" s="326">
        <v>50000</v>
      </c>
      <c r="E32" s="327">
        <v>25000</v>
      </c>
    </row>
    <row r="33" spans="2:5" s="98" customFormat="1" ht="16.5" customHeight="1">
      <c r="B33" s="323" t="s">
        <v>265</v>
      </c>
      <c r="C33" s="325">
        <v>1</v>
      </c>
      <c r="D33" s="326">
        <v>3000000</v>
      </c>
      <c r="E33" s="327">
        <v>450000</v>
      </c>
    </row>
    <row r="34" spans="2:5" s="98" customFormat="1" ht="16.5" customHeight="1">
      <c r="B34" s="323" t="s">
        <v>281</v>
      </c>
      <c r="C34" s="325">
        <v>1</v>
      </c>
      <c r="D34" s="326">
        <v>200000</v>
      </c>
      <c r="E34" s="327">
        <v>138000</v>
      </c>
    </row>
    <row r="35" spans="2:5" s="98" customFormat="1" ht="16.5" customHeight="1">
      <c r="B35" s="323" t="s">
        <v>451</v>
      </c>
      <c r="C35" s="325">
        <v>1</v>
      </c>
      <c r="D35" s="326">
        <v>3000000</v>
      </c>
      <c r="E35" s="327">
        <v>2100000</v>
      </c>
    </row>
    <row r="36" spans="2:5" s="98" customFormat="1" ht="16.5" customHeight="1">
      <c r="B36" s="323" t="s">
        <v>251</v>
      </c>
      <c r="C36" s="325">
        <v>1</v>
      </c>
      <c r="D36" s="326">
        <v>1000000</v>
      </c>
      <c r="E36" s="327">
        <v>1000000</v>
      </c>
    </row>
    <row r="37" spans="2:5" s="98" customFormat="1" ht="16.5" customHeight="1" thickBot="1">
      <c r="B37" s="563" t="s">
        <v>30</v>
      </c>
      <c r="C37" s="564"/>
      <c r="D37" s="564"/>
      <c r="E37" s="296">
        <f>SUM(E10:E36)</f>
        <v>15410200</v>
      </c>
    </row>
    <row r="38" spans="2:5" s="98" customFormat="1" ht="16.5" customHeight="1">
      <c r="B38" s="109"/>
      <c r="C38" s="109"/>
      <c r="D38" s="109"/>
      <c r="E38" s="110"/>
    </row>
    <row r="39" spans="2:5" s="98" customFormat="1" ht="16.5" customHeight="1">
      <c r="B39" s="109"/>
      <c r="C39" s="109"/>
      <c r="D39" s="109"/>
      <c r="E39" s="110"/>
    </row>
    <row r="40" spans="2:5" s="98" customFormat="1" ht="16.5" customHeight="1">
      <c r="B40" s="109"/>
      <c r="C40" s="109"/>
      <c r="D40" s="109"/>
      <c r="E40" s="110"/>
    </row>
    <row r="41" spans="2:5" s="98" customFormat="1" ht="16.5" customHeight="1">
      <c r="B41" s="109"/>
      <c r="C41" s="109"/>
      <c r="D41" s="109"/>
      <c r="E41" s="110"/>
    </row>
    <row r="42" spans="2:5" s="98" customFormat="1" ht="16.5" customHeight="1">
      <c r="B42" s="109"/>
      <c r="C42" s="109"/>
      <c r="D42" s="109"/>
      <c r="E42" s="110"/>
    </row>
    <row r="43" spans="2:5" s="98" customFormat="1" ht="16.5" customHeight="1">
      <c r="B43" s="109"/>
      <c r="C43" s="109"/>
      <c r="D43" s="109"/>
      <c r="E43" s="110"/>
    </row>
    <row r="44" spans="2:5" s="98" customFormat="1" ht="16.5" customHeight="1">
      <c r="B44" s="109"/>
      <c r="C44" s="109"/>
      <c r="D44" s="109"/>
      <c r="E44" s="110"/>
    </row>
    <row r="45" spans="2:5" s="98" customFormat="1" ht="16.5" customHeight="1">
      <c r="B45" s="109"/>
      <c r="C45" s="109"/>
      <c r="D45" s="109"/>
      <c r="E45" s="110"/>
    </row>
    <row r="46" spans="2:5" ht="16.5" customHeight="1">
      <c r="B46" s="553" t="s">
        <v>115</v>
      </c>
      <c r="C46" s="553"/>
      <c r="D46" s="553"/>
      <c r="E46" s="553"/>
    </row>
    <row r="47" spans="2:5" ht="16.5" customHeight="1">
      <c r="B47" s="567" t="s">
        <v>221</v>
      </c>
      <c r="C47" s="567" t="s">
        <v>218</v>
      </c>
      <c r="D47" s="567" t="s">
        <v>219</v>
      </c>
      <c r="E47" s="567" t="s">
        <v>220</v>
      </c>
    </row>
    <row r="48" spans="2:5" ht="16.5" customHeight="1">
      <c r="B48" s="567"/>
      <c r="C48" s="567"/>
      <c r="D48" s="569"/>
      <c r="E48" s="569"/>
    </row>
    <row r="49" spans="2:5" ht="16.5" customHeight="1" thickBot="1">
      <c r="B49" s="568"/>
      <c r="C49" s="568"/>
      <c r="D49" s="570"/>
      <c r="E49" s="570"/>
    </row>
    <row r="50" spans="2:5" ht="16.5" customHeight="1">
      <c r="B50" s="197" t="s">
        <v>268</v>
      </c>
      <c r="C50" s="186">
        <v>118</v>
      </c>
      <c r="D50" s="192">
        <v>17062000</v>
      </c>
      <c r="E50" s="198">
        <v>15094400</v>
      </c>
    </row>
    <row r="51" spans="2:5" ht="16.5" customHeight="1">
      <c r="B51" s="199" t="s">
        <v>251</v>
      </c>
      <c r="C51" s="162">
        <v>21</v>
      </c>
      <c r="D51" s="163">
        <v>2390000</v>
      </c>
      <c r="E51" s="200">
        <v>2162500</v>
      </c>
    </row>
    <row r="52" spans="1:5" ht="16.5" customHeight="1">
      <c r="A52" s="98"/>
      <c r="B52" s="199" t="s">
        <v>263</v>
      </c>
      <c r="C52" s="162">
        <v>19</v>
      </c>
      <c r="D52" s="163">
        <v>4005000</v>
      </c>
      <c r="E52" s="200">
        <v>3280500</v>
      </c>
    </row>
    <row r="53" spans="1:5" ht="16.5" customHeight="1">
      <c r="A53" s="98"/>
      <c r="B53" s="199" t="s">
        <v>276</v>
      </c>
      <c r="C53" s="162">
        <v>15</v>
      </c>
      <c r="D53" s="163">
        <v>5090000</v>
      </c>
      <c r="E53" s="200">
        <v>4935600</v>
      </c>
    </row>
    <row r="54" spans="1:5" ht="16.5" customHeight="1">
      <c r="A54" s="98"/>
      <c r="B54" s="199" t="s">
        <v>265</v>
      </c>
      <c r="C54" s="162">
        <v>14</v>
      </c>
      <c r="D54" s="163">
        <v>1620000</v>
      </c>
      <c r="E54" s="200">
        <v>1124000</v>
      </c>
    </row>
    <row r="55" spans="1:5" ht="16.5" customHeight="1">
      <c r="A55" s="98"/>
      <c r="B55" s="199" t="s">
        <v>252</v>
      </c>
      <c r="C55" s="162">
        <v>14</v>
      </c>
      <c r="D55" s="163">
        <v>1350000</v>
      </c>
      <c r="E55" s="200">
        <v>1255400</v>
      </c>
    </row>
    <row r="56" spans="1:5" ht="16.5" customHeight="1">
      <c r="A56" s="98"/>
      <c r="B56" s="199" t="s">
        <v>254</v>
      </c>
      <c r="C56" s="162">
        <v>11</v>
      </c>
      <c r="D56" s="163">
        <v>730000</v>
      </c>
      <c r="E56" s="200">
        <v>713000</v>
      </c>
    </row>
    <row r="57" spans="1:5" ht="16.5" customHeight="1">
      <c r="A57" s="98"/>
      <c r="B57" s="199" t="s">
        <v>307</v>
      </c>
      <c r="C57" s="162">
        <v>11</v>
      </c>
      <c r="D57" s="163">
        <v>555000</v>
      </c>
      <c r="E57" s="200">
        <v>339160</v>
      </c>
    </row>
    <row r="58" spans="1:5" ht="16.5" customHeight="1">
      <c r="A58" s="98"/>
      <c r="B58" s="199" t="s">
        <v>296</v>
      </c>
      <c r="C58" s="162">
        <v>10</v>
      </c>
      <c r="D58" s="163">
        <v>1970000</v>
      </c>
      <c r="E58" s="200">
        <v>1745000</v>
      </c>
    </row>
    <row r="59" spans="1:5" ht="16.5" customHeight="1">
      <c r="A59" s="98"/>
      <c r="B59" s="199" t="s">
        <v>282</v>
      </c>
      <c r="C59" s="162">
        <v>10</v>
      </c>
      <c r="D59" s="163">
        <v>1245000</v>
      </c>
      <c r="E59" s="200">
        <v>867000</v>
      </c>
    </row>
    <row r="60" spans="1:5" ht="16.5" customHeight="1">
      <c r="A60" s="98"/>
      <c r="B60" s="199" t="s">
        <v>281</v>
      </c>
      <c r="C60" s="162">
        <v>9</v>
      </c>
      <c r="D60" s="163">
        <v>970000</v>
      </c>
      <c r="E60" s="200">
        <v>870000</v>
      </c>
    </row>
    <row r="61" spans="1:5" ht="16.5" customHeight="1">
      <c r="A61" s="98"/>
      <c r="B61" s="199" t="s">
        <v>308</v>
      </c>
      <c r="C61" s="162">
        <v>5</v>
      </c>
      <c r="D61" s="163">
        <v>510000</v>
      </c>
      <c r="E61" s="200">
        <v>334000</v>
      </c>
    </row>
    <row r="62" spans="1:5" ht="16.5" customHeight="1">
      <c r="A62" s="98"/>
      <c r="B62" s="199" t="s">
        <v>258</v>
      </c>
      <c r="C62" s="162">
        <v>5</v>
      </c>
      <c r="D62" s="163">
        <v>910000</v>
      </c>
      <c r="E62" s="200">
        <v>834000</v>
      </c>
    </row>
    <row r="63" spans="1:5" ht="16.5" customHeight="1">
      <c r="A63" s="98"/>
      <c r="B63" s="199" t="s">
        <v>267</v>
      </c>
      <c r="C63" s="162">
        <v>5</v>
      </c>
      <c r="D63" s="163">
        <v>3250000</v>
      </c>
      <c r="E63" s="200">
        <v>3190000</v>
      </c>
    </row>
    <row r="64" spans="1:5" ht="16.5" customHeight="1">
      <c r="A64" s="98"/>
      <c r="B64" s="199" t="s">
        <v>332</v>
      </c>
      <c r="C64" s="162">
        <v>5</v>
      </c>
      <c r="D64" s="163">
        <v>720000</v>
      </c>
      <c r="E64" s="200">
        <v>719000</v>
      </c>
    </row>
    <row r="65" spans="1:5" ht="16.5" customHeight="1">
      <c r="A65" s="98"/>
      <c r="B65" s="199" t="s">
        <v>275</v>
      </c>
      <c r="C65" s="162">
        <v>4</v>
      </c>
      <c r="D65" s="163">
        <v>1350000</v>
      </c>
      <c r="E65" s="200">
        <v>1180000</v>
      </c>
    </row>
    <row r="66" spans="1:5" ht="16.5" customHeight="1">
      <c r="A66" s="98"/>
      <c r="B66" s="199" t="s">
        <v>335</v>
      </c>
      <c r="C66" s="162">
        <v>4</v>
      </c>
      <c r="D66" s="163">
        <v>350000</v>
      </c>
      <c r="E66" s="200">
        <v>325000</v>
      </c>
    </row>
    <row r="67" spans="1:5" ht="16.5" customHeight="1">
      <c r="A67" s="98"/>
      <c r="B67" s="199" t="s">
        <v>262</v>
      </c>
      <c r="C67" s="162">
        <v>4</v>
      </c>
      <c r="D67" s="163">
        <v>1110000</v>
      </c>
      <c r="E67" s="200">
        <v>263100</v>
      </c>
    </row>
    <row r="68" spans="1:5" ht="16.5" customHeight="1">
      <c r="A68" s="98"/>
      <c r="B68" s="199" t="s">
        <v>306</v>
      </c>
      <c r="C68" s="162">
        <v>3</v>
      </c>
      <c r="D68" s="163">
        <v>310000</v>
      </c>
      <c r="E68" s="200">
        <v>284000</v>
      </c>
    </row>
    <row r="69" spans="1:5" ht="16.5" customHeight="1">
      <c r="A69" s="98"/>
      <c r="B69" s="199" t="s">
        <v>323</v>
      </c>
      <c r="C69" s="162">
        <v>3</v>
      </c>
      <c r="D69" s="163">
        <v>240000</v>
      </c>
      <c r="E69" s="200">
        <v>190000</v>
      </c>
    </row>
    <row r="70" spans="1:5" ht="16.5" customHeight="1">
      <c r="A70" s="98"/>
      <c r="B70" s="199" t="s">
        <v>259</v>
      </c>
      <c r="C70" s="162">
        <v>3</v>
      </c>
      <c r="D70" s="163">
        <v>540000</v>
      </c>
      <c r="E70" s="200">
        <v>505600</v>
      </c>
    </row>
    <row r="71" spans="1:5" ht="16.5" customHeight="1">
      <c r="A71" s="98"/>
      <c r="B71" s="199" t="s">
        <v>264</v>
      </c>
      <c r="C71" s="162">
        <v>3</v>
      </c>
      <c r="D71" s="163">
        <v>120000</v>
      </c>
      <c r="E71" s="200">
        <v>120000</v>
      </c>
    </row>
    <row r="72" spans="1:5" ht="16.5" customHeight="1">
      <c r="A72" s="98"/>
      <c r="B72" s="199" t="s">
        <v>255</v>
      </c>
      <c r="C72" s="162">
        <v>3</v>
      </c>
      <c r="D72" s="163">
        <v>520000</v>
      </c>
      <c r="E72" s="200">
        <v>514000</v>
      </c>
    </row>
    <row r="73" spans="1:5" ht="16.5" customHeight="1">
      <c r="A73" s="98"/>
      <c r="B73" s="199" t="s">
        <v>330</v>
      </c>
      <c r="C73" s="162">
        <v>3</v>
      </c>
      <c r="D73" s="163">
        <v>510000</v>
      </c>
      <c r="E73" s="200">
        <v>508000</v>
      </c>
    </row>
    <row r="74" spans="1:5" ht="16.5" customHeight="1">
      <c r="A74" s="98"/>
      <c r="B74" s="199" t="s">
        <v>473</v>
      </c>
      <c r="C74" s="162">
        <v>2</v>
      </c>
      <c r="D74" s="163">
        <v>210000</v>
      </c>
      <c r="E74" s="200">
        <v>200000</v>
      </c>
    </row>
    <row r="75" spans="1:5" ht="16.5" customHeight="1">
      <c r="A75" s="98"/>
      <c r="B75" s="199" t="s">
        <v>271</v>
      </c>
      <c r="C75" s="162">
        <v>2</v>
      </c>
      <c r="D75" s="163">
        <v>1320000</v>
      </c>
      <c r="E75" s="200">
        <v>1260000</v>
      </c>
    </row>
    <row r="76" spans="1:5" ht="16.5" customHeight="1">
      <c r="A76" s="98"/>
      <c r="B76" s="199" t="s">
        <v>261</v>
      </c>
      <c r="C76" s="162">
        <v>2</v>
      </c>
      <c r="D76" s="163">
        <v>110000</v>
      </c>
      <c r="E76" s="200">
        <v>105000</v>
      </c>
    </row>
    <row r="77" spans="1:5" ht="16.5" customHeight="1">
      <c r="A77" s="98"/>
      <c r="B77" s="199" t="s">
        <v>253</v>
      </c>
      <c r="C77" s="162">
        <v>2</v>
      </c>
      <c r="D77" s="163">
        <v>115000</v>
      </c>
      <c r="E77" s="200">
        <v>115000</v>
      </c>
    </row>
    <row r="78" spans="1:5" ht="16.5" customHeight="1">
      <c r="A78" s="98"/>
      <c r="B78" s="199" t="s">
        <v>477</v>
      </c>
      <c r="C78" s="162">
        <v>2</v>
      </c>
      <c r="D78" s="163">
        <v>550000</v>
      </c>
      <c r="E78" s="200">
        <v>525000</v>
      </c>
    </row>
    <row r="79" spans="1:5" ht="16.5" customHeight="1">
      <c r="A79" s="98"/>
      <c r="B79" s="199" t="s">
        <v>270</v>
      </c>
      <c r="C79" s="162">
        <v>2</v>
      </c>
      <c r="D79" s="163">
        <v>20000</v>
      </c>
      <c r="E79" s="200">
        <v>20000</v>
      </c>
    </row>
    <row r="80" spans="1:5" ht="16.5" customHeight="1">
      <c r="A80" s="98"/>
      <c r="B80" s="199" t="s">
        <v>302</v>
      </c>
      <c r="C80" s="162">
        <v>2</v>
      </c>
      <c r="D80" s="163">
        <v>210000</v>
      </c>
      <c r="E80" s="200">
        <v>205000</v>
      </c>
    </row>
    <row r="81" spans="1:5" ht="16.5" customHeight="1">
      <c r="A81" s="98"/>
      <c r="B81" s="199" t="s">
        <v>424</v>
      </c>
      <c r="C81" s="162">
        <v>1</v>
      </c>
      <c r="D81" s="163">
        <v>10000</v>
      </c>
      <c r="E81" s="200">
        <v>10000</v>
      </c>
    </row>
    <row r="82" spans="1:5" ht="16.5" customHeight="1">
      <c r="A82" s="98"/>
      <c r="B82" s="199" t="s">
        <v>560</v>
      </c>
      <c r="C82" s="162">
        <v>1</v>
      </c>
      <c r="D82" s="163">
        <v>10000</v>
      </c>
      <c r="E82" s="200">
        <v>7000</v>
      </c>
    </row>
    <row r="83" spans="1:5" ht="16.5" customHeight="1">
      <c r="A83" s="98"/>
      <c r="B83" s="199" t="s">
        <v>327</v>
      </c>
      <c r="C83" s="162">
        <v>1</v>
      </c>
      <c r="D83" s="163">
        <v>20000</v>
      </c>
      <c r="E83" s="200">
        <v>2000</v>
      </c>
    </row>
    <row r="84" spans="1:5" ht="16.5" customHeight="1">
      <c r="A84" s="98"/>
      <c r="B84" s="199" t="s">
        <v>266</v>
      </c>
      <c r="C84" s="162">
        <v>1</v>
      </c>
      <c r="D84" s="163">
        <v>100000</v>
      </c>
      <c r="E84" s="200">
        <v>100000</v>
      </c>
    </row>
    <row r="85" spans="1:5" ht="16.5" customHeight="1">
      <c r="A85" s="98"/>
      <c r="B85" s="199" t="s">
        <v>430</v>
      </c>
      <c r="C85" s="162">
        <v>1</v>
      </c>
      <c r="D85" s="163">
        <v>50000</v>
      </c>
      <c r="E85" s="200">
        <v>50000</v>
      </c>
    </row>
    <row r="86" spans="1:5" ht="16.5" customHeight="1">
      <c r="A86" s="98"/>
      <c r="B86" s="199" t="s">
        <v>510</v>
      </c>
      <c r="C86" s="162">
        <v>1</v>
      </c>
      <c r="D86" s="163">
        <v>600000</v>
      </c>
      <c r="E86" s="200">
        <v>600000</v>
      </c>
    </row>
    <row r="87" spans="1:5" ht="16.5" customHeight="1">
      <c r="A87" s="98"/>
      <c r="B87" s="199" t="s">
        <v>595</v>
      </c>
      <c r="C87" s="162">
        <v>1</v>
      </c>
      <c r="D87" s="163">
        <v>10000</v>
      </c>
      <c r="E87" s="200">
        <v>10000</v>
      </c>
    </row>
    <row r="88" spans="2:5" s="98" customFormat="1" ht="16.5" customHeight="1">
      <c r="B88" s="199" t="s">
        <v>324</v>
      </c>
      <c r="C88" s="162">
        <v>1</v>
      </c>
      <c r="D88" s="163">
        <v>100000</v>
      </c>
      <c r="E88" s="200">
        <v>100000</v>
      </c>
    </row>
    <row r="89" spans="2:5" s="98" customFormat="1" ht="16.5" customHeight="1">
      <c r="B89" s="199" t="s">
        <v>450</v>
      </c>
      <c r="C89" s="162">
        <v>1</v>
      </c>
      <c r="D89" s="163">
        <v>10000</v>
      </c>
      <c r="E89" s="200">
        <v>9000</v>
      </c>
    </row>
    <row r="90" spans="2:5" s="98" customFormat="1" ht="16.5" customHeight="1">
      <c r="B90" s="199" t="s">
        <v>596</v>
      </c>
      <c r="C90" s="162">
        <v>1</v>
      </c>
      <c r="D90" s="163">
        <v>100000</v>
      </c>
      <c r="E90" s="200">
        <v>100000</v>
      </c>
    </row>
    <row r="91" spans="2:5" s="98" customFormat="1" ht="16.5" customHeight="1">
      <c r="B91" s="199" t="s">
        <v>499</v>
      </c>
      <c r="C91" s="162">
        <v>1</v>
      </c>
      <c r="D91" s="163">
        <v>300000</v>
      </c>
      <c r="E91" s="200">
        <v>300000</v>
      </c>
    </row>
    <row r="92" spans="2:5" s="98" customFormat="1" ht="16.5" customHeight="1">
      <c r="B92" s="199" t="s">
        <v>540</v>
      </c>
      <c r="C92" s="162">
        <v>1</v>
      </c>
      <c r="D92" s="163">
        <v>100000</v>
      </c>
      <c r="E92" s="200">
        <v>75000</v>
      </c>
    </row>
    <row r="93" spans="2:5" s="98" customFormat="1" ht="16.5" customHeight="1">
      <c r="B93" s="199" t="s">
        <v>331</v>
      </c>
      <c r="C93" s="162">
        <v>1</v>
      </c>
      <c r="D93" s="163">
        <v>50000</v>
      </c>
      <c r="E93" s="200">
        <v>50000</v>
      </c>
    </row>
    <row r="94" spans="2:5" s="98" customFormat="1" ht="16.5" customHeight="1">
      <c r="B94" s="199" t="s">
        <v>429</v>
      </c>
      <c r="C94" s="162">
        <v>1</v>
      </c>
      <c r="D94" s="163">
        <v>100000</v>
      </c>
      <c r="E94" s="200">
        <v>50000</v>
      </c>
    </row>
    <row r="95" spans="2:5" s="98" customFormat="1" ht="16.5" customHeight="1">
      <c r="B95" s="199" t="s">
        <v>426</v>
      </c>
      <c r="C95" s="162">
        <v>1</v>
      </c>
      <c r="D95" s="163">
        <v>10000</v>
      </c>
      <c r="E95" s="200">
        <v>10000</v>
      </c>
    </row>
    <row r="96" spans="2:5" s="98" customFormat="1" ht="16.5" customHeight="1">
      <c r="B96" s="199" t="s">
        <v>256</v>
      </c>
      <c r="C96" s="162">
        <v>1</v>
      </c>
      <c r="D96" s="163">
        <v>30000</v>
      </c>
      <c r="E96" s="200">
        <v>30000</v>
      </c>
    </row>
    <row r="97" spans="2:5" s="98" customFormat="1" ht="16.5" customHeight="1">
      <c r="B97" s="199" t="s">
        <v>328</v>
      </c>
      <c r="C97" s="162">
        <v>1</v>
      </c>
      <c r="D97" s="163">
        <v>10000</v>
      </c>
      <c r="E97" s="200">
        <v>9900</v>
      </c>
    </row>
    <row r="98" spans="2:5" s="98" customFormat="1" ht="16.5" customHeight="1" thickBot="1">
      <c r="B98" s="563" t="s">
        <v>30</v>
      </c>
      <c r="C98" s="564"/>
      <c r="D98" s="564"/>
      <c r="E98" s="295">
        <f>SUM(E50:E97)</f>
        <v>45296160</v>
      </c>
    </row>
    <row r="99" spans="2:5" s="98" customFormat="1" ht="16.5" customHeight="1">
      <c r="B99" s="318"/>
      <c r="C99" s="318"/>
      <c r="D99" s="318"/>
      <c r="E99" s="319"/>
    </row>
    <row r="100" spans="2:5" s="98" customFormat="1" ht="16.5" customHeight="1">
      <c r="B100" s="318"/>
      <c r="C100" s="318"/>
      <c r="D100" s="318"/>
      <c r="E100" s="319"/>
    </row>
    <row r="101" spans="2:5" s="98" customFormat="1" ht="16.5" customHeight="1">
      <c r="B101" s="318"/>
      <c r="C101" s="318"/>
      <c r="D101" s="318"/>
      <c r="E101" s="319"/>
    </row>
    <row r="102" spans="2:5" ht="16.5" customHeight="1">
      <c r="B102" s="2"/>
      <c r="C102" s="2"/>
      <c r="D102" s="2"/>
      <c r="E102" s="98"/>
    </row>
    <row r="104" spans="1:6" ht="16.5" customHeight="1">
      <c r="A104" s="565" t="s">
        <v>598</v>
      </c>
      <c r="B104" s="565"/>
      <c r="C104" s="565"/>
      <c r="D104" s="565"/>
      <c r="E104" s="565"/>
      <c r="F104" s="565"/>
    </row>
    <row r="105" spans="1:6" ht="16.5" customHeight="1">
      <c r="A105" s="98"/>
      <c r="B105" s="553" t="s">
        <v>107</v>
      </c>
      <c r="C105" s="553"/>
      <c r="D105" s="553"/>
      <c r="E105" s="553"/>
      <c r="F105" s="98"/>
    </row>
    <row r="106" spans="1:6" ht="16.5" customHeight="1">
      <c r="A106" s="98"/>
      <c r="B106" s="556" t="s">
        <v>221</v>
      </c>
      <c r="C106" s="556" t="s">
        <v>222</v>
      </c>
      <c r="D106" s="556" t="s">
        <v>219</v>
      </c>
      <c r="E106" s="556" t="s">
        <v>220</v>
      </c>
      <c r="F106" s="98"/>
    </row>
    <row r="107" spans="1:6" ht="16.5" customHeight="1">
      <c r="A107" s="98"/>
      <c r="B107" s="556"/>
      <c r="C107" s="556"/>
      <c r="D107" s="557"/>
      <c r="E107" s="557"/>
      <c r="F107" s="98"/>
    </row>
    <row r="108" spans="1:6" ht="29.25" customHeight="1" thickBot="1">
      <c r="A108" s="98"/>
      <c r="B108" s="554"/>
      <c r="C108" s="554"/>
      <c r="D108" s="558"/>
      <c r="E108" s="558"/>
      <c r="F108" s="98"/>
    </row>
    <row r="109" spans="1:6" ht="16.5" customHeight="1">
      <c r="A109" s="98"/>
      <c r="B109" s="197" t="s">
        <v>252</v>
      </c>
      <c r="C109" s="186">
        <v>55</v>
      </c>
      <c r="D109" s="192">
        <v>10585000</v>
      </c>
      <c r="E109" s="198">
        <v>7843050</v>
      </c>
      <c r="F109" s="98"/>
    </row>
    <row r="110" spans="1:6" ht="16.5" customHeight="1">
      <c r="A110" s="98"/>
      <c r="B110" s="199" t="s">
        <v>268</v>
      </c>
      <c r="C110" s="162">
        <v>38</v>
      </c>
      <c r="D110" s="163">
        <v>14140000</v>
      </c>
      <c r="E110" s="200">
        <v>7924000</v>
      </c>
      <c r="F110" s="98"/>
    </row>
    <row r="111" spans="1:6" ht="16.5" customHeight="1">
      <c r="A111" s="98"/>
      <c r="B111" s="199" t="s">
        <v>254</v>
      </c>
      <c r="C111" s="162">
        <v>38</v>
      </c>
      <c r="D111" s="163">
        <v>16850000</v>
      </c>
      <c r="E111" s="200">
        <v>15176000</v>
      </c>
      <c r="F111" s="98"/>
    </row>
    <row r="112" spans="1:6" ht="16.5" customHeight="1">
      <c r="A112" s="98"/>
      <c r="B112" s="199" t="s">
        <v>251</v>
      </c>
      <c r="C112" s="162">
        <v>32</v>
      </c>
      <c r="D112" s="163">
        <v>5182000</v>
      </c>
      <c r="E112" s="200">
        <v>3913000</v>
      </c>
      <c r="F112" s="98"/>
    </row>
    <row r="113" spans="1:6" ht="16.5" customHeight="1">
      <c r="A113" s="98"/>
      <c r="B113" s="199" t="s">
        <v>276</v>
      </c>
      <c r="C113" s="162">
        <v>27</v>
      </c>
      <c r="D113" s="163">
        <v>5912000</v>
      </c>
      <c r="E113" s="200">
        <v>4767000</v>
      </c>
      <c r="F113" s="98"/>
    </row>
    <row r="114" spans="1:6" ht="16.5" customHeight="1">
      <c r="A114" s="98"/>
      <c r="B114" s="199" t="s">
        <v>282</v>
      </c>
      <c r="C114" s="162">
        <v>26</v>
      </c>
      <c r="D114" s="163">
        <v>63050000</v>
      </c>
      <c r="E114" s="200">
        <v>62503000</v>
      </c>
      <c r="F114" s="98"/>
    </row>
    <row r="115" spans="1:6" ht="16.5" customHeight="1">
      <c r="A115" s="98"/>
      <c r="B115" s="199" t="s">
        <v>258</v>
      </c>
      <c r="C115" s="162">
        <v>18</v>
      </c>
      <c r="D115" s="163">
        <v>13250000</v>
      </c>
      <c r="E115" s="200">
        <v>12600000</v>
      </c>
      <c r="F115" s="98"/>
    </row>
    <row r="116" spans="1:6" ht="16.5" customHeight="1">
      <c r="A116" s="98"/>
      <c r="B116" s="199" t="s">
        <v>264</v>
      </c>
      <c r="C116" s="162">
        <v>16</v>
      </c>
      <c r="D116" s="163">
        <v>5280000</v>
      </c>
      <c r="E116" s="200">
        <v>3109980</v>
      </c>
      <c r="F116" s="98"/>
    </row>
    <row r="117" spans="1:6" ht="16.5" customHeight="1">
      <c r="A117" s="98"/>
      <c r="B117" s="199" t="s">
        <v>253</v>
      </c>
      <c r="C117" s="162">
        <v>15</v>
      </c>
      <c r="D117" s="163">
        <v>7080000</v>
      </c>
      <c r="E117" s="200">
        <v>6605000</v>
      </c>
      <c r="F117" s="98"/>
    </row>
    <row r="118" spans="1:6" ht="16.5" customHeight="1">
      <c r="A118" s="98"/>
      <c r="B118" s="199" t="s">
        <v>265</v>
      </c>
      <c r="C118" s="162">
        <v>14</v>
      </c>
      <c r="D118" s="163">
        <v>9250000</v>
      </c>
      <c r="E118" s="200">
        <v>5490000</v>
      </c>
      <c r="F118" s="98"/>
    </row>
    <row r="119" spans="1:6" ht="16.5" customHeight="1">
      <c r="A119" s="98"/>
      <c r="B119" s="199" t="s">
        <v>259</v>
      </c>
      <c r="C119" s="162">
        <v>14</v>
      </c>
      <c r="D119" s="163">
        <v>7090000</v>
      </c>
      <c r="E119" s="200">
        <v>1616300</v>
      </c>
      <c r="F119" s="98"/>
    </row>
    <row r="120" spans="1:6" ht="16.5" customHeight="1">
      <c r="A120" s="98"/>
      <c r="B120" s="199" t="s">
        <v>263</v>
      </c>
      <c r="C120" s="162">
        <v>14</v>
      </c>
      <c r="D120" s="163">
        <v>11900000</v>
      </c>
      <c r="E120" s="200">
        <v>8149900</v>
      </c>
      <c r="F120" s="98"/>
    </row>
    <row r="121" spans="1:6" ht="16.5" customHeight="1">
      <c r="A121" s="98"/>
      <c r="B121" s="199" t="s">
        <v>281</v>
      </c>
      <c r="C121" s="162">
        <v>14</v>
      </c>
      <c r="D121" s="163">
        <v>6135000</v>
      </c>
      <c r="E121" s="200">
        <v>5383000</v>
      </c>
      <c r="F121" s="98"/>
    </row>
    <row r="122" spans="1:6" ht="16.5" customHeight="1">
      <c r="A122" s="98"/>
      <c r="B122" s="199" t="s">
        <v>473</v>
      </c>
      <c r="C122" s="162">
        <v>13</v>
      </c>
      <c r="D122" s="163">
        <v>2535000</v>
      </c>
      <c r="E122" s="200">
        <v>2435000</v>
      </c>
      <c r="F122" s="98"/>
    </row>
    <row r="123" spans="1:6" ht="16.5" customHeight="1">
      <c r="A123" s="98"/>
      <c r="B123" s="199" t="s">
        <v>307</v>
      </c>
      <c r="C123" s="162">
        <v>13</v>
      </c>
      <c r="D123" s="163">
        <v>1150000</v>
      </c>
      <c r="E123" s="200">
        <v>732500</v>
      </c>
      <c r="F123" s="98"/>
    </row>
    <row r="124" spans="2:5" s="98" customFormat="1" ht="16.5" customHeight="1">
      <c r="B124" s="199" t="s">
        <v>260</v>
      </c>
      <c r="C124" s="162">
        <v>13</v>
      </c>
      <c r="D124" s="163">
        <v>55276000</v>
      </c>
      <c r="E124" s="200">
        <v>27761000</v>
      </c>
    </row>
    <row r="125" spans="2:5" s="98" customFormat="1" ht="16.5" customHeight="1">
      <c r="B125" s="199" t="s">
        <v>306</v>
      </c>
      <c r="C125" s="162">
        <v>10</v>
      </c>
      <c r="D125" s="163">
        <v>2800000</v>
      </c>
      <c r="E125" s="200">
        <v>1518500</v>
      </c>
    </row>
    <row r="126" spans="2:5" s="98" customFormat="1" ht="16.5" customHeight="1">
      <c r="B126" s="199" t="s">
        <v>261</v>
      </c>
      <c r="C126" s="162">
        <v>9</v>
      </c>
      <c r="D126" s="163">
        <v>3650000</v>
      </c>
      <c r="E126" s="200">
        <v>3425000</v>
      </c>
    </row>
    <row r="127" spans="2:5" s="98" customFormat="1" ht="16.5" customHeight="1">
      <c r="B127" s="199" t="s">
        <v>275</v>
      </c>
      <c r="C127" s="162">
        <v>9</v>
      </c>
      <c r="D127" s="163">
        <v>2220000</v>
      </c>
      <c r="E127" s="200">
        <v>1978500</v>
      </c>
    </row>
    <row r="128" spans="2:5" s="98" customFormat="1" ht="16.5" customHeight="1">
      <c r="B128" s="199" t="s">
        <v>262</v>
      </c>
      <c r="C128" s="162">
        <v>8</v>
      </c>
      <c r="D128" s="163">
        <v>990000</v>
      </c>
      <c r="E128" s="200">
        <v>543100</v>
      </c>
    </row>
    <row r="129" spans="2:5" s="98" customFormat="1" ht="16.5" customHeight="1">
      <c r="B129" s="199" t="s">
        <v>280</v>
      </c>
      <c r="C129" s="162">
        <v>8</v>
      </c>
      <c r="D129" s="163">
        <v>1300000</v>
      </c>
      <c r="E129" s="200">
        <v>764500</v>
      </c>
    </row>
    <row r="130" spans="2:5" s="98" customFormat="1" ht="16.5" customHeight="1">
      <c r="B130" s="199" t="s">
        <v>256</v>
      </c>
      <c r="C130" s="162">
        <v>7</v>
      </c>
      <c r="D130" s="163">
        <v>1800000</v>
      </c>
      <c r="E130" s="200">
        <v>1462500</v>
      </c>
    </row>
    <row r="131" spans="2:5" s="98" customFormat="1" ht="16.5" customHeight="1">
      <c r="B131" s="199" t="s">
        <v>255</v>
      </c>
      <c r="C131" s="162">
        <v>7</v>
      </c>
      <c r="D131" s="163">
        <v>1100000</v>
      </c>
      <c r="E131" s="200">
        <v>710000</v>
      </c>
    </row>
    <row r="132" spans="2:5" s="98" customFormat="1" ht="16.5" customHeight="1">
      <c r="B132" s="199" t="s">
        <v>328</v>
      </c>
      <c r="C132" s="162">
        <v>7</v>
      </c>
      <c r="D132" s="163">
        <v>4775000</v>
      </c>
      <c r="E132" s="200">
        <v>4750500</v>
      </c>
    </row>
    <row r="133" spans="2:5" s="98" customFormat="1" ht="16.5" customHeight="1">
      <c r="B133" s="199" t="s">
        <v>451</v>
      </c>
      <c r="C133" s="162">
        <v>7</v>
      </c>
      <c r="D133" s="163">
        <v>17900000</v>
      </c>
      <c r="E133" s="200">
        <v>16811500</v>
      </c>
    </row>
    <row r="134" spans="2:5" s="98" customFormat="1" ht="16.5" customHeight="1">
      <c r="B134" s="199" t="s">
        <v>267</v>
      </c>
      <c r="C134" s="162">
        <v>6</v>
      </c>
      <c r="D134" s="163">
        <v>1450000</v>
      </c>
      <c r="E134" s="200">
        <v>815000</v>
      </c>
    </row>
    <row r="135" spans="2:5" s="98" customFormat="1" ht="16.5" customHeight="1">
      <c r="B135" s="199" t="s">
        <v>323</v>
      </c>
      <c r="C135" s="162">
        <v>6</v>
      </c>
      <c r="D135" s="163">
        <v>1030000</v>
      </c>
      <c r="E135" s="200">
        <v>518500</v>
      </c>
    </row>
    <row r="136" spans="2:5" s="98" customFormat="1" ht="16.5" customHeight="1">
      <c r="B136" s="199" t="s">
        <v>296</v>
      </c>
      <c r="C136" s="162">
        <v>5</v>
      </c>
      <c r="D136" s="163">
        <v>650000</v>
      </c>
      <c r="E136" s="200">
        <v>351000</v>
      </c>
    </row>
    <row r="137" spans="2:5" s="98" customFormat="1" ht="16.5" customHeight="1">
      <c r="B137" s="199" t="s">
        <v>270</v>
      </c>
      <c r="C137" s="162">
        <v>5</v>
      </c>
      <c r="D137" s="163">
        <v>499000</v>
      </c>
      <c r="E137" s="200">
        <v>220890</v>
      </c>
    </row>
    <row r="138" spans="2:5" s="98" customFormat="1" ht="16.5" customHeight="1">
      <c r="B138" s="199" t="s">
        <v>477</v>
      </c>
      <c r="C138" s="162">
        <v>4</v>
      </c>
      <c r="D138" s="163">
        <v>1150000</v>
      </c>
      <c r="E138" s="200">
        <v>675000</v>
      </c>
    </row>
    <row r="139" spans="2:5" s="98" customFormat="1" ht="16.5" customHeight="1">
      <c r="B139" s="199" t="s">
        <v>277</v>
      </c>
      <c r="C139" s="162">
        <v>4</v>
      </c>
      <c r="D139" s="163">
        <v>200000</v>
      </c>
      <c r="E139" s="200">
        <v>150000</v>
      </c>
    </row>
    <row r="140" spans="2:5" s="98" customFormat="1" ht="16.5" customHeight="1">
      <c r="B140" s="199" t="s">
        <v>302</v>
      </c>
      <c r="C140" s="162">
        <v>4</v>
      </c>
      <c r="D140" s="163">
        <v>575000</v>
      </c>
      <c r="E140" s="200">
        <v>550000</v>
      </c>
    </row>
    <row r="141" spans="2:5" s="98" customFormat="1" ht="16.5" customHeight="1">
      <c r="B141" s="199" t="s">
        <v>257</v>
      </c>
      <c r="C141" s="162">
        <v>4</v>
      </c>
      <c r="D141" s="163">
        <v>300050</v>
      </c>
      <c r="E141" s="200">
        <v>88016</v>
      </c>
    </row>
    <row r="142" spans="2:5" s="98" customFormat="1" ht="16.5" customHeight="1">
      <c r="B142" s="199" t="s">
        <v>450</v>
      </c>
      <c r="C142" s="162">
        <v>4</v>
      </c>
      <c r="D142" s="163">
        <v>360000</v>
      </c>
      <c r="E142" s="200">
        <v>317300</v>
      </c>
    </row>
    <row r="143" spans="2:5" s="98" customFormat="1" ht="16.5" customHeight="1">
      <c r="B143" s="199" t="s">
        <v>269</v>
      </c>
      <c r="C143" s="162">
        <v>4</v>
      </c>
      <c r="D143" s="163">
        <v>300000</v>
      </c>
      <c r="E143" s="200">
        <v>280000</v>
      </c>
    </row>
    <row r="144" spans="2:5" s="98" customFormat="1" ht="16.5" customHeight="1">
      <c r="B144" s="199" t="s">
        <v>482</v>
      </c>
      <c r="C144" s="162">
        <v>4</v>
      </c>
      <c r="D144" s="163">
        <v>11750000</v>
      </c>
      <c r="E144" s="200">
        <v>11750000</v>
      </c>
    </row>
    <row r="145" spans="2:5" s="98" customFormat="1" ht="16.5" customHeight="1">
      <c r="B145" s="199" t="s">
        <v>427</v>
      </c>
      <c r="C145" s="162">
        <v>3</v>
      </c>
      <c r="D145" s="163">
        <v>650000</v>
      </c>
      <c r="E145" s="200">
        <v>325000</v>
      </c>
    </row>
    <row r="146" spans="2:5" s="98" customFormat="1" ht="16.5" customHeight="1">
      <c r="B146" s="199" t="s">
        <v>332</v>
      </c>
      <c r="C146" s="162">
        <v>3</v>
      </c>
      <c r="D146" s="163">
        <v>751000</v>
      </c>
      <c r="E146" s="200">
        <v>667340</v>
      </c>
    </row>
    <row r="147" spans="2:5" s="98" customFormat="1" ht="16.5" customHeight="1">
      <c r="B147" s="199" t="s">
        <v>336</v>
      </c>
      <c r="C147" s="162">
        <v>3</v>
      </c>
      <c r="D147" s="163">
        <v>752000</v>
      </c>
      <c r="E147" s="200">
        <v>129020</v>
      </c>
    </row>
    <row r="148" spans="2:5" s="98" customFormat="1" ht="16.5" customHeight="1">
      <c r="B148" s="199" t="s">
        <v>541</v>
      </c>
      <c r="C148" s="162">
        <v>3</v>
      </c>
      <c r="D148" s="163">
        <v>6100000</v>
      </c>
      <c r="E148" s="200">
        <v>3022500</v>
      </c>
    </row>
    <row r="149" spans="2:5" s="98" customFormat="1" ht="16.5" customHeight="1">
      <c r="B149" s="199" t="s">
        <v>498</v>
      </c>
      <c r="C149" s="162">
        <v>3</v>
      </c>
      <c r="D149" s="163">
        <v>1150000</v>
      </c>
      <c r="E149" s="200">
        <v>1070000</v>
      </c>
    </row>
    <row r="150" spans="2:5" s="98" customFormat="1" ht="16.5" customHeight="1">
      <c r="B150" s="199" t="s">
        <v>501</v>
      </c>
      <c r="C150" s="162">
        <v>3</v>
      </c>
      <c r="D150" s="163">
        <v>5095000</v>
      </c>
      <c r="E150" s="200">
        <v>5055000</v>
      </c>
    </row>
    <row r="151" spans="2:5" s="98" customFormat="1" ht="16.5" customHeight="1">
      <c r="B151" s="199" t="s">
        <v>330</v>
      </c>
      <c r="C151" s="162">
        <v>2</v>
      </c>
      <c r="D151" s="163">
        <v>1240000</v>
      </c>
      <c r="E151" s="200">
        <v>1120000</v>
      </c>
    </row>
    <row r="152" spans="2:5" s="98" customFormat="1" ht="16.5" customHeight="1">
      <c r="B152" s="199" t="s">
        <v>523</v>
      </c>
      <c r="C152" s="162">
        <v>2</v>
      </c>
      <c r="D152" s="163">
        <v>200000</v>
      </c>
      <c r="E152" s="200">
        <v>175000</v>
      </c>
    </row>
    <row r="153" spans="2:5" s="98" customFormat="1" ht="16.5" customHeight="1">
      <c r="B153" s="199" t="s">
        <v>327</v>
      </c>
      <c r="C153" s="162">
        <v>2</v>
      </c>
      <c r="D153" s="163">
        <v>2100000</v>
      </c>
      <c r="E153" s="200">
        <v>1100000</v>
      </c>
    </row>
    <row r="154" spans="2:5" s="98" customFormat="1" ht="16.5" customHeight="1">
      <c r="B154" s="199" t="s">
        <v>474</v>
      </c>
      <c r="C154" s="162">
        <v>2</v>
      </c>
      <c r="D154" s="163">
        <v>300000</v>
      </c>
      <c r="E154" s="200">
        <v>100000</v>
      </c>
    </row>
    <row r="155" spans="2:5" s="98" customFormat="1" ht="16.5" customHeight="1">
      <c r="B155" s="199" t="s">
        <v>266</v>
      </c>
      <c r="C155" s="162">
        <v>2</v>
      </c>
      <c r="D155" s="163">
        <v>850000</v>
      </c>
      <c r="E155" s="200">
        <v>760000</v>
      </c>
    </row>
    <row r="156" spans="2:5" s="98" customFormat="1" ht="16.5" customHeight="1">
      <c r="B156" s="199" t="s">
        <v>425</v>
      </c>
      <c r="C156" s="162">
        <v>2</v>
      </c>
      <c r="D156" s="163">
        <v>500000</v>
      </c>
      <c r="E156" s="200">
        <v>78000</v>
      </c>
    </row>
    <row r="157" spans="2:5" s="98" customFormat="1" ht="16.5" customHeight="1">
      <c r="B157" s="199" t="s">
        <v>540</v>
      </c>
      <c r="C157" s="162">
        <v>1</v>
      </c>
      <c r="D157" s="163">
        <v>50000</v>
      </c>
      <c r="E157" s="200">
        <v>45000</v>
      </c>
    </row>
    <row r="158" spans="2:5" s="98" customFormat="1" ht="16.5" customHeight="1">
      <c r="B158" s="199" t="s">
        <v>335</v>
      </c>
      <c r="C158" s="162">
        <v>1</v>
      </c>
      <c r="D158" s="163">
        <v>100000</v>
      </c>
      <c r="E158" s="200">
        <v>100000</v>
      </c>
    </row>
    <row r="159" spans="2:5" s="98" customFormat="1" ht="16.5" customHeight="1">
      <c r="B159" s="199" t="s">
        <v>271</v>
      </c>
      <c r="C159" s="162">
        <v>1</v>
      </c>
      <c r="D159" s="163">
        <v>100000</v>
      </c>
      <c r="E159" s="200">
        <v>100000</v>
      </c>
    </row>
    <row r="160" spans="2:5" s="98" customFormat="1" ht="16.5" customHeight="1">
      <c r="B160" s="199" t="s">
        <v>308</v>
      </c>
      <c r="C160" s="162">
        <v>1</v>
      </c>
      <c r="D160" s="163">
        <v>350000</v>
      </c>
      <c r="E160" s="200">
        <v>66500</v>
      </c>
    </row>
    <row r="161" spans="2:5" s="98" customFormat="1" ht="16.5" customHeight="1">
      <c r="B161" s="199" t="s">
        <v>512</v>
      </c>
      <c r="C161" s="162">
        <v>1</v>
      </c>
      <c r="D161" s="163">
        <v>50000</v>
      </c>
      <c r="E161" s="200">
        <v>50000</v>
      </c>
    </row>
    <row r="162" spans="2:5" s="98" customFormat="1" ht="16.5" customHeight="1">
      <c r="B162" s="199" t="s">
        <v>326</v>
      </c>
      <c r="C162" s="162">
        <v>1</v>
      </c>
      <c r="D162" s="163">
        <v>50000</v>
      </c>
      <c r="E162" s="200">
        <v>15000</v>
      </c>
    </row>
    <row r="163" spans="2:5" s="98" customFormat="1" ht="16.5" customHeight="1">
      <c r="B163" s="199" t="s">
        <v>499</v>
      </c>
      <c r="C163" s="162">
        <v>1</v>
      </c>
      <c r="D163" s="163">
        <v>100000</v>
      </c>
      <c r="E163" s="200">
        <v>30000</v>
      </c>
    </row>
    <row r="164" spans="2:5" s="98" customFormat="1" ht="16.5" customHeight="1">
      <c r="B164" s="199" t="s">
        <v>334</v>
      </c>
      <c r="C164" s="162">
        <v>1</v>
      </c>
      <c r="D164" s="163">
        <v>50000</v>
      </c>
      <c r="E164" s="200">
        <v>25000</v>
      </c>
    </row>
    <row r="165" spans="2:5" s="98" customFormat="1" ht="16.5" customHeight="1">
      <c r="B165" s="199" t="s">
        <v>472</v>
      </c>
      <c r="C165" s="162">
        <v>1</v>
      </c>
      <c r="D165" s="163">
        <v>50000</v>
      </c>
      <c r="E165" s="189">
        <v>30000</v>
      </c>
    </row>
    <row r="166" spans="2:5" s="98" customFormat="1" ht="16.5" customHeight="1">
      <c r="B166" s="199" t="s">
        <v>511</v>
      </c>
      <c r="C166" s="162">
        <v>1</v>
      </c>
      <c r="D166" s="163">
        <v>50000</v>
      </c>
      <c r="E166" s="200">
        <v>16500</v>
      </c>
    </row>
    <row r="167" spans="2:5" s="98" customFormat="1" ht="16.5" customHeight="1">
      <c r="B167" s="199" t="s">
        <v>324</v>
      </c>
      <c r="C167" s="162">
        <v>1</v>
      </c>
      <c r="D167" s="163">
        <v>80600000</v>
      </c>
      <c r="E167" s="200">
        <v>80600000</v>
      </c>
    </row>
    <row r="168" spans="2:5" s="98" customFormat="1" ht="16.5" customHeight="1">
      <c r="B168" s="199" t="s">
        <v>595</v>
      </c>
      <c r="C168" s="162">
        <v>1</v>
      </c>
      <c r="D168" s="163">
        <v>6600000</v>
      </c>
      <c r="E168" s="200">
        <v>660000</v>
      </c>
    </row>
    <row r="169" spans="2:5" s="98" customFormat="1" ht="16.5" customHeight="1">
      <c r="B169" s="199" t="s">
        <v>322</v>
      </c>
      <c r="C169" s="162">
        <v>1</v>
      </c>
      <c r="D169" s="163">
        <v>50000</v>
      </c>
      <c r="E169" s="200">
        <v>500</v>
      </c>
    </row>
    <row r="170" spans="2:5" s="98" customFormat="1" ht="16.5" customHeight="1">
      <c r="B170" s="199" t="s">
        <v>424</v>
      </c>
      <c r="C170" s="162">
        <v>1</v>
      </c>
      <c r="D170" s="163">
        <v>100000</v>
      </c>
      <c r="E170" s="200">
        <v>100000</v>
      </c>
    </row>
    <row r="171" spans="2:5" s="98" customFormat="1" ht="16.5" customHeight="1" thickBot="1">
      <c r="B171" s="563" t="s">
        <v>30</v>
      </c>
      <c r="C171" s="564"/>
      <c r="D171" s="564"/>
      <c r="E171" s="296">
        <f>SUM(E109:E170)</f>
        <v>319128896</v>
      </c>
    </row>
    <row r="172" spans="2:5" s="98" customFormat="1" ht="16.5" customHeight="1">
      <c r="B172" s="64"/>
      <c r="C172" s="64"/>
      <c r="D172" s="65"/>
      <c r="E172" s="65"/>
    </row>
    <row r="173" spans="2:5" s="98" customFormat="1" ht="16.5" customHeight="1">
      <c r="B173" s="571" t="s">
        <v>115</v>
      </c>
      <c r="C173" s="571"/>
      <c r="D173" s="571"/>
      <c r="E173" s="571"/>
    </row>
    <row r="174" spans="2:5" s="98" customFormat="1" ht="16.5" customHeight="1">
      <c r="B174" s="554" t="s">
        <v>221</v>
      </c>
      <c r="C174" s="554" t="s">
        <v>218</v>
      </c>
      <c r="D174" s="554" t="s">
        <v>219</v>
      </c>
      <c r="E174" s="554" t="s">
        <v>220</v>
      </c>
    </row>
    <row r="175" spans="2:5" s="98" customFormat="1" ht="16.5" customHeight="1">
      <c r="B175" s="555"/>
      <c r="C175" s="555"/>
      <c r="D175" s="555"/>
      <c r="E175" s="555"/>
    </row>
    <row r="176" spans="2:5" s="98" customFormat="1" ht="25.5" customHeight="1" thickBot="1">
      <c r="B176" s="555"/>
      <c r="C176" s="555"/>
      <c r="D176" s="555"/>
      <c r="E176" s="555"/>
    </row>
    <row r="177" spans="2:5" s="98" customFormat="1" ht="16.5" customHeight="1">
      <c r="B177" s="197" t="s">
        <v>268</v>
      </c>
      <c r="C177" s="186">
        <v>1456</v>
      </c>
      <c r="D177" s="192">
        <v>215611000</v>
      </c>
      <c r="E177" s="198">
        <v>199039090</v>
      </c>
    </row>
    <row r="178" spans="2:5" s="98" customFormat="1" ht="16.5" customHeight="1">
      <c r="B178" s="199" t="s">
        <v>263</v>
      </c>
      <c r="C178" s="162">
        <v>226</v>
      </c>
      <c r="D178" s="163">
        <v>46703000</v>
      </c>
      <c r="E178" s="200">
        <v>40946340</v>
      </c>
    </row>
    <row r="179" spans="2:5" s="98" customFormat="1" ht="16.5" customHeight="1">
      <c r="B179" s="199" t="s">
        <v>251</v>
      </c>
      <c r="C179" s="162">
        <v>203</v>
      </c>
      <c r="D179" s="163">
        <v>20532000</v>
      </c>
      <c r="E179" s="200">
        <v>19051500</v>
      </c>
    </row>
    <row r="180" spans="2:5" s="98" customFormat="1" ht="16.5" customHeight="1">
      <c r="B180" s="199" t="s">
        <v>252</v>
      </c>
      <c r="C180" s="162">
        <v>166</v>
      </c>
      <c r="D180" s="163">
        <v>19389000</v>
      </c>
      <c r="E180" s="200">
        <v>15471365</v>
      </c>
    </row>
    <row r="181" spans="2:5" s="98" customFormat="1" ht="16.5" customHeight="1">
      <c r="B181" s="199" t="s">
        <v>282</v>
      </c>
      <c r="C181" s="162">
        <v>121</v>
      </c>
      <c r="D181" s="163">
        <v>20480000</v>
      </c>
      <c r="E181" s="200">
        <v>13797420</v>
      </c>
    </row>
    <row r="182" spans="2:5" s="98" customFormat="1" ht="16.5" customHeight="1">
      <c r="B182" s="199" t="s">
        <v>276</v>
      </c>
      <c r="C182" s="162">
        <v>119</v>
      </c>
      <c r="D182" s="163">
        <v>19978000</v>
      </c>
      <c r="E182" s="200">
        <v>16907745</v>
      </c>
    </row>
    <row r="183" spans="2:5" s="98" customFormat="1" ht="16.5" customHeight="1">
      <c r="B183" s="199" t="s">
        <v>254</v>
      </c>
      <c r="C183" s="162">
        <v>86</v>
      </c>
      <c r="D183" s="163">
        <v>12122000</v>
      </c>
      <c r="E183" s="200">
        <v>9982660</v>
      </c>
    </row>
    <row r="184" spans="2:5" s="98" customFormat="1" ht="16.5" customHeight="1">
      <c r="B184" s="199" t="s">
        <v>265</v>
      </c>
      <c r="C184" s="162">
        <v>73</v>
      </c>
      <c r="D184" s="163">
        <v>11386000</v>
      </c>
      <c r="E184" s="200">
        <v>7724546</v>
      </c>
    </row>
    <row r="185" spans="2:5" s="98" customFormat="1" ht="16.5" customHeight="1">
      <c r="B185" s="199" t="s">
        <v>281</v>
      </c>
      <c r="C185" s="162">
        <v>65</v>
      </c>
      <c r="D185" s="163">
        <v>10435000</v>
      </c>
      <c r="E185" s="200">
        <v>9201150</v>
      </c>
    </row>
    <row r="186" spans="2:5" s="98" customFormat="1" ht="16.5" customHeight="1">
      <c r="B186" s="199" t="s">
        <v>296</v>
      </c>
      <c r="C186" s="162">
        <v>59</v>
      </c>
      <c r="D186" s="163">
        <v>7485000</v>
      </c>
      <c r="E186" s="200">
        <v>6614150</v>
      </c>
    </row>
    <row r="187" spans="2:5" s="98" customFormat="1" ht="16.5" customHeight="1">
      <c r="B187" s="199" t="s">
        <v>267</v>
      </c>
      <c r="C187" s="162">
        <v>53</v>
      </c>
      <c r="D187" s="163">
        <v>12295000</v>
      </c>
      <c r="E187" s="200">
        <v>10211920</v>
      </c>
    </row>
    <row r="188" spans="2:5" s="98" customFormat="1" ht="16.5" customHeight="1">
      <c r="B188" s="199" t="s">
        <v>307</v>
      </c>
      <c r="C188" s="162">
        <v>49</v>
      </c>
      <c r="D188" s="163">
        <v>4255000</v>
      </c>
      <c r="E188" s="200">
        <v>2777560</v>
      </c>
    </row>
    <row r="189" spans="2:5" s="98" customFormat="1" ht="16.5" customHeight="1">
      <c r="B189" s="199" t="s">
        <v>335</v>
      </c>
      <c r="C189" s="162">
        <v>45</v>
      </c>
      <c r="D189" s="163">
        <v>5515000</v>
      </c>
      <c r="E189" s="200">
        <v>4447500</v>
      </c>
    </row>
    <row r="190" spans="2:5" s="98" customFormat="1" ht="16.5" customHeight="1">
      <c r="B190" s="199" t="s">
        <v>259</v>
      </c>
      <c r="C190" s="162">
        <v>38</v>
      </c>
      <c r="D190" s="163">
        <v>6022000</v>
      </c>
      <c r="E190" s="200">
        <v>5790192</v>
      </c>
    </row>
    <row r="191" spans="2:5" s="98" customFormat="1" ht="16.5" customHeight="1">
      <c r="B191" s="199" t="s">
        <v>271</v>
      </c>
      <c r="C191" s="162">
        <v>38</v>
      </c>
      <c r="D191" s="163">
        <v>4570000</v>
      </c>
      <c r="E191" s="200">
        <v>3346500</v>
      </c>
    </row>
    <row r="192" spans="2:5" s="98" customFormat="1" ht="16.5" customHeight="1">
      <c r="B192" s="199" t="s">
        <v>264</v>
      </c>
      <c r="C192" s="162">
        <v>35</v>
      </c>
      <c r="D192" s="163">
        <v>31524425</v>
      </c>
      <c r="E192" s="200">
        <v>28968825</v>
      </c>
    </row>
    <row r="193" spans="2:5" s="98" customFormat="1" ht="16.5" customHeight="1">
      <c r="B193" s="199" t="s">
        <v>262</v>
      </c>
      <c r="C193" s="162">
        <v>32</v>
      </c>
      <c r="D193" s="163">
        <v>2609000</v>
      </c>
      <c r="E193" s="200">
        <v>1309300</v>
      </c>
    </row>
    <row r="194" spans="2:5" s="98" customFormat="1" ht="16.5" customHeight="1">
      <c r="B194" s="199" t="s">
        <v>270</v>
      </c>
      <c r="C194" s="162">
        <v>32</v>
      </c>
      <c r="D194" s="163">
        <v>12270000</v>
      </c>
      <c r="E194" s="200">
        <v>11741900</v>
      </c>
    </row>
    <row r="195" spans="2:5" s="98" customFormat="1" ht="16.5" customHeight="1">
      <c r="B195" s="199" t="s">
        <v>306</v>
      </c>
      <c r="C195" s="162">
        <v>29</v>
      </c>
      <c r="D195" s="163">
        <v>5960000</v>
      </c>
      <c r="E195" s="200">
        <v>3924600</v>
      </c>
    </row>
    <row r="196" spans="2:5" s="98" customFormat="1" ht="16.5" customHeight="1">
      <c r="B196" s="199" t="s">
        <v>323</v>
      </c>
      <c r="C196" s="162">
        <v>27</v>
      </c>
      <c r="D196" s="163">
        <v>3370000</v>
      </c>
      <c r="E196" s="200">
        <v>2111450</v>
      </c>
    </row>
    <row r="197" spans="2:5" s="98" customFormat="1" ht="16.5" customHeight="1">
      <c r="B197" s="199" t="s">
        <v>477</v>
      </c>
      <c r="C197" s="162">
        <v>26</v>
      </c>
      <c r="D197" s="163">
        <v>4160000</v>
      </c>
      <c r="E197" s="200">
        <v>2436500</v>
      </c>
    </row>
    <row r="198" spans="2:5" s="98" customFormat="1" ht="16.5" customHeight="1">
      <c r="B198" s="199" t="s">
        <v>302</v>
      </c>
      <c r="C198" s="162">
        <v>25</v>
      </c>
      <c r="D198" s="163">
        <v>3925000</v>
      </c>
      <c r="E198" s="200">
        <v>2681190</v>
      </c>
    </row>
    <row r="199" spans="2:5" s="98" customFormat="1" ht="16.5" customHeight="1">
      <c r="B199" s="199" t="s">
        <v>258</v>
      </c>
      <c r="C199" s="162">
        <v>25</v>
      </c>
      <c r="D199" s="163">
        <v>6276000</v>
      </c>
      <c r="E199" s="200">
        <v>4007000</v>
      </c>
    </row>
    <row r="200" spans="2:5" s="98" customFormat="1" ht="16.5" customHeight="1">
      <c r="B200" s="199" t="s">
        <v>308</v>
      </c>
      <c r="C200" s="162">
        <v>23</v>
      </c>
      <c r="D200" s="163">
        <v>2410000</v>
      </c>
      <c r="E200" s="200">
        <v>1600500</v>
      </c>
    </row>
    <row r="201" spans="1:5" ht="16.5" customHeight="1">
      <c r="A201" s="98"/>
      <c r="B201" s="199" t="s">
        <v>253</v>
      </c>
      <c r="C201" s="162">
        <v>22</v>
      </c>
      <c r="D201" s="163">
        <v>2590000</v>
      </c>
      <c r="E201" s="200">
        <v>1779900</v>
      </c>
    </row>
    <row r="202" spans="1:5" ht="16.5" customHeight="1">
      <c r="A202" s="98"/>
      <c r="B202" s="199" t="s">
        <v>255</v>
      </c>
      <c r="C202" s="162">
        <v>21</v>
      </c>
      <c r="D202" s="163">
        <v>1225000</v>
      </c>
      <c r="E202" s="200">
        <v>990500</v>
      </c>
    </row>
    <row r="203" spans="1:5" ht="16.5" customHeight="1">
      <c r="A203" s="98"/>
      <c r="B203" s="199" t="s">
        <v>275</v>
      </c>
      <c r="C203" s="162">
        <v>18</v>
      </c>
      <c r="D203" s="163">
        <v>3647000</v>
      </c>
      <c r="E203" s="200">
        <v>3031070</v>
      </c>
    </row>
    <row r="204" spans="1:5" ht="16.5" customHeight="1">
      <c r="A204" s="98"/>
      <c r="B204" s="199" t="s">
        <v>332</v>
      </c>
      <c r="C204" s="162">
        <v>18</v>
      </c>
      <c r="D204" s="163">
        <v>10315000</v>
      </c>
      <c r="E204" s="200">
        <v>10133700</v>
      </c>
    </row>
    <row r="205" spans="1:5" ht="16.5" customHeight="1">
      <c r="A205" s="98"/>
      <c r="B205" s="199" t="s">
        <v>280</v>
      </c>
      <c r="C205" s="162">
        <v>17</v>
      </c>
      <c r="D205" s="163">
        <v>2505000</v>
      </c>
      <c r="E205" s="200">
        <v>2095740</v>
      </c>
    </row>
    <row r="206" spans="1:5" ht="16.5" customHeight="1">
      <c r="A206" s="98"/>
      <c r="B206" s="199" t="s">
        <v>330</v>
      </c>
      <c r="C206" s="162">
        <v>17</v>
      </c>
      <c r="D206" s="163">
        <v>2390000</v>
      </c>
      <c r="E206" s="200">
        <v>1744000</v>
      </c>
    </row>
    <row r="207" spans="1:5" ht="16.5" customHeight="1">
      <c r="A207" s="98"/>
      <c r="B207" s="199" t="s">
        <v>473</v>
      </c>
      <c r="C207" s="162">
        <v>13</v>
      </c>
      <c r="D207" s="163">
        <v>620000</v>
      </c>
      <c r="E207" s="200">
        <v>415500</v>
      </c>
    </row>
    <row r="208" spans="1:5" ht="16.5" customHeight="1">
      <c r="A208" s="98"/>
      <c r="B208" s="199" t="s">
        <v>451</v>
      </c>
      <c r="C208" s="162">
        <v>13</v>
      </c>
      <c r="D208" s="163">
        <v>3535000</v>
      </c>
      <c r="E208" s="200">
        <v>2449000</v>
      </c>
    </row>
    <row r="209" spans="1:5" ht="16.5" customHeight="1">
      <c r="A209" s="98"/>
      <c r="B209" s="199" t="s">
        <v>269</v>
      </c>
      <c r="C209" s="162">
        <v>13</v>
      </c>
      <c r="D209" s="163">
        <v>690000</v>
      </c>
      <c r="E209" s="200">
        <v>524900</v>
      </c>
    </row>
    <row r="210" spans="1:5" ht="16.5" customHeight="1">
      <c r="A210" s="98"/>
      <c r="B210" s="199" t="s">
        <v>429</v>
      </c>
      <c r="C210" s="162">
        <v>12</v>
      </c>
      <c r="D210" s="163">
        <v>1850000</v>
      </c>
      <c r="E210" s="200">
        <v>1350000</v>
      </c>
    </row>
    <row r="211" spans="1:5" ht="16.5" customHeight="1">
      <c r="A211" s="98"/>
      <c r="B211" s="199" t="s">
        <v>256</v>
      </c>
      <c r="C211" s="162">
        <v>12</v>
      </c>
      <c r="D211" s="163">
        <v>452000</v>
      </c>
      <c r="E211" s="200">
        <v>350000</v>
      </c>
    </row>
    <row r="212" spans="1:5" ht="16.5" customHeight="1">
      <c r="A212" s="98"/>
      <c r="B212" s="199" t="s">
        <v>260</v>
      </c>
      <c r="C212" s="162">
        <v>12</v>
      </c>
      <c r="D212" s="163">
        <v>540000</v>
      </c>
      <c r="E212" s="200">
        <v>439900</v>
      </c>
    </row>
    <row r="213" spans="1:5" ht="16.5" customHeight="1">
      <c r="A213" s="98"/>
      <c r="B213" s="199" t="s">
        <v>261</v>
      </c>
      <c r="C213" s="162">
        <v>11</v>
      </c>
      <c r="D213" s="163">
        <v>1926000</v>
      </c>
      <c r="E213" s="200">
        <v>1073800</v>
      </c>
    </row>
    <row r="214" spans="1:5" ht="16.5" customHeight="1">
      <c r="A214" s="98"/>
      <c r="B214" s="199" t="s">
        <v>266</v>
      </c>
      <c r="C214" s="162">
        <v>10</v>
      </c>
      <c r="D214" s="163">
        <v>1230000</v>
      </c>
      <c r="E214" s="200">
        <v>1220400</v>
      </c>
    </row>
    <row r="215" spans="1:5" ht="16.5" customHeight="1">
      <c r="A215" s="98"/>
      <c r="B215" s="199" t="s">
        <v>331</v>
      </c>
      <c r="C215" s="162">
        <v>10</v>
      </c>
      <c r="D215" s="163">
        <v>1570000</v>
      </c>
      <c r="E215" s="200">
        <v>1311400</v>
      </c>
    </row>
    <row r="216" spans="1:5" ht="16.5" customHeight="1">
      <c r="A216" s="98"/>
      <c r="B216" s="199" t="s">
        <v>334</v>
      </c>
      <c r="C216" s="162">
        <v>10</v>
      </c>
      <c r="D216" s="163">
        <v>610000</v>
      </c>
      <c r="E216" s="200">
        <v>326100</v>
      </c>
    </row>
    <row r="217" spans="1:5" ht="16.5" customHeight="1">
      <c r="A217" s="98"/>
      <c r="B217" s="199" t="s">
        <v>328</v>
      </c>
      <c r="C217" s="162">
        <v>9</v>
      </c>
      <c r="D217" s="163">
        <v>550000</v>
      </c>
      <c r="E217" s="200">
        <v>474900</v>
      </c>
    </row>
    <row r="218" spans="1:5" ht="16.5" customHeight="1">
      <c r="A218" s="98"/>
      <c r="B218" s="199" t="s">
        <v>257</v>
      </c>
      <c r="C218" s="162">
        <v>8</v>
      </c>
      <c r="D218" s="163">
        <v>860000</v>
      </c>
      <c r="E218" s="200">
        <v>769000</v>
      </c>
    </row>
    <row r="219" spans="1:5" ht="16.5" customHeight="1">
      <c r="A219" s="98"/>
      <c r="B219" s="199" t="s">
        <v>423</v>
      </c>
      <c r="C219" s="162">
        <v>8</v>
      </c>
      <c r="D219" s="163">
        <v>880000</v>
      </c>
      <c r="E219" s="200">
        <v>454500</v>
      </c>
    </row>
    <row r="220" spans="1:5" ht="16.5" customHeight="1">
      <c r="A220" s="98"/>
      <c r="B220" s="199" t="s">
        <v>424</v>
      </c>
      <c r="C220" s="162">
        <v>7</v>
      </c>
      <c r="D220" s="163">
        <v>430000</v>
      </c>
      <c r="E220" s="200">
        <v>425700</v>
      </c>
    </row>
    <row r="221" spans="1:5" ht="16.5" customHeight="1">
      <c r="A221" s="98"/>
      <c r="B221" s="199" t="s">
        <v>502</v>
      </c>
      <c r="C221" s="162">
        <v>6</v>
      </c>
      <c r="D221" s="163">
        <v>250000</v>
      </c>
      <c r="E221" s="200">
        <v>100000</v>
      </c>
    </row>
    <row r="222" spans="1:5" ht="16.5" customHeight="1">
      <c r="A222" s="98"/>
      <c r="B222" s="199" t="s">
        <v>327</v>
      </c>
      <c r="C222" s="162">
        <v>5</v>
      </c>
      <c r="D222" s="163">
        <v>240000</v>
      </c>
      <c r="E222" s="200">
        <v>156000</v>
      </c>
    </row>
    <row r="223" spans="1:5" ht="16.5" customHeight="1">
      <c r="A223" s="98"/>
      <c r="B223" s="199" t="s">
        <v>329</v>
      </c>
      <c r="C223" s="162">
        <v>5</v>
      </c>
      <c r="D223" s="163">
        <v>440000</v>
      </c>
      <c r="E223" s="200">
        <v>376000</v>
      </c>
    </row>
    <row r="224" spans="1:5" ht="16.5" customHeight="1">
      <c r="A224" s="98"/>
      <c r="B224" s="199" t="s">
        <v>277</v>
      </c>
      <c r="C224" s="162">
        <v>4</v>
      </c>
      <c r="D224" s="163">
        <v>650000</v>
      </c>
      <c r="E224" s="200">
        <v>374000</v>
      </c>
    </row>
    <row r="225" spans="1:5" ht="16.5" customHeight="1">
      <c r="A225" s="98"/>
      <c r="B225" s="199" t="s">
        <v>499</v>
      </c>
      <c r="C225" s="162">
        <v>4</v>
      </c>
      <c r="D225" s="163">
        <v>560000</v>
      </c>
      <c r="E225" s="200">
        <v>553300</v>
      </c>
    </row>
    <row r="226" spans="1:5" ht="16.5" customHeight="1">
      <c r="A226" s="98"/>
      <c r="B226" s="199" t="s">
        <v>324</v>
      </c>
      <c r="C226" s="162">
        <v>4</v>
      </c>
      <c r="D226" s="163">
        <v>300000</v>
      </c>
      <c r="E226" s="200">
        <v>299500</v>
      </c>
    </row>
    <row r="227" spans="2:5" s="98" customFormat="1" ht="16.5" customHeight="1">
      <c r="B227" s="199" t="s">
        <v>322</v>
      </c>
      <c r="C227" s="162">
        <v>4</v>
      </c>
      <c r="D227" s="163">
        <v>140000</v>
      </c>
      <c r="E227" s="200">
        <v>75000</v>
      </c>
    </row>
    <row r="228" spans="2:5" s="98" customFormat="1" ht="16.5" customHeight="1">
      <c r="B228" s="199" t="s">
        <v>510</v>
      </c>
      <c r="C228" s="162">
        <v>4</v>
      </c>
      <c r="D228" s="163">
        <v>720000</v>
      </c>
      <c r="E228" s="200">
        <v>640000</v>
      </c>
    </row>
    <row r="229" spans="2:5" s="98" customFormat="1" ht="16.5" customHeight="1">
      <c r="B229" s="199" t="s">
        <v>426</v>
      </c>
      <c r="C229" s="162">
        <v>4</v>
      </c>
      <c r="D229" s="163">
        <v>130000</v>
      </c>
      <c r="E229" s="200">
        <v>130000</v>
      </c>
    </row>
    <row r="230" spans="2:5" s="98" customFormat="1" ht="16.5" customHeight="1">
      <c r="B230" s="199" t="s">
        <v>325</v>
      </c>
      <c r="C230" s="162">
        <v>4</v>
      </c>
      <c r="D230" s="163">
        <v>63000</v>
      </c>
      <c r="E230" s="200">
        <v>63000</v>
      </c>
    </row>
    <row r="231" spans="2:5" s="98" customFormat="1" ht="16.5" customHeight="1">
      <c r="B231" s="199" t="s">
        <v>326</v>
      </c>
      <c r="C231" s="162">
        <v>4</v>
      </c>
      <c r="D231" s="163">
        <v>260000</v>
      </c>
      <c r="E231" s="200">
        <v>260000</v>
      </c>
    </row>
    <row r="232" spans="2:5" s="98" customFormat="1" ht="16.5" customHeight="1">
      <c r="B232" s="199" t="s">
        <v>498</v>
      </c>
      <c r="C232" s="162">
        <v>4</v>
      </c>
      <c r="D232" s="163">
        <v>255000</v>
      </c>
      <c r="E232" s="200">
        <v>129950</v>
      </c>
    </row>
    <row r="233" spans="2:5" s="98" customFormat="1" ht="16.5" customHeight="1">
      <c r="B233" s="199" t="s">
        <v>450</v>
      </c>
      <c r="C233" s="162">
        <v>3</v>
      </c>
      <c r="D233" s="163">
        <v>1820000</v>
      </c>
      <c r="E233" s="200">
        <v>1819000</v>
      </c>
    </row>
    <row r="234" spans="2:5" s="98" customFormat="1" ht="16.5" customHeight="1">
      <c r="B234" s="199" t="s">
        <v>474</v>
      </c>
      <c r="C234" s="162">
        <v>3</v>
      </c>
      <c r="D234" s="163">
        <v>360000</v>
      </c>
      <c r="E234" s="200">
        <v>182000</v>
      </c>
    </row>
    <row r="235" spans="2:5" s="98" customFormat="1" ht="16.5" customHeight="1">
      <c r="B235" s="199" t="s">
        <v>430</v>
      </c>
      <c r="C235" s="162">
        <v>3</v>
      </c>
      <c r="D235" s="163">
        <v>110000</v>
      </c>
      <c r="E235" s="200">
        <v>110000</v>
      </c>
    </row>
    <row r="236" spans="2:5" s="98" customFormat="1" ht="16.5" customHeight="1">
      <c r="B236" s="199" t="s">
        <v>512</v>
      </c>
      <c r="C236" s="162">
        <v>3</v>
      </c>
      <c r="D236" s="163">
        <v>258000</v>
      </c>
      <c r="E236" s="200">
        <v>218000</v>
      </c>
    </row>
    <row r="237" spans="2:5" s="98" customFormat="1" ht="16.5" customHeight="1">
      <c r="B237" s="199" t="s">
        <v>501</v>
      </c>
      <c r="C237" s="162">
        <v>3</v>
      </c>
      <c r="D237" s="163">
        <v>350000</v>
      </c>
      <c r="E237" s="200">
        <v>350000</v>
      </c>
    </row>
    <row r="238" spans="2:5" s="98" customFormat="1" ht="16.5" customHeight="1">
      <c r="B238" s="199" t="s">
        <v>481</v>
      </c>
      <c r="C238" s="162">
        <v>2</v>
      </c>
      <c r="D238" s="163">
        <v>110000</v>
      </c>
      <c r="E238" s="200">
        <v>110000</v>
      </c>
    </row>
    <row r="239" spans="2:5" s="98" customFormat="1" ht="16.5" customHeight="1">
      <c r="B239" s="199" t="s">
        <v>428</v>
      </c>
      <c r="C239" s="162">
        <v>2</v>
      </c>
      <c r="D239" s="163">
        <v>280000</v>
      </c>
      <c r="E239" s="200">
        <v>145000</v>
      </c>
    </row>
    <row r="240" spans="2:5" s="98" customFormat="1" ht="16.5" customHeight="1">
      <c r="B240" s="199" t="s">
        <v>540</v>
      </c>
      <c r="C240" s="162">
        <v>2</v>
      </c>
      <c r="D240" s="163">
        <v>110000</v>
      </c>
      <c r="E240" s="200">
        <v>85000</v>
      </c>
    </row>
    <row r="241" spans="2:5" s="98" customFormat="1" ht="16.5" customHeight="1">
      <c r="B241" s="199" t="s">
        <v>529</v>
      </c>
      <c r="C241" s="162">
        <v>2</v>
      </c>
      <c r="D241" s="163">
        <v>2010000</v>
      </c>
      <c r="E241" s="200">
        <v>2005100</v>
      </c>
    </row>
    <row r="242" spans="2:5" s="98" customFormat="1" ht="16.5" customHeight="1">
      <c r="B242" s="199" t="s">
        <v>544</v>
      </c>
      <c r="C242" s="162">
        <v>2</v>
      </c>
      <c r="D242" s="163">
        <v>260000</v>
      </c>
      <c r="E242" s="200">
        <v>125000</v>
      </c>
    </row>
    <row r="243" spans="2:5" s="98" customFormat="1" ht="16.5" customHeight="1">
      <c r="B243" s="199" t="s">
        <v>560</v>
      </c>
      <c r="C243" s="162">
        <v>2</v>
      </c>
      <c r="D243" s="163">
        <v>110000</v>
      </c>
      <c r="E243" s="200">
        <v>107000</v>
      </c>
    </row>
    <row r="244" spans="2:5" s="98" customFormat="1" ht="16.5" customHeight="1">
      <c r="B244" s="199" t="s">
        <v>505</v>
      </c>
      <c r="C244" s="162">
        <v>2</v>
      </c>
      <c r="D244" s="163">
        <v>110000</v>
      </c>
      <c r="E244" s="200">
        <v>109500</v>
      </c>
    </row>
    <row r="245" spans="2:5" s="98" customFormat="1" ht="16.5" customHeight="1">
      <c r="B245" s="199" t="s">
        <v>478</v>
      </c>
      <c r="C245" s="162">
        <v>2</v>
      </c>
      <c r="D245" s="163">
        <v>100000</v>
      </c>
      <c r="E245" s="200">
        <v>52500</v>
      </c>
    </row>
    <row r="246" spans="2:5" s="98" customFormat="1" ht="16.5" customHeight="1">
      <c r="B246" s="199" t="s">
        <v>336</v>
      </c>
      <c r="C246" s="162">
        <v>2</v>
      </c>
      <c r="D246" s="163">
        <v>60000</v>
      </c>
      <c r="E246" s="200">
        <v>34500</v>
      </c>
    </row>
    <row r="247" spans="2:5" s="98" customFormat="1" ht="16.5" customHeight="1">
      <c r="B247" s="199" t="s">
        <v>500</v>
      </c>
      <c r="C247" s="162">
        <v>2</v>
      </c>
      <c r="D247" s="163">
        <v>200000</v>
      </c>
      <c r="E247" s="200">
        <v>200000</v>
      </c>
    </row>
    <row r="248" spans="2:5" s="98" customFormat="1" ht="16.5" customHeight="1">
      <c r="B248" s="199" t="s">
        <v>545</v>
      </c>
      <c r="C248" s="162">
        <v>1</v>
      </c>
      <c r="D248" s="163">
        <v>10000</v>
      </c>
      <c r="E248" s="200">
        <v>10000</v>
      </c>
    </row>
    <row r="249" spans="2:5" s="98" customFormat="1" ht="16.5" customHeight="1">
      <c r="B249" s="199" t="s">
        <v>509</v>
      </c>
      <c r="C249" s="162">
        <v>1</v>
      </c>
      <c r="D249" s="163">
        <v>100000</v>
      </c>
      <c r="E249" s="200">
        <v>50000</v>
      </c>
    </row>
    <row r="250" spans="2:5" s="98" customFormat="1" ht="16.5" customHeight="1">
      <c r="B250" s="199" t="s">
        <v>508</v>
      </c>
      <c r="C250" s="162">
        <v>1</v>
      </c>
      <c r="D250" s="163">
        <v>300000</v>
      </c>
      <c r="E250" s="200">
        <v>60000</v>
      </c>
    </row>
    <row r="251" spans="1:5" ht="16.5" customHeight="1">
      <c r="A251" s="98"/>
      <c r="B251" s="199" t="s">
        <v>507</v>
      </c>
      <c r="C251" s="162">
        <v>1</v>
      </c>
      <c r="D251" s="163">
        <v>50000</v>
      </c>
      <c r="E251" s="200">
        <v>35000</v>
      </c>
    </row>
    <row r="252" spans="1:5" ht="16.5" customHeight="1">
      <c r="A252" s="98"/>
      <c r="B252" s="199" t="s">
        <v>472</v>
      </c>
      <c r="C252" s="162">
        <v>1</v>
      </c>
      <c r="D252" s="163">
        <v>800000</v>
      </c>
      <c r="E252" s="200">
        <v>800000</v>
      </c>
    </row>
    <row r="253" spans="1:5" ht="16.5" customHeight="1">
      <c r="A253" s="98"/>
      <c r="B253" s="199" t="s">
        <v>506</v>
      </c>
      <c r="C253" s="162">
        <v>1</v>
      </c>
      <c r="D253" s="163">
        <v>100000</v>
      </c>
      <c r="E253" s="200">
        <v>100000</v>
      </c>
    </row>
    <row r="254" spans="1:5" ht="16.5" customHeight="1">
      <c r="A254" s="98"/>
      <c r="B254" s="199" t="s">
        <v>526</v>
      </c>
      <c r="C254" s="162">
        <v>1</v>
      </c>
      <c r="D254" s="163">
        <v>10000</v>
      </c>
      <c r="E254" s="200">
        <v>10000</v>
      </c>
    </row>
    <row r="255" spans="1:5" ht="16.5" customHeight="1">
      <c r="A255" s="98"/>
      <c r="B255" s="199" t="s">
        <v>479</v>
      </c>
      <c r="C255" s="162">
        <v>1</v>
      </c>
      <c r="D255" s="163">
        <v>10000</v>
      </c>
      <c r="E255" s="200">
        <v>10000</v>
      </c>
    </row>
    <row r="256" spans="2:5" s="98" customFormat="1" ht="16.5" customHeight="1">
      <c r="B256" s="199" t="s">
        <v>527</v>
      </c>
      <c r="C256" s="162">
        <v>1</v>
      </c>
      <c r="D256" s="163">
        <v>100000</v>
      </c>
      <c r="E256" s="200">
        <v>100000</v>
      </c>
    </row>
    <row r="257" spans="2:5" s="98" customFormat="1" ht="16.5" customHeight="1">
      <c r="B257" s="199" t="s">
        <v>504</v>
      </c>
      <c r="C257" s="162">
        <v>1</v>
      </c>
      <c r="D257" s="163">
        <v>10000</v>
      </c>
      <c r="E257" s="200">
        <v>10000</v>
      </c>
    </row>
    <row r="258" spans="2:5" s="98" customFormat="1" ht="16.5" customHeight="1">
      <c r="B258" s="199" t="s">
        <v>543</v>
      </c>
      <c r="C258" s="162">
        <v>1</v>
      </c>
      <c r="D258" s="163">
        <v>100000</v>
      </c>
      <c r="E258" s="200">
        <v>40000</v>
      </c>
    </row>
    <row r="259" spans="1:5" ht="16.5" customHeight="1">
      <c r="A259" s="98"/>
      <c r="B259" s="199" t="s">
        <v>503</v>
      </c>
      <c r="C259" s="162">
        <v>1</v>
      </c>
      <c r="D259" s="163">
        <v>20000</v>
      </c>
      <c r="E259" s="200">
        <v>10000</v>
      </c>
    </row>
    <row r="260" spans="1:5" ht="16.5" customHeight="1">
      <c r="A260" s="98"/>
      <c r="B260" s="199" t="s">
        <v>561</v>
      </c>
      <c r="C260" s="162">
        <v>1</v>
      </c>
      <c r="D260" s="163">
        <v>500000</v>
      </c>
      <c r="E260" s="200">
        <v>250000</v>
      </c>
    </row>
    <row r="261" spans="1:5" ht="16.5" customHeight="1">
      <c r="A261" s="98"/>
      <c r="B261" s="199" t="s">
        <v>333</v>
      </c>
      <c r="C261" s="162">
        <v>1</v>
      </c>
      <c r="D261" s="163">
        <v>200000</v>
      </c>
      <c r="E261" s="200">
        <v>100000</v>
      </c>
    </row>
    <row r="262" spans="1:5" ht="16.5" customHeight="1">
      <c r="A262" s="98"/>
      <c r="B262" s="199" t="s">
        <v>482</v>
      </c>
      <c r="C262" s="162">
        <v>1</v>
      </c>
      <c r="D262" s="163">
        <v>10000</v>
      </c>
      <c r="E262" s="200">
        <v>10000</v>
      </c>
    </row>
    <row r="263" spans="2:5" s="98" customFormat="1" ht="16.5" customHeight="1">
      <c r="B263" s="199" t="s">
        <v>452</v>
      </c>
      <c r="C263" s="162">
        <v>1</v>
      </c>
      <c r="D263" s="163">
        <v>20000</v>
      </c>
      <c r="E263" s="200">
        <v>10000</v>
      </c>
    </row>
    <row r="264" spans="2:5" s="98" customFormat="1" ht="16.5" customHeight="1">
      <c r="B264" s="199" t="s">
        <v>595</v>
      </c>
      <c r="C264" s="162">
        <v>1</v>
      </c>
      <c r="D264" s="163">
        <v>10000</v>
      </c>
      <c r="E264" s="200">
        <v>10000</v>
      </c>
    </row>
    <row r="265" spans="2:5" s="98" customFormat="1" ht="16.5" customHeight="1">
      <c r="B265" s="199" t="s">
        <v>446</v>
      </c>
      <c r="C265" s="162">
        <v>1</v>
      </c>
      <c r="D265" s="163">
        <v>10000</v>
      </c>
      <c r="E265" s="200">
        <v>9500</v>
      </c>
    </row>
    <row r="266" spans="2:5" s="98" customFormat="1" ht="16.5" customHeight="1">
      <c r="B266" s="199" t="s">
        <v>480</v>
      </c>
      <c r="C266" s="162">
        <v>1</v>
      </c>
      <c r="D266" s="163">
        <v>10000</v>
      </c>
      <c r="E266" s="200">
        <v>10000</v>
      </c>
    </row>
    <row r="267" spans="2:5" s="98" customFormat="1" ht="16.5" customHeight="1">
      <c r="B267" s="199" t="s">
        <v>511</v>
      </c>
      <c r="C267" s="162">
        <v>1</v>
      </c>
      <c r="D267" s="163">
        <v>50000</v>
      </c>
      <c r="E267" s="200">
        <v>50000</v>
      </c>
    </row>
    <row r="268" spans="2:5" s="98" customFormat="1" ht="16.5" customHeight="1">
      <c r="B268" s="199" t="s">
        <v>546</v>
      </c>
      <c r="C268" s="162">
        <v>1</v>
      </c>
      <c r="D268" s="163">
        <v>10000</v>
      </c>
      <c r="E268" s="200">
        <v>5000</v>
      </c>
    </row>
    <row r="269" spans="2:5" s="98" customFormat="1" ht="16.5" customHeight="1">
      <c r="B269" s="199" t="s">
        <v>542</v>
      </c>
      <c r="C269" s="162">
        <v>1</v>
      </c>
      <c r="D269" s="163">
        <v>100000</v>
      </c>
      <c r="E269" s="200">
        <v>100000</v>
      </c>
    </row>
    <row r="270" spans="2:5" s="98" customFormat="1" ht="16.5" customHeight="1">
      <c r="B270" s="199" t="s">
        <v>427</v>
      </c>
      <c r="C270" s="162">
        <v>1</v>
      </c>
      <c r="D270" s="163">
        <v>10000</v>
      </c>
      <c r="E270" s="200">
        <v>5000</v>
      </c>
    </row>
    <row r="271" spans="2:5" s="98" customFormat="1" ht="16.5" customHeight="1">
      <c r="B271" s="199" t="s">
        <v>596</v>
      </c>
      <c r="C271" s="162">
        <v>1</v>
      </c>
      <c r="D271" s="163">
        <v>100000</v>
      </c>
      <c r="E271" s="200">
        <v>100000</v>
      </c>
    </row>
    <row r="272" spans="2:5" s="98" customFormat="1" ht="16.5" customHeight="1">
      <c r="B272" s="199" t="s">
        <v>525</v>
      </c>
      <c r="C272" s="162">
        <v>1</v>
      </c>
      <c r="D272" s="163">
        <v>300000</v>
      </c>
      <c r="E272" s="200">
        <v>300000</v>
      </c>
    </row>
    <row r="273" spans="2:5" s="98" customFormat="1" ht="16.5" customHeight="1">
      <c r="B273" s="199" t="s">
        <v>528</v>
      </c>
      <c r="C273" s="162">
        <v>1</v>
      </c>
      <c r="D273" s="163">
        <v>10000</v>
      </c>
      <c r="E273" s="200">
        <v>10000</v>
      </c>
    </row>
    <row r="274" spans="2:5" s="98" customFormat="1" ht="16.5" customHeight="1">
      <c r="B274" s="199" t="s">
        <v>547</v>
      </c>
      <c r="C274" s="162">
        <v>1</v>
      </c>
      <c r="D274" s="163">
        <v>10000</v>
      </c>
      <c r="E274" s="200">
        <v>7000</v>
      </c>
    </row>
    <row r="275" spans="1:5" ht="16.5" customHeight="1">
      <c r="A275" s="98"/>
      <c r="B275" s="199" t="s">
        <v>524</v>
      </c>
      <c r="C275" s="162">
        <v>1</v>
      </c>
      <c r="D275" s="163">
        <v>10000</v>
      </c>
      <c r="E275" s="200">
        <v>10000</v>
      </c>
    </row>
    <row r="276" spans="1:5" ht="16.5" customHeight="1" thickBot="1">
      <c r="A276" s="98"/>
      <c r="B276" s="563" t="s">
        <v>30</v>
      </c>
      <c r="C276" s="564"/>
      <c r="D276" s="564"/>
      <c r="E276" s="296">
        <f>SUM(E177:E275)</f>
        <v>466481763</v>
      </c>
    </row>
    <row r="277" spans="1:5" ht="16.5" customHeight="1">
      <c r="A277" s="98"/>
      <c r="B277" s="2" t="s">
        <v>18</v>
      </c>
      <c r="C277" s="2"/>
      <c r="D277" s="2"/>
      <c r="E277" s="98"/>
    </row>
    <row r="278" spans="1:5" ht="16.5" customHeight="1">
      <c r="A278" s="98"/>
      <c r="B278" s="86" t="s">
        <v>223</v>
      </c>
      <c r="C278" s="86"/>
      <c r="D278" s="86"/>
      <c r="E278" s="86"/>
    </row>
  </sheetData>
  <sheetProtection/>
  <mergeCells count="27">
    <mergeCell ref="C106:C108"/>
    <mergeCell ref="D106:D108"/>
    <mergeCell ref="E106:E108"/>
    <mergeCell ref="B173:E173"/>
    <mergeCell ref="B174:B176"/>
    <mergeCell ref="C174:C176"/>
    <mergeCell ref="D174:D176"/>
    <mergeCell ref="E174:E176"/>
    <mergeCell ref="A1:F1"/>
    <mergeCell ref="A3:F3"/>
    <mergeCell ref="B6:E6"/>
    <mergeCell ref="B46:E46"/>
    <mergeCell ref="B47:B49"/>
    <mergeCell ref="C47:C49"/>
    <mergeCell ref="D47:D49"/>
    <mergeCell ref="E47:E49"/>
    <mergeCell ref="B37:D37"/>
    <mergeCell ref="B98:D98"/>
    <mergeCell ref="B171:D171"/>
    <mergeCell ref="B276:D276"/>
    <mergeCell ref="B7:B9"/>
    <mergeCell ref="C7:C9"/>
    <mergeCell ref="D7:D9"/>
    <mergeCell ref="A104:F104"/>
    <mergeCell ref="B105:E105"/>
    <mergeCell ref="B106:B108"/>
    <mergeCell ref="E7:E9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&amp;L18.11.2016&amp;CTÜRKİYE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T43" sqref="T43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384" t="s">
        <v>571</v>
      </c>
      <c r="B1" s="384"/>
      <c r="C1" s="384"/>
    </row>
    <row r="7" ht="15">
      <c r="B7" s="1"/>
    </row>
    <row r="8" ht="18">
      <c r="B8" s="67" t="s">
        <v>228</v>
      </c>
    </row>
    <row r="9" ht="15.75" thickBot="1"/>
    <row r="10" spans="1:3" ht="15.75">
      <c r="A10" s="68"/>
      <c r="B10" s="69"/>
      <c r="C10" s="70"/>
    </row>
    <row r="11" spans="1:3" ht="25.5">
      <c r="A11" s="71"/>
      <c r="B11" s="72"/>
      <c r="C11" s="73" t="s">
        <v>229</v>
      </c>
    </row>
    <row r="12" spans="1:3" ht="15">
      <c r="A12" s="71"/>
      <c r="B12" s="74" t="s">
        <v>0</v>
      </c>
      <c r="C12" s="75">
        <v>3</v>
      </c>
    </row>
    <row r="13" spans="1:3" ht="15.75">
      <c r="A13" s="76"/>
      <c r="B13" s="74" t="s">
        <v>230</v>
      </c>
      <c r="C13" s="77" t="s">
        <v>231</v>
      </c>
    </row>
    <row r="14" spans="1:3" ht="15.75">
      <c r="A14" s="76"/>
      <c r="B14" s="78" t="s">
        <v>232</v>
      </c>
      <c r="C14" s="75">
        <v>7</v>
      </c>
    </row>
    <row r="15" spans="1:3" ht="13.5" customHeight="1">
      <c r="A15" s="76"/>
      <c r="B15" s="78" t="s">
        <v>233</v>
      </c>
      <c r="C15" s="77">
        <v>8</v>
      </c>
    </row>
    <row r="16" spans="1:3" ht="15" customHeight="1">
      <c r="A16" s="79"/>
      <c r="B16" s="78" t="s">
        <v>304</v>
      </c>
      <c r="C16" s="75">
        <v>9</v>
      </c>
    </row>
    <row r="17" spans="1:3" ht="15.75">
      <c r="A17" s="79"/>
      <c r="B17" s="80" t="s">
        <v>234</v>
      </c>
      <c r="C17" s="75">
        <v>10</v>
      </c>
    </row>
    <row r="18" spans="1:3" ht="15.75">
      <c r="A18" s="79"/>
      <c r="B18" s="74" t="s">
        <v>235</v>
      </c>
      <c r="C18" s="75">
        <v>11</v>
      </c>
    </row>
    <row r="19" spans="1:3" ht="15">
      <c r="A19" s="81"/>
      <c r="B19" s="74" t="s">
        <v>236</v>
      </c>
      <c r="C19" s="82">
        <v>12</v>
      </c>
    </row>
    <row r="20" spans="1:3" ht="15">
      <c r="A20" s="81"/>
      <c r="B20" s="74" t="s">
        <v>237</v>
      </c>
      <c r="C20" s="82" t="s">
        <v>238</v>
      </c>
    </row>
    <row r="21" spans="1:3" s="98" customFormat="1" ht="15">
      <c r="A21" s="81"/>
      <c r="B21" s="74" t="s">
        <v>310</v>
      </c>
      <c r="C21" s="82" t="s">
        <v>240</v>
      </c>
    </row>
    <row r="22" spans="1:3" ht="15">
      <c r="A22" s="81"/>
      <c r="B22" s="74" t="s">
        <v>239</v>
      </c>
      <c r="C22" s="82" t="s">
        <v>242</v>
      </c>
    </row>
    <row r="23" spans="1:3" ht="15">
      <c r="A23" s="81"/>
      <c r="B23" s="74" t="s">
        <v>241</v>
      </c>
      <c r="C23" s="82" t="s">
        <v>309</v>
      </c>
    </row>
    <row r="24" spans="1:3" s="98" customFormat="1" ht="15">
      <c r="A24" s="81"/>
      <c r="B24" s="74" t="s">
        <v>484</v>
      </c>
      <c r="C24" s="82" t="s">
        <v>489</v>
      </c>
    </row>
    <row r="25" spans="1:3" ht="15">
      <c r="A25" s="81"/>
      <c r="B25" s="74" t="s">
        <v>295</v>
      </c>
      <c r="C25" s="82" t="s">
        <v>485</v>
      </c>
    </row>
    <row r="26" spans="1:3" ht="15">
      <c r="A26" s="81"/>
      <c r="B26" s="74" t="s">
        <v>243</v>
      </c>
      <c r="C26" s="82" t="s">
        <v>490</v>
      </c>
    </row>
    <row r="27" spans="1:3" ht="15">
      <c r="A27" s="81"/>
      <c r="B27" s="74" t="s">
        <v>244</v>
      </c>
      <c r="C27" s="82" t="s">
        <v>491</v>
      </c>
    </row>
    <row r="28" spans="1:3" ht="15">
      <c r="A28" s="81"/>
      <c r="B28" s="74" t="s">
        <v>245</v>
      </c>
      <c r="C28" s="82" t="s">
        <v>492</v>
      </c>
    </row>
    <row r="29" spans="1:3" ht="15">
      <c r="A29" s="81"/>
      <c r="B29" s="78" t="s">
        <v>246</v>
      </c>
      <c r="C29" s="82" t="s">
        <v>493</v>
      </c>
    </row>
    <row r="30" spans="1:3" ht="15.75" thickBot="1">
      <c r="A30" s="83"/>
      <c r="B30" s="84"/>
      <c r="C30" s="85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2" location="İLLER!A1" display="Kurulan ve Kapanan Şirketlerin İllere Göre Dağılımı"/>
    <hyperlink ref="B23" location="'İLLER ( BİRİKİMLİ)'!A1" display="Kurulan ve Kapanan Şirketlerin İllere Göre Birikimli Dağılımı"/>
    <hyperlink ref="B26" location="'YABANCI SERMAYE GENEL GÖRÜNÜM'!A1" display="Yabancı Ortak Sermayeli Kurulan Şirketlerin Genel Görünümü"/>
    <hyperlink ref="B27" location="'YABANCI SERMAYE ve İLLER'!A1" display="Yabancı Ortak Sermayeli Kurulan Şirketlerin İllere Göre Dağılımı"/>
    <hyperlink ref="B28" location="'YABANCI SERMAYE ve ÜLKELER'!A1" display="Yabancı Ortak Sermayeli Kurulan Şirketlerin Ülkelere Göre Dağılımı"/>
    <hyperlink ref="B29" location="'YABANCI SERMAYE ve FAALİYETLER'!A1" display="En Çok Yabancı Ortak Sermayeli Şirket Kuruluşu Yapılan İlk 20 İktisadi Faaliyet"/>
    <hyperlink ref="B25" location="'KOOPERATİFLERİN GENEL GÖRÜNÜMÜ'!A1" display="Kurulan Kooperatiflerin Genel Görünümü"/>
    <hyperlink ref="B20" location="'EN ÇOK KURULUŞ FAALİYETİ'!A1" display="En Çok Şirket Kuruluşu Yapılan İlk 10 İktisadi Faaliyet"/>
    <hyperlink ref="B24" location="'İLLER SERMAYE'!A1" display="Kurulan Şirketlerin İllere Göre Aylık ve Birikimli Sermaye Dağılımı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  <ignoredErrors>
    <ignoredError sqref="C25:C26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T43" sqref="T43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16" max="116" width="4.28125" style="0" bestFit="1" customWidth="1"/>
    <col min="117" max="117" width="41.8515625" style="0" customWidth="1"/>
    <col min="118" max="118" width="12.140625" style="0" customWidth="1"/>
    <col min="119" max="119" width="13.140625" style="0" customWidth="1"/>
    <col min="120" max="120" width="17.140625" style="0" customWidth="1"/>
  </cols>
  <sheetData>
    <row r="1" spans="1:6" ht="18.75" thickBot="1">
      <c r="A1" s="384" t="s">
        <v>564</v>
      </c>
      <c r="B1" s="384"/>
      <c r="C1" s="384"/>
      <c r="D1" s="384"/>
      <c r="E1" s="384"/>
      <c r="F1" s="384"/>
    </row>
    <row r="2" spans="1:6" s="98" customFormat="1" ht="18">
      <c r="A2" s="32"/>
      <c r="B2" s="32"/>
      <c r="C2" s="32"/>
      <c r="D2" s="32"/>
      <c r="E2" s="32"/>
      <c r="F2" s="32"/>
    </row>
    <row r="3" spans="1:5" ht="15" customHeight="1">
      <c r="A3" s="562" t="s">
        <v>599</v>
      </c>
      <c r="B3" s="562"/>
      <c r="C3" s="562"/>
      <c r="D3" s="562"/>
      <c r="E3" s="562"/>
    </row>
    <row r="4" spans="1:5" ht="15" customHeight="1">
      <c r="A4" s="562"/>
      <c r="B4" s="562"/>
      <c r="C4" s="562"/>
      <c r="D4" s="562"/>
      <c r="E4" s="562"/>
    </row>
    <row r="5" spans="1:5" s="98" customFormat="1" ht="15" customHeight="1">
      <c r="A5" s="124"/>
      <c r="B5" s="124"/>
      <c r="C5" s="124"/>
      <c r="D5" s="124"/>
      <c r="E5" s="124"/>
    </row>
    <row r="6" spans="1:5" s="98" customFormat="1" ht="15" customHeight="1">
      <c r="A6" s="101"/>
      <c r="B6" s="101"/>
      <c r="C6" s="101"/>
      <c r="D6" s="101"/>
      <c r="E6" s="101"/>
    </row>
    <row r="7" spans="2:5" ht="15">
      <c r="B7" s="553" t="s">
        <v>107</v>
      </c>
      <c r="C7" s="553"/>
      <c r="D7" s="553"/>
      <c r="E7" s="553"/>
    </row>
    <row r="8" spans="1:6" ht="15" customHeight="1">
      <c r="A8" s="556" t="s">
        <v>108</v>
      </c>
      <c r="B8" s="556" t="s">
        <v>438</v>
      </c>
      <c r="C8" s="556" t="s">
        <v>218</v>
      </c>
      <c r="D8" s="556" t="s">
        <v>219</v>
      </c>
      <c r="E8" s="556" t="s">
        <v>220</v>
      </c>
      <c r="F8" s="177"/>
    </row>
    <row r="9" spans="1:5" ht="45" customHeight="1">
      <c r="A9" s="556"/>
      <c r="B9" s="556"/>
      <c r="C9" s="556"/>
      <c r="D9" s="557"/>
      <c r="E9" s="557"/>
    </row>
    <row r="10" spans="1:5" ht="15" customHeight="1" thickBot="1">
      <c r="A10" s="554"/>
      <c r="B10" s="554"/>
      <c r="C10" s="554"/>
      <c r="D10" s="558"/>
      <c r="E10" s="558"/>
    </row>
    <row r="11" spans="1:5" ht="29.25" customHeight="1">
      <c r="A11" s="297">
        <v>1</v>
      </c>
      <c r="B11" s="293" t="s">
        <v>453</v>
      </c>
      <c r="C11" s="186">
        <v>42</v>
      </c>
      <c r="D11" s="192">
        <v>19961000</v>
      </c>
      <c r="E11" s="198">
        <v>17658690</v>
      </c>
    </row>
    <row r="12" spans="1:5" ht="27.75" customHeight="1">
      <c r="A12" s="298">
        <v>2</v>
      </c>
      <c r="B12" s="188" t="s">
        <v>457</v>
      </c>
      <c r="C12" s="162">
        <v>26</v>
      </c>
      <c r="D12" s="163">
        <v>5415000</v>
      </c>
      <c r="E12" s="200">
        <v>5156780</v>
      </c>
    </row>
    <row r="13" spans="1:5" ht="28.5" customHeight="1">
      <c r="A13" s="298">
        <v>3</v>
      </c>
      <c r="B13" s="188" t="s">
        <v>461</v>
      </c>
      <c r="C13" s="162">
        <v>20</v>
      </c>
      <c r="D13" s="163">
        <v>2300000</v>
      </c>
      <c r="E13" s="200">
        <v>1792500</v>
      </c>
    </row>
    <row r="14" spans="1:5" ht="15">
      <c r="A14" s="298">
        <v>4</v>
      </c>
      <c r="B14" s="188" t="s">
        <v>455</v>
      </c>
      <c r="C14" s="162">
        <v>19</v>
      </c>
      <c r="D14" s="163">
        <v>5080000</v>
      </c>
      <c r="E14" s="200">
        <v>4694000</v>
      </c>
    </row>
    <row r="15" spans="1:5" ht="18.75" customHeight="1">
      <c r="A15" s="298">
        <v>5</v>
      </c>
      <c r="B15" s="188" t="s">
        <v>458</v>
      </c>
      <c r="C15" s="162">
        <v>14</v>
      </c>
      <c r="D15" s="163">
        <v>1926000</v>
      </c>
      <c r="E15" s="200">
        <v>1412000</v>
      </c>
    </row>
    <row r="16" spans="1:5" ht="31.5" customHeight="1">
      <c r="A16" s="298">
        <v>6</v>
      </c>
      <c r="B16" s="188" t="s">
        <v>454</v>
      </c>
      <c r="C16" s="162">
        <v>12</v>
      </c>
      <c r="D16" s="163">
        <v>1200000</v>
      </c>
      <c r="E16" s="200">
        <v>913000</v>
      </c>
    </row>
    <row r="17" spans="1:5" ht="27" customHeight="1">
      <c r="A17" s="298">
        <v>7</v>
      </c>
      <c r="B17" s="188" t="s">
        <v>514</v>
      </c>
      <c r="C17" s="162">
        <v>10</v>
      </c>
      <c r="D17" s="163">
        <v>700000</v>
      </c>
      <c r="E17" s="200">
        <v>470000</v>
      </c>
    </row>
    <row r="18" spans="1:5" ht="18" customHeight="1">
      <c r="A18" s="298">
        <v>8</v>
      </c>
      <c r="B18" s="188" t="s">
        <v>515</v>
      </c>
      <c r="C18" s="162">
        <v>10</v>
      </c>
      <c r="D18" s="163">
        <v>46850000</v>
      </c>
      <c r="E18" s="200">
        <v>23611500</v>
      </c>
    </row>
    <row r="19" spans="1:5" ht="18" customHeight="1">
      <c r="A19" s="298">
        <v>9</v>
      </c>
      <c r="B19" s="188" t="s">
        <v>462</v>
      </c>
      <c r="C19" s="162">
        <v>10</v>
      </c>
      <c r="D19" s="163">
        <v>7362000</v>
      </c>
      <c r="E19" s="200">
        <v>1368820</v>
      </c>
    </row>
    <row r="20" spans="1:5" ht="17.25" customHeight="1">
      <c r="A20" s="298">
        <v>10</v>
      </c>
      <c r="B20" s="188" t="s">
        <v>513</v>
      </c>
      <c r="C20" s="162">
        <v>9</v>
      </c>
      <c r="D20" s="163">
        <v>10900000</v>
      </c>
      <c r="E20" s="200">
        <v>10640500</v>
      </c>
    </row>
    <row r="21" spans="1:5" ht="17.25" customHeight="1">
      <c r="A21" s="298">
        <v>11</v>
      </c>
      <c r="B21" s="188" t="s">
        <v>463</v>
      </c>
      <c r="C21" s="162">
        <v>8</v>
      </c>
      <c r="D21" s="163">
        <v>12300000</v>
      </c>
      <c r="E21" s="200">
        <v>12017000</v>
      </c>
    </row>
    <row r="22" spans="1:5" ht="15">
      <c r="A22" s="298">
        <v>12</v>
      </c>
      <c r="B22" s="188" t="s">
        <v>464</v>
      </c>
      <c r="C22" s="162">
        <v>7</v>
      </c>
      <c r="D22" s="163">
        <v>1100000</v>
      </c>
      <c r="E22" s="200">
        <v>743000</v>
      </c>
    </row>
    <row r="23" spans="1:5" ht="15">
      <c r="A23" s="298">
        <v>13</v>
      </c>
      <c r="B23" s="188" t="s">
        <v>516</v>
      </c>
      <c r="C23" s="162">
        <v>7</v>
      </c>
      <c r="D23" s="163">
        <v>11600000</v>
      </c>
      <c r="E23" s="200">
        <v>11508000</v>
      </c>
    </row>
    <row r="24" spans="1:6" ht="27" customHeight="1">
      <c r="A24" s="298">
        <v>14</v>
      </c>
      <c r="B24" s="188" t="s">
        <v>460</v>
      </c>
      <c r="C24" s="162">
        <v>6</v>
      </c>
      <c r="D24" s="163">
        <v>700000</v>
      </c>
      <c r="E24" s="200">
        <v>524000</v>
      </c>
      <c r="F24" s="98"/>
    </row>
    <row r="25" spans="1:5" ht="27" customHeight="1">
      <c r="A25" s="298">
        <v>15</v>
      </c>
      <c r="B25" s="188" t="s">
        <v>467</v>
      </c>
      <c r="C25" s="162">
        <v>6</v>
      </c>
      <c r="D25" s="163">
        <v>900000</v>
      </c>
      <c r="E25" s="200">
        <v>575000</v>
      </c>
    </row>
    <row r="26" spans="1:5" ht="30" customHeight="1">
      <c r="A26" s="298">
        <v>16</v>
      </c>
      <c r="B26" s="188" t="s">
        <v>456</v>
      </c>
      <c r="C26" s="162">
        <v>6</v>
      </c>
      <c r="D26" s="163">
        <v>501000</v>
      </c>
      <c r="E26" s="200">
        <v>407340</v>
      </c>
    </row>
    <row r="27" spans="1:5" ht="27.75" customHeight="1">
      <c r="A27" s="298">
        <v>17</v>
      </c>
      <c r="B27" s="188" t="s">
        <v>475</v>
      </c>
      <c r="C27" s="162">
        <v>6</v>
      </c>
      <c r="D27" s="163">
        <v>450000</v>
      </c>
      <c r="E27" s="200">
        <v>380000</v>
      </c>
    </row>
    <row r="28" spans="1:5" ht="31.5" customHeight="1">
      <c r="A28" s="298">
        <v>18</v>
      </c>
      <c r="B28" s="188" t="s">
        <v>465</v>
      </c>
      <c r="C28" s="162">
        <v>5</v>
      </c>
      <c r="D28" s="163">
        <v>1750000</v>
      </c>
      <c r="E28" s="200">
        <v>1644500</v>
      </c>
    </row>
    <row r="29" spans="1:5" ht="30" customHeight="1">
      <c r="A29" s="298">
        <v>19</v>
      </c>
      <c r="B29" s="188" t="s">
        <v>531</v>
      </c>
      <c r="C29" s="162">
        <v>5</v>
      </c>
      <c r="D29" s="163">
        <v>450000</v>
      </c>
      <c r="E29" s="200">
        <v>339000</v>
      </c>
    </row>
    <row r="30" spans="1:5" ht="29.25" customHeight="1" thickBot="1">
      <c r="A30" s="299">
        <v>20</v>
      </c>
      <c r="B30" s="291" t="s">
        <v>597</v>
      </c>
      <c r="C30" s="190">
        <v>5</v>
      </c>
      <c r="D30" s="203">
        <v>2100000</v>
      </c>
      <c r="E30" s="292">
        <v>2100000</v>
      </c>
    </row>
    <row r="31" spans="1:5" ht="18.75" customHeight="1">
      <c r="A31" s="572" t="s">
        <v>30</v>
      </c>
      <c r="B31" s="573"/>
      <c r="C31" s="573"/>
      <c r="D31" s="574"/>
      <c r="E31" s="209">
        <f>SUM(E11:E30)</f>
        <v>97955630</v>
      </c>
    </row>
    <row r="32" spans="2:5" ht="15">
      <c r="B32" s="2" t="s">
        <v>18</v>
      </c>
      <c r="C32" s="2"/>
      <c r="D32" s="2"/>
      <c r="E32" s="66"/>
    </row>
    <row r="33" spans="2:5" ht="15">
      <c r="B33" s="2"/>
      <c r="C33" s="2"/>
      <c r="D33" s="2"/>
      <c r="E33" s="63"/>
    </row>
    <row r="34" spans="2:5" s="98" customFormat="1" ht="15">
      <c r="B34" s="2"/>
      <c r="C34" s="2"/>
      <c r="D34" s="2"/>
      <c r="E34" s="63"/>
    </row>
    <row r="35" spans="2:5" ht="15">
      <c r="B35" s="2"/>
      <c r="C35" s="2"/>
      <c r="D35" s="2"/>
      <c r="E35" s="63"/>
    </row>
    <row r="36" spans="2:5" ht="15">
      <c r="B36" s="553" t="s">
        <v>115</v>
      </c>
      <c r="C36" s="553"/>
      <c r="D36" s="553"/>
      <c r="E36" s="553"/>
    </row>
    <row r="37" ht="15.75" customHeight="1"/>
    <row r="38" spans="1:5" ht="30" customHeight="1">
      <c r="A38" s="556" t="s">
        <v>108</v>
      </c>
      <c r="B38" s="556" t="s">
        <v>438</v>
      </c>
      <c r="C38" s="556" t="s">
        <v>218</v>
      </c>
      <c r="D38" s="556" t="s">
        <v>219</v>
      </c>
      <c r="E38" s="556" t="s">
        <v>220</v>
      </c>
    </row>
    <row r="39" spans="1:5" ht="33" customHeight="1" thickBot="1">
      <c r="A39" s="556"/>
      <c r="B39" s="556"/>
      <c r="C39" s="556"/>
      <c r="D39" s="557"/>
      <c r="E39" s="557"/>
    </row>
    <row r="40" spans="1:5" ht="0.75" customHeight="1" hidden="1">
      <c r="A40" s="554"/>
      <c r="B40" s="554"/>
      <c r="C40" s="554"/>
      <c r="D40" s="558"/>
      <c r="E40" s="558"/>
    </row>
    <row r="41" spans="1:5" ht="15">
      <c r="A41" s="297">
        <v>1</v>
      </c>
      <c r="B41" s="293" t="s">
        <v>453</v>
      </c>
      <c r="C41" s="186">
        <v>348</v>
      </c>
      <c r="D41" s="192">
        <v>73702020</v>
      </c>
      <c r="E41" s="198">
        <v>62644418</v>
      </c>
    </row>
    <row r="42" spans="1:5" ht="15">
      <c r="A42" s="298">
        <v>2</v>
      </c>
      <c r="B42" s="188" t="s">
        <v>461</v>
      </c>
      <c r="C42" s="162">
        <v>332</v>
      </c>
      <c r="D42" s="163">
        <v>41180002</v>
      </c>
      <c r="E42" s="200">
        <v>40796652</v>
      </c>
    </row>
    <row r="43" spans="1:5" ht="15.75" customHeight="1">
      <c r="A43" s="298">
        <v>3</v>
      </c>
      <c r="B43" s="188" t="s">
        <v>455</v>
      </c>
      <c r="C43" s="162">
        <v>228</v>
      </c>
      <c r="D43" s="163">
        <v>42786005</v>
      </c>
      <c r="E43" s="200">
        <v>41212805</v>
      </c>
    </row>
    <row r="44" spans="1:5" ht="15">
      <c r="A44" s="298">
        <v>4</v>
      </c>
      <c r="B44" s="188" t="s">
        <v>456</v>
      </c>
      <c r="C44" s="162">
        <v>116</v>
      </c>
      <c r="D44" s="163">
        <v>13885501</v>
      </c>
      <c r="E44" s="200">
        <v>11906607</v>
      </c>
    </row>
    <row r="45" spans="1:5" ht="18.75" customHeight="1">
      <c r="A45" s="298">
        <v>5</v>
      </c>
      <c r="B45" s="188" t="s">
        <v>464</v>
      </c>
      <c r="C45" s="162">
        <v>106</v>
      </c>
      <c r="D45" s="163">
        <v>12546001</v>
      </c>
      <c r="E45" s="200">
        <v>10920393</v>
      </c>
    </row>
    <row r="46" spans="1:5" ht="19.5" customHeight="1">
      <c r="A46" s="298">
        <v>6</v>
      </c>
      <c r="B46" s="188" t="s">
        <v>463</v>
      </c>
      <c r="C46" s="162">
        <v>100</v>
      </c>
      <c r="D46" s="163">
        <v>12465012</v>
      </c>
      <c r="E46" s="200">
        <v>11118812</v>
      </c>
    </row>
    <row r="47" spans="1:5" ht="15.75" customHeight="1">
      <c r="A47" s="298">
        <v>7</v>
      </c>
      <c r="B47" s="188" t="s">
        <v>459</v>
      </c>
      <c r="C47" s="162">
        <v>69</v>
      </c>
      <c r="D47" s="163">
        <v>10985000</v>
      </c>
      <c r="E47" s="200">
        <v>9791400</v>
      </c>
    </row>
    <row r="48" spans="1:5" ht="30" customHeight="1">
      <c r="A48" s="298">
        <v>8</v>
      </c>
      <c r="B48" s="188" t="s">
        <v>457</v>
      </c>
      <c r="C48" s="162">
        <v>63</v>
      </c>
      <c r="D48" s="163">
        <v>4120005</v>
      </c>
      <c r="E48" s="200">
        <v>3710421</v>
      </c>
    </row>
    <row r="49" spans="1:5" ht="42.75" customHeight="1">
      <c r="A49" s="298">
        <v>9</v>
      </c>
      <c r="B49" s="188" t="s">
        <v>483</v>
      </c>
      <c r="C49" s="162">
        <v>52</v>
      </c>
      <c r="D49" s="163">
        <v>5277000</v>
      </c>
      <c r="E49" s="200">
        <v>4740850</v>
      </c>
    </row>
    <row r="50" spans="1:5" ht="27.75" customHeight="1">
      <c r="A50" s="298">
        <v>10</v>
      </c>
      <c r="B50" s="188" t="s">
        <v>460</v>
      </c>
      <c r="C50" s="162">
        <v>48</v>
      </c>
      <c r="D50" s="163">
        <v>5000700</v>
      </c>
      <c r="E50" s="200">
        <v>4562014</v>
      </c>
    </row>
    <row r="51" spans="1:5" ht="36.75" customHeight="1">
      <c r="A51" s="298">
        <v>11</v>
      </c>
      <c r="B51" s="188" t="s">
        <v>475</v>
      </c>
      <c r="C51" s="162">
        <v>43</v>
      </c>
      <c r="D51" s="163">
        <v>3073450</v>
      </c>
      <c r="E51" s="200">
        <v>2838380</v>
      </c>
    </row>
    <row r="52" spans="1:5" ht="31.5" customHeight="1">
      <c r="A52" s="298">
        <v>12</v>
      </c>
      <c r="B52" s="188" t="s">
        <v>466</v>
      </c>
      <c r="C52" s="162">
        <v>41</v>
      </c>
      <c r="D52" s="163">
        <v>5950000</v>
      </c>
      <c r="E52" s="200">
        <v>5558800</v>
      </c>
    </row>
    <row r="53" spans="1:5" ht="38.25" customHeight="1">
      <c r="A53" s="298">
        <v>13</v>
      </c>
      <c r="B53" s="188" t="s">
        <v>518</v>
      </c>
      <c r="C53" s="162">
        <v>41</v>
      </c>
      <c r="D53" s="163">
        <v>7670000</v>
      </c>
      <c r="E53" s="200">
        <v>7139900</v>
      </c>
    </row>
    <row r="54" spans="1:5" ht="30" customHeight="1">
      <c r="A54" s="298">
        <v>14</v>
      </c>
      <c r="B54" s="188" t="s">
        <v>465</v>
      </c>
      <c r="C54" s="162">
        <v>40</v>
      </c>
      <c r="D54" s="163">
        <v>5730002</v>
      </c>
      <c r="E54" s="200">
        <v>5490002</v>
      </c>
    </row>
    <row r="55" spans="1:5" ht="18.75" customHeight="1">
      <c r="A55" s="298">
        <v>15</v>
      </c>
      <c r="B55" s="188" t="s">
        <v>467</v>
      </c>
      <c r="C55" s="162">
        <v>39</v>
      </c>
      <c r="D55" s="163">
        <v>5430900</v>
      </c>
      <c r="E55" s="200">
        <v>4790175</v>
      </c>
    </row>
    <row r="56" spans="1:5" ht="28.5" customHeight="1">
      <c r="A56" s="298">
        <v>16</v>
      </c>
      <c r="B56" s="188" t="s">
        <v>462</v>
      </c>
      <c r="C56" s="162">
        <v>37</v>
      </c>
      <c r="D56" s="163">
        <v>3195007</v>
      </c>
      <c r="E56" s="200">
        <v>3063501</v>
      </c>
    </row>
    <row r="57" spans="1:5" ht="45.75" customHeight="1">
      <c r="A57" s="298">
        <v>17</v>
      </c>
      <c r="B57" s="188" t="s">
        <v>517</v>
      </c>
      <c r="C57" s="162">
        <v>35</v>
      </c>
      <c r="D57" s="163">
        <v>4415000</v>
      </c>
      <c r="E57" s="200">
        <v>4022000</v>
      </c>
    </row>
    <row r="58" spans="1:5" ht="19.5" customHeight="1">
      <c r="A58" s="298">
        <v>18</v>
      </c>
      <c r="B58" s="188" t="s">
        <v>530</v>
      </c>
      <c r="C58" s="162">
        <v>35</v>
      </c>
      <c r="D58" s="163">
        <v>2690000</v>
      </c>
      <c r="E58" s="200">
        <v>2547460</v>
      </c>
    </row>
    <row r="59" spans="1:5" ht="15">
      <c r="A59" s="298">
        <v>19</v>
      </c>
      <c r="B59" s="188" t="s">
        <v>531</v>
      </c>
      <c r="C59" s="162">
        <v>34</v>
      </c>
      <c r="D59" s="163">
        <v>4855450</v>
      </c>
      <c r="E59" s="200">
        <v>4637339</v>
      </c>
    </row>
    <row r="60" spans="1:5" ht="18.75" customHeight="1" thickBot="1">
      <c r="A60" s="299">
        <v>20</v>
      </c>
      <c r="B60" s="291" t="s">
        <v>519</v>
      </c>
      <c r="C60" s="190">
        <v>33</v>
      </c>
      <c r="D60" s="203">
        <v>7780000</v>
      </c>
      <c r="E60" s="292">
        <v>7700700</v>
      </c>
    </row>
    <row r="61" spans="1:5" ht="15" customHeight="1">
      <c r="A61" s="572" t="s">
        <v>30</v>
      </c>
      <c r="B61" s="573"/>
      <c r="C61" s="573"/>
      <c r="D61" s="574"/>
      <c r="E61" s="209">
        <f>SUM(E41:E60)</f>
        <v>249192629</v>
      </c>
    </row>
    <row r="62" spans="1:2" ht="15">
      <c r="A62" s="2"/>
      <c r="B62" s="2" t="s">
        <v>18</v>
      </c>
    </row>
  </sheetData>
  <sheetProtection/>
  <mergeCells count="16">
    <mergeCell ref="A1:F1"/>
    <mergeCell ref="A3:E4"/>
    <mergeCell ref="B7:E7"/>
    <mergeCell ref="A8:A10"/>
    <mergeCell ref="B8:B10"/>
    <mergeCell ref="C8:C10"/>
    <mergeCell ref="D8:D10"/>
    <mergeCell ref="E8:E10"/>
    <mergeCell ref="A61:D61"/>
    <mergeCell ref="A31:D31"/>
    <mergeCell ref="B36:E36"/>
    <mergeCell ref="A38:A40"/>
    <mergeCell ref="B38:B40"/>
    <mergeCell ref="C38:C40"/>
    <mergeCell ref="D38:D40"/>
    <mergeCell ref="E38:E40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&amp;L18.11.2016&amp;CTÜRKİYE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90" workbookViewId="0" topLeftCell="A1">
      <selection activeCell="T43" sqref="T43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389" t="s">
        <v>570</v>
      </c>
      <c r="B2" s="389"/>
      <c r="C2" s="389"/>
      <c r="D2" s="389"/>
      <c r="E2" s="389"/>
      <c r="F2" s="389"/>
      <c r="G2" s="389"/>
      <c r="H2" s="389"/>
      <c r="I2" s="111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395" t="s">
        <v>0</v>
      </c>
      <c r="D6" s="395"/>
      <c r="E6" s="395"/>
      <c r="F6" s="395"/>
    </row>
    <row r="7" ht="15">
      <c r="D7" s="177"/>
    </row>
    <row r="8" ht="15.75" thickBot="1"/>
    <row r="9" spans="1:8" ht="16.5" thickBot="1">
      <c r="A9" s="396"/>
      <c r="B9" s="397"/>
      <c r="C9" s="400" t="s">
        <v>1</v>
      </c>
      <c r="D9" s="401"/>
      <c r="E9" s="401"/>
      <c r="F9" s="401"/>
      <c r="G9" s="402"/>
      <c r="H9" s="385" t="s">
        <v>2</v>
      </c>
    </row>
    <row r="10" spans="1:8" ht="16.5" thickBot="1">
      <c r="A10" s="398"/>
      <c r="B10" s="399"/>
      <c r="C10" s="159" t="s">
        <v>3</v>
      </c>
      <c r="D10" s="160" t="s">
        <v>4</v>
      </c>
      <c r="E10" s="160" t="s">
        <v>5</v>
      </c>
      <c r="F10" s="160" t="s">
        <v>6</v>
      </c>
      <c r="G10" s="161" t="s">
        <v>7</v>
      </c>
      <c r="H10" s="386"/>
    </row>
    <row r="11" spans="1:8" ht="15" customHeight="1">
      <c r="A11" s="387" t="s">
        <v>8</v>
      </c>
      <c r="B11" s="148" t="s">
        <v>9</v>
      </c>
      <c r="C11" s="197">
        <v>955</v>
      </c>
      <c r="D11" s="186">
        <v>1</v>
      </c>
      <c r="E11" s="186"/>
      <c r="F11" s="192">
        <v>4358</v>
      </c>
      <c r="G11" s="186">
        <v>48</v>
      </c>
      <c r="H11" s="198">
        <v>5362</v>
      </c>
    </row>
    <row r="12" spans="1:8" ht="15.75" customHeight="1" thickBot="1">
      <c r="A12" s="388"/>
      <c r="B12" s="149" t="s">
        <v>10</v>
      </c>
      <c r="C12" s="201">
        <v>344754633</v>
      </c>
      <c r="D12" s="163">
        <v>5000</v>
      </c>
      <c r="E12" s="162"/>
      <c r="F12" s="163">
        <v>526311000</v>
      </c>
      <c r="G12" s="162"/>
      <c r="H12" s="200">
        <v>871070633</v>
      </c>
    </row>
    <row r="13" spans="1:8" ht="15" customHeight="1">
      <c r="A13" s="392" t="s">
        <v>11</v>
      </c>
      <c r="B13" s="150" t="s">
        <v>12</v>
      </c>
      <c r="C13" s="199">
        <v>2</v>
      </c>
      <c r="D13" s="162">
        <v>2</v>
      </c>
      <c r="E13" s="162"/>
      <c r="F13" s="162">
        <v>93</v>
      </c>
      <c r="G13" s="162"/>
      <c r="H13" s="189">
        <v>97</v>
      </c>
    </row>
    <row r="14" spans="1:8" ht="15" customHeight="1">
      <c r="A14" s="393"/>
      <c r="B14" s="151" t="s">
        <v>13</v>
      </c>
      <c r="C14" s="199">
        <v>94</v>
      </c>
      <c r="D14" s="162"/>
      <c r="E14" s="162"/>
      <c r="F14" s="162">
        <v>3</v>
      </c>
      <c r="G14" s="162"/>
      <c r="H14" s="189">
        <v>97</v>
      </c>
    </row>
    <row r="15" spans="1:8" ht="15.75" customHeight="1" thickBot="1">
      <c r="A15" s="394"/>
      <c r="B15" s="152" t="s">
        <v>14</v>
      </c>
      <c r="C15" s="201">
        <v>253565235</v>
      </c>
      <c r="D15" s="162">
        <v>0</v>
      </c>
      <c r="E15" s="162"/>
      <c r="F15" s="163">
        <v>11080000</v>
      </c>
      <c r="G15" s="162"/>
      <c r="H15" s="200">
        <v>264645235</v>
      </c>
    </row>
    <row r="16" spans="1:8" ht="15.75" customHeight="1">
      <c r="A16" s="390" t="s">
        <v>15</v>
      </c>
      <c r="B16" s="153" t="s">
        <v>9</v>
      </c>
      <c r="C16" s="199">
        <v>442</v>
      </c>
      <c r="D16" s="162">
        <v>3</v>
      </c>
      <c r="E16" s="162"/>
      <c r="F16" s="162">
        <v>1426</v>
      </c>
      <c r="G16" s="162"/>
      <c r="H16" s="200">
        <v>1871</v>
      </c>
    </row>
    <row r="17" spans="1:8" ht="15.75" customHeight="1">
      <c r="A17" s="391"/>
      <c r="B17" s="154" t="s">
        <v>272</v>
      </c>
      <c r="C17" s="201">
        <v>16954595981</v>
      </c>
      <c r="D17" s="163">
        <v>260500</v>
      </c>
      <c r="E17" s="162"/>
      <c r="F17" s="163">
        <v>2662459214</v>
      </c>
      <c r="G17" s="163"/>
      <c r="H17" s="200">
        <v>19617315695</v>
      </c>
    </row>
    <row r="18" spans="1:8" ht="15.75" thickBot="1">
      <c r="A18" s="388"/>
      <c r="B18" s="149" t="s">
        <v>14</v>
      </c>
      <c r="C18" s="201">
        <v>22325432068</v>
      </c>
      <c r="D18" s="163">
        <v>405000</v>
      </c>
      <c r="E18" s="162"/>
      <c r="F18" s="163">
        <v>4779195525</v>
      </c>
      <c r="G18" s="163"/>
      <c r="H18" s="200">
        <v>27105032858</v>
      </c>
    </row>
    <row r="19" spans="1:8" ht="15">
      <c r="A19" s="392" t="s">
        <v>16</v>
      </c>
      <c r="B19" s="155" t="s">
        <v>9</v>
      </c>
      <c r="C19" s="199" t="s">
        <v>549</v>
      </c>
      <c r="D19" s="162" t="s">
        <v>549</v>
      </c>
      <c r="E19" s="162" t="s">
        <v>549</v>
      </c>
      <c r="F19" s="162" t="s">
        <v>549</v>
      </c>
      <c r="G19" s="162" t="s">
        <v>549</v>
      </c>
      <c r="H19" s="189">
        <v>29</v>
      </c>
    </row>
    <row r="20" spans="1:8" ht="15">
      <c r="A20" s="393"/>
      <c r="B20" s="156" t="s">
        <v>272</v>
      </c>
      <c r="C20" s="199" t="s">
        <v>549</v>
      </c>
      <c r="D20" s="162" t="s">
        <v>549</v>
      </c>
      <c r="E20" s="162" t="s">
        <v>549</v>
      </c>
      <c r="F20" s="162" t="s">
        <v>549</v>
      </c>
      <c r="G20" s="162" t="s">
        <v>549</v>
      </c>
      <c r="H20" s="200">
        <v>835601400</v>
      </c>
    </row>
    <row r="21" spans="1:8" ht="15.75" thickBot="1">
      <c r="A21" s="394"/>
      <c r="B21" s="157" t="s">
        <v>14</v>
      </c>
      <c r="C21" s="199" t="s">
        <v>549</v>
      </c>
      <c r="D21" s="162" t="s">
        <v>549</v>
      </c>
      <c r="E21" s="162" t="s">
        <v>549</v>
      </c>
      <c r="F21" s="162" t="s">
        <v>549</v>
      </c>
      <c r="G21" s="162" t="s">
        <v>549</v>
      </c>
      <c r="H21" s="200">
        <v>201070414</v>
      </c>
    </row>
    <row r="22" spans="1:8" ht="16.5" thickBot="1">
      <c r="A22" s="91" t="s">
        <v>17</v>
      </c>
      <c r="B22" s="158" t="s">
        <v>9</v>
      </c>
      <c r="C22" s="202">
        <v>292</v>
      </c>
      <c r="D22" s="190">
        <v>6</v>
      </c>
      <c r="E22" s="190"/>
      <c r="F22" s="190">
        <v>685</v>
      </c>
      <c r="G22" s="190">
        <v>113</v>
      </c>
      <c r="H22" s="191">
        <v>1096</v>
      </c>
    </row>
    <row r="24" spans="1:2" ht="15">
      <c r="A24" s="89" t="s">
        <v>18</v>
      </c>
      <c r="B24" s="89"/>
    </row>
    <row r="27" ht="15">
      <c r="A27" s="1"/>
    </row>
  </sheetData>
  <sheetProtection/>
  <mergeCells count="9">
    <mergeCell ref="H9:H10"/>
    <mergeCell ref="A11:A12"/>
    <mergeCell ref="A2:H2"/>
    <mergeCell ref="A16:A18"/>
    <mergeCell ref="A19:A21"/>
    <mergeCell ref="A13:A15"/>
    <mergeCell ref="C6:F6"/>
    <mergeCell ref="A9:B10"/>
    <mergeCell ref="C9:G9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&amp;L18.11.2016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62"/>
  <sheetViews>
    <sheetView tabSelected="1" zoomScale="130" zoomScaleNormal="130" zoomScalePageLayoutView="85" workbookViewId="0" topLeftCell="A1">
      <selection activeCell="B49" sqref="B49"/>
    </sheetView>
  </sheetViews>
  <sheetFormatPr defaultColWidth="6.7109375" defaultRowHeight="15"/>
  <cols>
    <col min="1" max="1" width="19.421875" style="127" customWidth="1"/>
    <col min="2" max="2" width="3.7109375" style="15" bestFit="1" customWidth="1"/>
    <col min="3" max="3" width="13.00390625" style="16" bestFit="1" customWidth="1"/>
    <col min="4" max="4" width="4.421875" style="15" bestFit="1" customWidth="1"/>
    <col min="5" max="5" width="3.7109375" style="15" bestFit="1" customWidth="1"/>
    <col min="6" max="6" width="11.57421875" style="16" customWidth="1"/>
    <col min="7" max="7" width="11.28125" style="15" customWidth="1"/>
    <col min="8" max="8" width="11.7109375" style="174" customWidth="1"/>
    <col min="9" max="9" width="6.7109375" style="15" customWidth="1"/>
    <col min="10" max="110" width="9.140625" style="4" customWidth="1"/>
    <col min="111" max="111" width="19.421875" style="4" customWidth="1"/>
    <col min="112" max="112" width="5.7109375" style="4" bestFit="1" customWidth="1"/>
    <col min="113" max="113" width="10.140625" style="4" customWidth="1"/>
    <col min="114" max="115" width="4.28125" style="4" bestFit="1" customWidth="1"/>
    <col min="116" max="116" width="11.57421875" style="4" customWidth="1"/>
    <col min="117" max="117" width="11.28125" style="4" customWidth="1"/>
    <col min="118" max="118" width="11.7109375" style="4" customWidth="1"/>
    <col min="119" max="16384" width="6.7109375" style="4" customWidth="1"/>
  </cols>
  <sheetData>
    <row r="1" spans="1:9" ht="15.75" customHeight="1" thickBot="1">
      <c r="A1" s="403" t="s">
        <v>584</v>
      </c>
      <c r="B1" s="384"/>
      <c r="C1" s="384"/>
      <c r="D1" s="384"/>
      <c r="E1" s="384"/>
      <c r="F1" s="384"/>
      <c r="G1" s="384"/>
      <c r="H1" s="384"/>
      <c r="I1" s="384"/>
    </row>
    <row r="2" spans="1:9" ht="15.75" customHeight="1" thickBot="1">
      <c r="A2" s="410" t="s">
        <v>19</v>
      </c>
      <c r="B2" s="410"/>
      <c r="C2" s="410"/>
      <c r="D2" s="410"/>
      <c r="E2" s="410"/>
      <c r="F2" s="410"/>
      <c r="G2" s="410"/>
      <c r="H2" s="410"/>
      <c r="I2" s="410"/>
    </row>
    <row r="3" spans="1:9" s="125" customFormat="1" ht="9.75" customHeight="1">
      <c r="A3" s="411" t="s">
        <v>548</v>
      </c>
      <c r="B3" s="414" t="s">
        <v>8</v>
      </c>
      <c r="C3" s="414"/>
      <c r="D3" s="414" t="s">
        <v>11</v>
      </c>
      <c r="E3" s="414"/>
      <c r="F3" s="414"/>
      <c r="G3" s="320" t="s">
        <v>20</v>
      </c>
      <c r="H3" s="170" t="s">
        <v>21</v>
      </c>
      <c r="I3" s="5" t="s">
        <v>17</v>
      </c>
    </row>
    <row r="4" spans="1:9" s="125" customFormat="1" ht="12.75" customHeight="1">
      <c r="A4" s="412"/>
      <c r="B4" s="6"/>
      <c r="C4" s="7"/>
      <c r="D4" s="415" t="s">
        <v>9</v>
      </c>
      <c r="E4" s="415"/>
      <c r="F4" s="8"/>
      <c r="G4" s="6"/>
      <c r="H4" s="171"/>
      <c r="I4" s="9"/>
    </row>
    <row r="5" spans="1:9" s="125" customFormat="1" ht="9.75" customHeight="1">
      <c r="A5" s="412"/>
      <c r="B5" s="321" t="s">
        <v>9</v>
      </c>
      <c r="C5" s="321" t="s">
        <v>10</v>
      </c>
      <c r="D5" s="415"/>
      <c r="E5" s="415"/>
      <c r="F5" s="10" t="s">
        <v>14</v>
      </c>
      <c r="G5" s="321" t="s">
        <v>9</v>
      </c>
      <c r="H5" s="172" t="s">
        <v>9</v>
      </c>
      <c r="I5" s="11" t="s">
        <v>9</v>
      </c>
    </row>
    <row r="6" spans="1:9" s="125" customFormat="1" ht="10.5" customHeight="1" thickBot="1">
      <c r="A6" s="413"/>
      <c r="B6" s="12"/>
      <c r="C6" s="13"/>
      <c r="D6" s="12" t="s">
        <v>22</v>
      </c>
      <c r="E6" s="12" t="s">
        <v>23</v>
      </c>
      <c r="F6" s="13"/>
      <c r="G6" s="12"/>
      <c r="H6" s="173"/>
      <c r="I6" s="14"/>
    </row>
    <row r="7" spans="1:9" s="126" customFormat="1" ht="11.25">
      <c r="A7" s="164" t="s">
        <v>24</v>
      </c>
      <c r="B7" s="165">
        <f aca="true" t="shared" si="0" ref="B7:I12">B14+B21+B28+B35+B42+B49+B56+B63+B70+B77+B84+B91+B98+B105+B112+B119+B126+B133+B140+B147+B154</f>
        <v>5362</v>
      </c>
      <c r="C7" s="165">
        <f t="shared" si="0"/>
        <v>871070633</v>
      </c>
      <c r="D7" s="165">
        <f t="shared" si="0"/>
        <v>97</v>
      </c>
      <c r="E7" s="165">
        <f t="shared" si="0"/>
        <v>97</v>
      </c>
      <c r="F7" s="165">
        <f t="shared" si="0"/>
        <v>264645235</v>
      </c>
      <c r="G7" s="165">
        <f t="shared" si="0"/>
        <v>1871</v>
      </c>
      <c r="H7" s="165">
        <f t="shared" si="0"/>
        <v>0</v>
      </c>
      <c r="I7" s="166">
        <f t="shared" si="0"/>
        <v>1096</v>
      </c>
    </row>
    <row r="8" spans="1:9" s="126" customFormat="1" ht="11.25">
      <c r="A8" s="164" t="s">
        <v>25</v>
      </c>
      <c r="B8" s="165">
        <f t="shared" si="0"/>
        <v>955</v>
      </c>
      <c r="C8" s="165">
        <f t="shared" si="0"/>
        <v>344754633</v>
      </c>
      <c r="D8" s="165">
        <f t="shared" si="0"/>
        <v>2</v>
      </c>
      <c r="E8" s="165">
        <f t="shared" si="0"/>
        <v>94</v>
      </c>
      <c r="F8" s="165">
        <f t="shared" si="0"/>
        <v>253565235</v>
      </c>
      <c r="G8" s="165">
        <f t="shared" si="0"/>
        <v>442</v>
      </c>
      <c r="H8" s="165">
        <f t="shared" si="0"/>
        <v>0</v>
      </c>
      <c r="I8" s="167">
        <f t="shared" si="0"/>
        <v>292</v>
      </c>
    </row>
    <row r="9" spans="1:9" s="126" customFormat="1" ht="11.25">
      <c r="A9" s="164" t="s">
        <v>26</v>
      </c>
      <c r="B9" s="165">
        <f t="shared" si="0"/>
        <v>1</v>
      </c>
      <c r="C9" s="165">
        <f t="shared" si="0"/>
        <v>5000</v>
      </c>
      <c r="D9" s="165">
        <f t="shared" si="0"/>
        <v>2</v>
      </c>
      <c r="E9" s="165">
        <f t="shared" si="0"/>
        <v>0</v>
      </c>
      <c r="F9" s="165">
        <f t="shared" si="0"/>
        <v>0</v>
      </c>
      <c r="G9" s="165">
        <f t="shared" si="0"/>
        <v>3</v>
      </c>
      <c r="H9" s="165">
        <f t="shared" si="0"/>
        <v>0</v>
      </c>
      <c r="I9" s="167">
        <f t="shared" si="0"/>
        <v>6</v>
      </c>
    </row>
    <row r="10" spans="1:9" s="126" customFormat="1" ht="11.25">
      <c r="A10" s="164" t="s">
        <v>27</v>
      </c>
      <c r="B10" s="165">
        <f t="shared" si="0"/>
        <v>0</v>
      </c>
      <c r="C10" s="165">
        <f t="shared" si="0"/>
        <v>0</v>
      </c>
      <c r="D10" s="165">
        <f t="shared" si="0"/>
        <v>0</v>
      </c>
      <c r="E10" s="165">
        <f t="shared" si="0"/>
        <v>0</v>
      </c>
      <c r="F10" s="165">
        <f t="shared" si="0"/>
        <v>0</v>
      </c>
      <c r="G10" s="165">
        <f t="shared" si="0"/>
        <v>0</v>
      </c>
      <c r="H10" s="165">
        <f t="shared" si="0"/>
        <v>0</v>
      </c>
      <c r="I10" s="167">
        <f t="shared" si="0"/>
        <v>0</v>
      </c>
    </row>
    <row r="11" spans="1:9" s="126" customFormat="1" ht="11.25">
      <c r="A11" s="164" t="s">
        <v>28</v>
      </c>
      <c r="B11" s="165">
        <f t="shared" si="0"/>
        <v>4358</v>
      </c>
      <c r="C11" s="165">
        <f t="shared" si="0"/>
        <v>526311000</v>
      </c>
      <c r="D11" s="165">
        <f t="shared" si="0"/>
        <v>93</v>
      </c>
      <c r="E11" s="165">
        <f t="shared" si="0"/>
        <v>3</v>
      </c>
      <c r="F11" s="165">
        <f t="shared" si="0"/>
        <v>11080000</v>
      </c>
      <c r="G11" s="165">
        <f t="shared" si="0"/>
        <v>1426</v>
      </c>
      <c r="H11" s="165">
        <f t="shared" si="0"/>
        <v>0</v>
      </c>
      <c r="I11" s="167">
        <f t="shared" si="0"/>
        <v>685</v>
      </c>
    </row>
    <row r="12" spans="1:9" s="126" customFormat="1" ht="12" thickBot="1">
      <c r="A12" s="164" t="s">
        <v>29</v>
      </c>
      <c r="B12" s="175">
        <f t="shared" si="0"/>
        <v>48</v>
      </c>
      <c r="C12" s="175">
        <f t="shared" si="0"/>
        <v>0</v>
      </c>
      <c r="D12" s="175">
        <f t="shared" si="0"/>
        <v>0</v>
      </c>
      <c r="E12" s="175">
        <f t="shared" si="0"/>
        <v>0</v>
      </c>
      <c r="F12" s="175">
        <f t="shared" si="0"/>
        <v>0</v>
      </c>
      <c r="G12" s="175">
        <f t="shared" si="0"/>
        <v>0</v>
      </c>
      <c r="H12" s="175">
        <f t="shared" si="0"/>
        <v>0</v>
      </c>
      <c r="I12" s="176">
        <f t="shared" si="0"/>
        <v>113</v>
      </c>
    </row>
    <row r="13" spans="1:9" s="322" customFormat="1" ht="8.25">
      <c r="A13" s="407" t="s">
        <v>37</v>
      </c>
      <c r="B13" s="408"/>
      <c r="C13" s="408"/>
      <c r="D13" s="408"/>
      <c r="E13" s="408"/>
      <c r="F13" s="408"/>
      <c r="G13" s="408"/>
      <c r="H13" s="408"/>
      <c r="I13" s="409"/>
    </row>
    <row r="14" spans="1:9" s="322" customFormat="1" ht="11.25" customHeight="1">
      <c r="A14" s="328" t="s">
        <v>30</v>
      </c>
      <c r="B14" s="329">
        <v>75</v>
      </c>
      <c r="C14" s="330">
        <v>15992000</v>
      </c>
      <c r="D14" s="329">
        <v>3</v>
      </c>
      <c r="E14" s="329">
        <v>3</v>
      </c>
      <c r="F14" s="330">
        <v>2700000</v>
      </c>
      <c r="G14" s="329">
        <v>27</v>
      </c>
      <c r="H14" s="329"/>
      <c r="I14" s="331">
        <v>22</v>
      </c>
    </row>
    <row r="15" spans="1:9" s="322" customFormat="1" ht="8.25">
      <c r="A15" s="332" t="s">
        <v>532</v>
      </c>
      <c r="B15" s="333">
        <v>12</v>
      </c>
      <c r="C15" s="334">
        <v>4200000</v>
      </c>
      <c r="D15" s="333">
        <v>0</v>
      </c>
      <c r="E15" s="333">
        <v>3</v>
      </c>
      <c r="F15" s="334">
        <v>2700000</v>
      </c>
      <c r="G15" s="333">
        <v>6</v>
      </c>
      <c r="H15" s="333"/>
      <c r="I15" s="335">
        <v>3</v>
      </c>
    </row>
    <row r="16" spans="1:9" s="322" customFormat="1" ht="8.25">
      <c r="A16" s="332" t="s">
        <v>533</v>
      </c>
      <c r="B16" s="333">
        <v>0</v>
      </c>
      <c r="C16" s="333">
        <v>0</v>
      </c>
      <c r="D16" s="333">
        <v>0</v>
      </c>
      <c r="E16" s="333">
        <v>0</v>
      </c>
      <c r="F16" s="333">
        <v>0</v>
      </c>
      <c r="G16" s="333">
        <v>0</v>
      </c>
      <c r="H16" s="333"/>
      <c r="I16" s="335">
        <v>0</v>
      </c>
    </row>
    <row r="17" spans="1:9" ht="8.25">
      <c r="A17" s="332" t="s">
        <v>534</v>
      </c>
      <c r="B17" s="333">
        <v>0</v>
      </c>
      <c r="C17" s="333">
        <v>0</v>
      </c>
      <c r="D17" s="333">
        <v>0</v>
      </c>
      <c r="E17" s="333">
        <v>0</v>
      </c>
      <c r="F17" s="333">
        <v>0</v>
      </c>
      <c r="G17" s="333">
        <v>0</v>
      </c>
      <c r="H17" s="333"/>
      <c r="I17" s="335">
        <v>0</v>
      </c>
    </row>
    <row r="18" spans="1:9" ht="8.25">
      <c r="A18" s="332" t="s">
        <v>535</v>
      </c>
      <c r="B18" s="333">
        <v>57</v>
      </c>
      <c r="C18" s="334">
        <v>11792000</v>
      </c>
      <c r="D18" s="333">
        <v>3</v>
      </c>
      <c r="E18" s="333">
        <v>0</v>
      </c>
      <c r="F18" s="333">
        <v>0</v>
      </c>
      <c r="G18" s="333">
        <v>21</v>
      </c>
      <c r="H18" s="333"/>
      <c r="I18" s="335">
        <v>11</v>
      </c>
    </row>
    <row r="19" spans="1:9" ht="8.25">
      <c r="A19" s="332" t="s">
        <v>7</v>
      </c>
      <c r="B19" s="333">
        <v>6</v>
      </c>
      <c r="C19" s="333">
        <v>0</v>
      </c>
      <c r="D19" s="333">
        <v>0</v>
      </c>
      <c r="E19" s="333">
        <v>0</v>
      </c>
      <c r="F19" s="333">
        <v>0</v>
      </c>
      <c r="G19" s="333">
        <v>0</v>
      </c>
      <c r="H19" s="333"/>
      <c r="I19" s="335">
        <v>8</v>
      </c>
    </row>
    <row r="20" spans="1:9" ht="8.25">
      <c r="A20" s="404" t="s">
        <v>38</v>
      </c>
      <c r="B20" s="405"/>
      <c r="C20" s="405"/>
      <c r="D20" s="405"/>
      <c r="E20" s="405"/>
      <c r="F20" s="405"/>
      <c r="G20" s="405"/>
      <c r="H20" s="405"/>
      <c r="I20" s="406"/>
    </row>
    <row r="21" spans="1:9" ht="11.25" customHeight="1">
      <c r="A21" s="328" t="s">
        <v>30</v>
      </c>
      <c r="B21" s="329">
        <v>37</v>
      </c>
      <c r="C21" s="330">
        <v>8503000</v>
      </c>
      <c r="D21" s="329">
        <v>0</v>
      </c>
      <c r="E21" s="329">
        <v>0</v>
      </c>
      <c r="F21" s="329">
        <v>0</v>
      </c>
      <c r="G21" s="329">
        <v>15</v>
      </c>
      <c r="H21" s="329"/>
      <c r="I21" s="331">
        <v>7</v>
      </c>
    </row>
    <row r="22" spans="1:9" ht="8.25">
      <c r="A22" s="332" t="s">
        <v>532</v>
      </c>
      <c r="B22" s="333">
        <v>10</v>
      </c>
      <c r="C22" s="334">
        <v>4900000</v>
      </c>
      <c r="D22" s="333">
        <v>0</v>
      </c>
      <c r="E22" s="333">
        <v>0</v>
      </c>
      <c r="F22" s="333">
        <v>0</v>
      </c>
      <c r="G22" s="333">
        <v>4</v>
      </c>
      <c r="H22" s="333"/>
      <c r="I22" s="335">
        <v>3</v>
      </c>
    </row>
    <row r="23" spans="1:9" s="322" customFormat="1" ht="8.25">
      <c r="A23" s="332" t="s">
        <v>533</v>
      </c>
      <c r="B23" s="333">
        <v>0</v>
      </c>
      <c r="C23" s="333">
        <v>0</v>
      </c>
      <c r="D23" s="333">
        <v>0</v>
      </c>
      <c r="E23" s="333">
        <v>0</v>
      </c>
      <c r="F23" s="333">
        <v>0</v>
      </c>
      <c r="G23" s="333">
        <v>0</v>
      </c>
      <c r="H23" s="333"/>
      <c r="I23" s="335">
        <v>0</v>
      </c>
    </row>
    <row r="24" spans="1:9" ht="8.25">
      <c r="A24" s="332" t="s">
        <v>534</v>
      </c>
      <c r="B24" s="333">
        <v>0</v>
      </c>
      <c r="C24" s="333">
        <v>0</v>
      </c>
      <c r="D24" s="333">
        <v>0</v>
      </c>
      <c r="E24" s="333">
        <v>0</v>
      </c>
      <c r="F24" s="333">
        <v>0</v>
      </c>
      <c r="G24" s="333">
        <v>0</v>
      </c>
      <c r="H24" s="333"/>
      <c r="I24" s="335">
        <v>0</v>
      </c>
    </row>
    <row r="25" spans="1:9" ht="8.25">
      <c r="A25" s="332" t="s">
        <v>535</v>
      </c>
      <c r="B25" s="333">
        <v>27</v>
      </c>
      <c r="C25" s="334">
        <v>3603000</v>
      </c>
      <c r="D25" s="333">
        <v>0</v>
      </c>
      <c r="E25" s="333">
        <v>0</v>
      </c>
      <c r="F25" s="333">
        <v>0</v>
      </c>
      <c r="G25" s="333">
        <v>11</v>
      </c>
      <c r="H25" s="333"/>
      <c r="I25" s="335">
        <v>4</v>
      </c>
    </row>
    <row r="26" spans="1:9" ht="8.25">
      <c r="A26" s="332" t="s">
        <v>7</v>
      </c>
      <c r="B26" s="333">
        <v>0</v>
      </c>
      <c r="C26" s="333">
        <v>0</v>
      </c>
      <c r="D26" s="333">
        <v>0</v>
      </c>
      <c r="E26" s="333">
        <v>0</v>
      </c>
      <c r="F26" s="333">
        <v>0</v>
      </c>
      <c r="G26" s="333">
        <v>0</v>
      </c>
      <c r="H26" s="333"/>
      <c r="I26" s="335">
        <v>0</v>
      </c>
    </row>
    <row r="27" spans="1:9" ht="8.25">
      <c r="A27" s="404" t="s">
        <v>39</v>
      </c>
      <c r="B27" s="405"/>
      <c r="C27" s="405"/>
      <c r="D27" s="405"/>
      <c r="E27" s="405"/>
      <c r="F27" s="405"/>
      <c r="G27" s="405"/>
      <c r="H27" s="405"/>
      <c r="I27" s="406"/>
    </row>
    <row r="28" spans="1:9" ht="8.25">
      <c r="A28" s="328" t="s">
        <v>30</v>
      </c>
      <c r="B28" s="329">
        <v>705</v>
      </c>
      <c r="C28" s="330">
        <v>121966064</v>
      </c>
      <c r="D28" s="329">
        <v>12</v>
      </c>
      <c r="E28" s="329">
        <v>12</v>
      </c>
      <c r="F28" s="330">
        <v>29855000</v>
      </c>
      <c r="G28" s="329">
        <v>384</v>
      </c>
      <c r="H28" s="329"/>
      <c r="I28" s="331">
        <v>112</v>
      </c>
    </row>
    <row r="29" spans="1:9" ht="8.25">
      <c r="A29" s="332" t="s">
        <v>532</v>
      </c>
      <c r="B29" s="333">
        <v>142</v>
      </c>
      <c r="C29" s="334">
        <v>49113564</v>
      </c>
      <c r="D29" s="333">
        <v>0</v>
      </c>
      <c r="E29" s="333">
        <v>12</v>
      </c>
      <c r="F29" s="334">
        <v>29855000</v>
      </c>
      <c r="G29" s="333">
        <v>99</v>
      </c>
      <c r="H29" s="333"/>
      <c r="I29" s="335">
        <v>20</v>
      </c>
    </row>
    <row r="30" spans="1:9" ht="8.25">
      <c r="A30" s="332" t="s">
        <v>533</v>
      </c>
      <c r="B30" s="333">
        <v>0</v>
      </c>
      <c r="C30" s="334">
        <v>0</v>
      </c>
      <c r="D30" s="333">
        <v>0</v>
      </c>
      <c r="E30" s="333">
        <v>0</v>
      </c>
      <c r="F30" s="333">
        <v>0</v>
      </c>
      <c r="G30" s="333">
        <v>0</v>
      </c>
      <c r="H30" s="333"/>
      <c r="I30" s="335">
        <v>2</v>
      </c>
    </row>
    <row r="31" spans="1:9" ht="8.25">
      <c r="A31" s="332" t="s">
        <v>534</v>
      </c>
      <c r="B31" s="333">
        <v>0</v>
      </c>
      <c r="C31" s="333">
        <v>0</v>
      </c>
      <c r="D31" s="333">
        <v>0</v>
      </c>
      <c r="E31" s="333">
        <v>0</v>
      </c>
      <c r="F31" s="333">
        <v>0</v>
      </c>
      <c r="G31" s="333">
        <v>0</v>
      </c>
      <c r="H31" s="333"/>
      <c r="I31" s="335">
        <v>0</v>
      </c>
    </row>
    <row r="32" spans="1:9" ht="8.25">
      <c r="A32" s="332" t="s">
        <v>535</v>
      </c>
      <c r="B32" s="333">
        <v>563</v>
      </c>
      <c r="C32" s="334">
        <v>72852500</v>
      </c>
      <c r="D32" s="333">
        <v>12</v>
      </c>
      <c r="E32" s="333">
        <v>0</v>
      </c>
      <c r="F32" s="334">
        <v>0</v>
      </c>
      <c r="G32" s="333">
        <v>285</v>
      </c>
      <c r="H32" s="333"/>
      <c r="I32" s="335">
        <v>90</v>
      </c>
    </row>
    <row r="33" spans="1:9" ht="8.25">
      <c r="A33" s="332" t="s">
        <v>7</v>
      </c>
      <c r="B33" s="333">
        <v>0</v>
      </c>
      <c r="C33" s="333">
        <v>0</v>
      </c>
      <c r="D33" s="333">
        <v>0</v>
      </c>
      <c r="E33" s="333">
        <v>0</v>
      </c>
      <c r="F33" s="333">
        <v>0</v>
      </c>
      <c r="G33" s="333">
        <v>0</v>
      </c>
      <c r="H33" s="333"/>
      <c r="I33" s="335">
        <v>0</v>
      </c>
    </row>
    <row r="34" spans="1:9" ht="8.25">
      <c r="A34" s="404" t="s">
        <v>40</v>
      </c>
      <c r="B34" s="405"/>
      <c r="C34" s="405"/>
      <c r="D34" s="405"/>
      <c r="E34" s="405"/>
      <c r="F34" s="405"/>
      <c r="G34" s="405"/>
      <c r="H34" s="405"/>
      <c r="I34" s="406"/>
    </row>
    <row r="35" spans="1:9" ht="11.25" customHeight="1">
      <c r="A35" s="328" t="s">
        <v>30</v>
      </c>
      <c r="B35" s="329">
        <v>49</v>
      </c>
      <c r="C35" s="330">
        <v>6425000</v>
      </c>
      <c r="D35" s="329">
        <v>2</v>
      </c>
      <c r="E35" s="329">
        <v>2</v>
      </c>
      <c r="F35" s="330">
        <v>475000</v>
      </c>
      <c r="G35" s="329">
        <v>26</v>
      </c>
      <c r="H35" s="329"/>
      <c r="I35" s="331">
        <v>16</v>
      </c>
    </row>
    <row r="36" spans="1:9" ht="8.25">
      <c r="A36" s="332" t="s">
        <v>532</v>
      </c>
      <c r="B36" s="333">
        <v>20</v>
      </c>
      <c r="C36" s="334">
        <v>3775000</v>
      </c>
      <c r="D36" s="333">
        <v>0</v>
      </c>
      <c r="E36" s="333">
        <v>2</v>
      </c>
      <c r="F36" s="330">
        <v>475000</v>
      </c>
      <c r="G36" s="333">
        <v>15</v>
      </c>
      <c r="H36" s="333"/>
      <c r="I36" s="335">
        <v>11</v>
      </c>
    </row>
    <row r="37" spans="1:9" s="322" customFormat="1" ht="8.25">
      <c r="A37" s="332" t="s">
        <v>533</v>
      </c>
      <c r="B37" s="333">
        <v>0</v>
      </c>
      <c r="C37" s="333">
        <v>0</v>
      </c>
      <c r="D37" s="333">
        <v>0</v>
      </c>
      <c r="E37" s="333">
        <v>0</v>
      </c>
      <c r="F37" s="333">
        <v>0</v>
      </c>
      <c r="G37" s="333">
        <v>0</v>
      </c>
      <c r="H37" s="333"/>
      <c r="I37" s="335">
        <v>0</v>
      </c>
    </row>
    <row r="38" spans="1:9" ht="8.25">
      <c r="A38" s="332" t="s">
        <v>534</v>
      </c>
      <c r="B38" s="333">
        <v>0</v>
      </c>
      <c r="C38" s="333">
        <v>0</v>
      </c>
      <c r="D38" s="333">
        <v>0</v>
      </c>
      <c r="E38" s="333">
        <v>0</v>
      </c>
      <c r="F38" s="333">
        <v>0</v>
      </c>
      <c r="G38" s="333">
        <v>0</v>
      </c>
      <c r="H38" s="333"/>
      <c r="I38" s="335">
        <v>0</v>
      </c>
    </row>
    <row r="39" spans="1:9" ht="8.25">
      <c r="A39" s="332" t="s">
        <v>535</v>
      </c>
      <c r="B39" s="333">
        <v>26</v>
      </c>
      <c r="C39" s="334">
        <v>2650000</v>
      </c>
      <c r="D39" s="333">
        <v>2</v>
      </c>
      <c r="E39" s="333">
        <v>0</v>
      </c>
      <c r="F39" s="333">
        <v>0</v>
      </c>
      <c r="G39" s="333">
        <v>11</v>
      </c>
      <c r="H39" s="333"/>
      <c r="I39" s="335">
        <v>5</v>
      </c>
    </row>
    <row r="40" spans="1:9" ht="8.25">
      <c r="A40" s="332" t="s">
        <v>7</v>
      </c>
      <c r="B40" s="333">
        <v>3</v>
      </c>
      <c r="C40" s="333">
        <v>0</v>
      </c>
      <c r="D40" s="333">
        <v>0</v>
      </c>
      <c r="E40" s="333">
        <v>0</v>
      </c>
      <c r="F40" s="333">
        <v>0</v>
      </c>
      <c r="G40" s="333">
        <v>0</v>
      </c>
      <c r="H40" s="333"/>
      <c r="I40" s="335">
        <v>0</v>
      </c>
    </row>
    <row r="41" spans="1:9" ht="8.25">
      <c r="A41" s="404" t="s">
        <v>41</v>
      </c>
      <c r="B41" s="405"/>
      <c r="C41" s="405"/>
      <c r="D41" s="405"/>
      <c r="E41" s="405"/>
      <c r="F41" s="405"/>
      <c r="G41" s="405"/>
      <c r="H41" s="405"/>
      <c r="I41" s="406"/>
    </row>
    <row r="42" spans="1:9" ht="11.25" customHeight="1">
      <c r="A42" s="328" t="s">
        <v>30</v>
      </c>
      <c r="B42" s="329">
        <v>14</v>
      </c>
      <c r="C42" s="330">
        <v>2160000</v>
      </c>
      <c r="D42" s="329">
        <v>1</v>
      </c>
      <c r="E42" s="329">
        <v>1</v>
      </c>
      <c r="F42" s="330">
        <v>4000000</v>
      </c>
      <c r="G42" s="329">
        <v>7</v>
      </c>
      <c r="H42" s="329"/>
      <c r="I42" s="331">
        <v>0</v>
      </c>
    </row>
    <row r="43" spans="1:9" ht="8.25">
      <c r="A43" s="332" t="s">
        <v>532</v>
      </c>
      <c r="B43" s="333">
        <v>6</v>
      </c>
      <c r="C43" s="334">
        <v>800000</v>
      </c>
      <c r="D43" s="333">
        <v>0</v>
      </c>
      <c r="E43" s="333">
        <v>1</v>
      </c>
      <c r="F43" s="330">
        <v>4000000</v>
      </c>
      <c r="G43" s="333">
        <v>1</v>
      </c>
      <c r="H43" s="333"/>
      <c r="I43" s="335">
        <v>0</v>
      </c>
    </row>
    <row r="44" spans="1:9" s="322" customFormat="1" ht="8.25">
      <c r="A44" s="332" t="s">
        <v>533</v>
      </c>
      <c r="B44" s="333">
        <v>0</v>
      </c>
      <c r="C44" s="333">
        <v>0</v>
      </c>
      <c r="D44" s="333">
        <v>0</v>
      </c>
      <c r="E44" s="333">
        <v>0</v>
      </c>
      <c r="F44" s="333">
        <v>0</v>
      </c>
      <c r="G44" s="333">
        <v>0</v>
      </c>
      <c r="H44" s="333"/>
      <c r="I44" s="335">
        <v>0</v>
      </c>
    </row>
    <row r="45" spans="1:9" ht="8.25">
      <c r="A45" s="332" t="s">
        <v>534</v>
      </c>
      <c r="B45" s="333">
        <v>0</v>
      </c>
      <c r="C45" s="333">
        <v>0</v>
      </c>
      <c r="D45" s="333">
        <v>0</v>
      </c>
      <c r="E45" s="333">
        <v>0</v>
      </c>
      <c r="F45" s="333">
        <v>0</v>
      </c>
      <c r="G45" s="333">
        <v>0</v>
      </c>
      <c r="H45" s="333"/>
      <c r="I45" s="335">
        <v>0</v>
      </c>
    </row>
    <row r="46" spans="1:9" ht="8.25">
      <c r="A46" s="332" t="s">
        <v>535</v>
      </c>
      <c r="B46" s="333">
        <v>8</v>
      </c>
      <c r="C46" s="334">
        <v>1360000</v>
      </c>
      <c r="D46" s="333">
        <v>1</v>
      </c>
      <c r="E46" s="333">
        <v>0</v>
      </c>
      <c r="F46" s="333">
        <v>0</v>
      </c>
      <c r="G46" s="333">
        <v>6</v>
      </c>
      <c r="H46" s="333"/>
      <c r="I46" s="335">
        <v>0</v>
      </c>
    </row>
    <row r="47" spans="1:9" ht="8.25">
      <c r="A47" s="332" t="s">
        <v>7</v>
      </c>
      <c r="B47" s="333">
        <v>0</v>
      </c>
      <c r="C47" s="333">
        <v>0</v>
      </c>
      <c r="D47" s="333">
        <v>0</v>
      </c>
      <c r="E47" s="333">
        <v>0</v>
      </c>
      <c r="F47" s="333">
        <v>0</v>
      </c>
      <c r="G47" s="333">
        <v>0</v>
      </c>
      <c r="H47" s="333"/>
      <c r="I47" s="335">
        <v>0</v>
      </c>
    </row>
    <row r="48" spans="1:9" ht="8.25">
      <c r="A48" s="404" t="s">
        <v>42</v>
      </c>
      <c r="B48" s="405"/>
      <c r="C48" s="405"/>
      <c r="D48" s="405"/>
      <c r="E48" s="405"/>
      <c r="F48" s="405"/>
      <c r="G48" s="405"/>
      <c r="H48" s="405"/>
      <c r="I48" s="406"/>
    </row>
    <row r="49" spans="1:9" ht="8.25">
      <c r="A49" s="328" t="s">
        <v>30</v>
      </c>
      <c r="B49" s="330">
        <v>1020</v>
      </c>
      <c r="C49" s="330">
        <v>214943940</v>
      </c>
      <c r="D49" s="329">
        <v>21</v>
      </c>
      <c r="E49" s="329">
        <v>21</v>
      </c>
      <c r="F49" s="330">
        <v>26165000</v>
      </c>
      <c r="G49" s="329">
        <v>264</v>
      </c>
      <c r="H49" s="329"/>
      <c r="I49" s="331">
        <v>165</v>
      </c>
    </row>
    <row r="50" spans="1:9" ht="8.25">
      <c r="A50" s="332" t="s">
        <v>532</v>
      </c>
      <c r="B50" s="333">
        <v>146</v>
      </c>
      <c r="C50" s="334">
        <v>77966440</v>
      </c>
      <c r="D50" s="333">
        <v>0</v>
      </c>
      <c r="E50" s="333">
        <v>21</v>
      </c>
      <c r="F50" s="334">
        <v>26165000</v>
      </c>
      <c r="G50" s="333">
        <v>61</v>
      </c>
      <c r="H50" s="333"/>
      <c r="I50" s="335">
        <v>22</v>
      </c>
    </row>
    <row r="51" spans="1:9" s="322" customFormat="1" ht="8.25">
      <c r="A51" s="332" t="s">
        <v>533</v>
      </c>
      <c r="B51" s="333">
        <v>0</v>
      </c>
      <c r="C51" s="333">
        <v>0</v>
      </c>
      <c r="D51" s="333">
        <v>0</v>
      </c>
      <c r="E51" s="333">
        <v>0</v>
      </c>
      <c r="F51" s="333">
        <v>0</v>
      </c>
      <c r="G51" s="333">
        <v>1</v>
      </c>
      <c r="H51" s="333"/>
      <c r="I51" s="335">
        <v>0</v>
      </c>
    </row>
    <row r="52" spans="1:9" ht="8.25">
      <c r="A52" s="332" t="s">
        <v>534</v>
      </c>
      <c r="B52" s="333">
        <v>0</v>
      </c>
      <c r="C52" s="333">
        <v>0</v>
      </c>
      <c r="D52" s="333">
        <v>0</v>
      </c>
      <c r="E52" s="333">
        <v>0</v>
      </c>
      <c r="F52" s="333">
        <v>0</v>
      </c>
      <c r="G52" s="333">
        <v>0</v>
      </c>
      <c r="H52" s="333"/>
      <c r="I52" s="335">
        <v>0</v>
      </c>
    </row>
    <row r="53" spans="1:9" ht="8.25">
      <c r="A53" s="332" t="s">
        <v>535</v>
      </c>
      <c r="B53" s="333">
        <v>839</v>
      </c>
      <c r="C53" s="334">
        <v>136977500</v>
      </c>
      <c r="D53" s="333">
        <v>21</v>
      </c>
      <c r="E53" s="333">
        <v>0</v>
      </c>
      <c r="F53" s="333">
        <v>0</v>
      </c>
      <c r="G53" s="333">
        <v>202</v>
      </c>
      <c r="H53" s="333"/>
      <c r="I53" s="335">
        <v>61</v>
      </c>
    </row>
    <row r="54" spans="1:9" ht="8.25">
      <c r="A54" s="332" t="s">
        <v>7</v>
      </c>
      <c r="B54" s="333">
        <v>35</v>
      </c>
      <c r="C54" s="333">
        <v>0</v>
      </c>
      <c r="D54" s="333">
        <v>0</v>
      </c>
      <c r="E54" s="333">
        <v>0</v>
      </c>
      <c r="F54" s="333">
        <v>0</v>
      </c>
      <c r="G54" s="333">
        <v>0</v>
      </c>
      <c r="H54" s="333"/>
      <c r="I54" s="335">
        <v>82</v>
      </c>
    </row>
    <row r="55" spans="1:9" ht="8.25">
      <c r="A55" s="404" t="s">
        <v>43</v>
      </c>
      <c r="B55" s="405"/>
      <c r="C55" s="405"/>
      <c r="D55" s="405"/>
      <c r="E55" s="405"/>
      <c r="F55" s="405"/>
      <c r="G55" s="405"/>
      <c r="H55" s="405"/>
      <c r="I55" s="406"/>
    </row>
    <row r="56" spans="1:9" ht="11.25" customHeight="1">
      <c r="A56" s="328" t="s">
        <v>30</v>
      </c>
      <c r="B56" s="330">
        <v>1672</v>
      </c>
      <c r="C56" s="330">
        <v>261734000</v>
      </c>
      <c r="D56" s="329">
        <v>25</v>
      </c>
      <c r="E56" s="329">
        <v>25</v>
      </c>
      <c r="F56" s="330">
        <v>109518425</v>
      </c>
      <c r="G56" s="329">
        <v>590</v>
      </c>
      <c r="H56" s="329"/>
      <c r="I56" s="331">
        <v>281</v>
      </c>
    </row>
    <row r="57" spans="1:9" ht="8.25">
      <c r="A57" s="332" t="s">
        <v>532</v>
      </c>
      <c r="B57" s="333">
        <v>259</v>
      </c>
      <c r="C57" s="334">
        <v>88461000</v>
      </c>
      <c r="D57" s="333">
        <v>2</v>
      </c>
      <c r="E57" s="333">
        <v>22</v>
      </c>
      <c r="F57" s="334">
        <v>98438425</v>
      </c>
      <c r="G57" s="333">
        <v>94</v>
      </c>
      <c r="H57" s="333"/>
      <c r="I57" s="335">
        <v>35</v>
      </c>
    </row>
    <row r="58" spans="1:9" s="322" customFormat="1" ht="12" customHeight="1">
      <c r="A58" s="332" t="s">
        <v>533</v>
      </c>
      <c r="B58" s="333">
        <v>0</v>
      </c>
      <c r="C58" s="334">
        <v>0</v>
      </c>
      <c r="D58" s="333">
        <v>1</v>
      </c>
      <c r="E58" s="333">
        <v>0</v>
      </c>
      <c r="F58" s="333">
        <v>0</v>
      </c>
      <c r="G58" s="333">
        <v>2</v>
      </c>
      <c r="H58" s="333"/>
      <c r="I58" s="335">
        <v>3</v>
      </c>
    </row>
    <row r="59" spans="1:9" ht="8.25">
      <c r="A59" s="332" t="s">
        <v>534</v>
      </c>
      <c r="B59" s="333">
        <v>0</v>
      </c>
      <c r="C59" s="333">
        <v>0</v>
      </c>
      <c r="D59" s="333">
        <v>0</v>
      </c>
      <c r="E59" s="333">
        <v>0</v>
      </c>
      <c r="F59" s="333">
        <v>0</v>
      </c>
      <c r="G59" s="333">
        <v>0</v>
      </c>
      <c r="H59" s="333"/>
      <c r="I59" s="335">
        <v>0</v>
      </c>
    </row>
    <row r="60" spans="1:9" ht="8.25">
      <c r="A60" s="332" t="s">
        <v>535</v>
      </c>
      <c r="B60" s="333">
        <v>1412</v>
      </c>
      <c r="C60" s="334">
        <v>173273000</v>
      </c>
      <c r="D60" s="333">
        <v>22</v>
      </c>
      <c r="E60" s="333">
        <v>3</v>
      </c>
      <c r="F60" s="333">
        <v>11080000</v>
      </c>
      <c r="G60" s="333">
        <v>494</v>
      </c>
      <c r="H60" s="333"/>
      <c r="I60" s="335">
        <v>237</v>
      </c>
    </row>
    <row r="61" spans="1:9" ht="8.25">
      <c r="A61" s="332" t="s">
        <v>7</v>
      </c>
      <c r="B61" s="333">
        <v>1</v>
      </c>
      <c r="C61" s="333">
        <v>0</v>
      </c>
      <c r="D61" s="333">
        <v>0</v>
      </c>
      <c r="E61" s="333">
        <v>0</v>
      </c>
      <c r="F61" s="333">
        <v>0</v>
      </c>
      <c r="G61" s="333">
        <v>0</v>
      </c>
      <c r="H61" s="333"/>
      <c r="I61" s="335">
        <v>6</v>
      </c>
    </row>
    <row r="62" spans="1:9" s="322" customFormat="1" ht="8.25">
      <c r="A62" s="404" t="s">
        <v>44</v>
      </c>
      <c r="B62" s="405"/>
      <c r="C62" s="405"/>
      <c r="D62" s="405"/>
      <c r="E62" s="405"/>
      <c r="F62" s="405"/>
      <c r="G62" s="405"/>
      <c r="H62" s="405"/>
      <c r="I62" s="406"/>
    </row>
    <row r="63" spans="1:9" ht="11.25" customHeight="1">
      <c r="A63" s="328" t="s">
        <v>30</v>
      </c>
      <c r="B63" s="329">
        <v>191</v>
      </c>
      <c r="C63" s="330">
        <v>32430000</v>
      </c>
      <c r="D63" s="329">
        <v>4</v>
      </c>
      <c r="E63" s="329">
        <v>4</v>
      </c>
      <c r="F63" s="330">
        <v>2545810</v>
      </c>
      <c r="G63" s="329">
        <v>90</v>
      </c>
      <c r="H63" s="329"/>
      <c r="I63" s="331">
        <v>52</v>
      </c>
    </row>
    <row r="64" spans="1:9" ht="8.25">
      <c r="A64" s="332" t="s">
        <v>532</v>
      </c>
      <c r="B64" s="333">
        <v>27</v>
      </c>
      <c r="C64" s="334">
        <v>7325000</v>
      </c>
      <c r="D64" s="333">
        <v>0</v>
      </c>
      <c r="E64" s="333">
        <v>4</v>
      </c>
      <c r="F64" s="334">
        <v>2545810</v>
      </c>
      <c r="G64" s="333">
        <v>14</v>
      </c>
      <c r="H64" s="333"/>
      <c r="I64" s="335">
        <v>5</v>
      </c>
    </row>
    <row r="65" spans="1:9" ht="8.25">
      <c r="A65" s="332" t="s">
        <v>533</v>
      </c>
      <c r="B65" s="333">
        <v>1</v>
      </c>
      <c r="C65" s="333">
        <v>5000</v>
      </c>
      <c r="D65" s="333">
        <v>1</v>
      </c>
      <c r="E65" s="333">
        <v>0</v>
      </c>
      <c r="F65" s="333">
        <v>0</v>
      </c>
      <c r="G65" s="333">
        <v>0</v>
      </c>
      <c r="H65" s="333"/>
      <c r="I65" s="335">
        <v>1</v>
      </c>
    </row>
    <row r="66" spans="1:9" ht="8.25">
      <c r="A66" s="332" t="s">
        <v>534</v>
      </c>
      <c r="B66" s="333">
        <v>0</v>
      </c>
      <c r="C66" s="333">
        <v>0</v>
      </c>
      <c r="D66" s="333">
        <v>0</v>
      </c>
      <c r="E66" s="333">
        <v>0</v>
      </c>
      <c r="F66" s="333">
        <v>0</v>
      </c>
      <c r="G66" s="333">
        <v>0</v>
      </c>
      <c r="H66" s="333"/>
      <c r="I66" s="335">
        <v>0</v>
      </c>
    </row>
    <row r="67" spans="1:9" ht="8.25">
      <c r="A67" s="332" t="s">
        <v>535</v>
      </c>
      <c r="B67" s="333">
        <v>160</v>
      </c>
      <c r="C67" s="334">
        <v>25100000</v>
      </c>
      <c r="D67" s="333">
        <v>3</v>
      </c>
      <c r="E67" s="333">
        <v>0</v>
      </c>
      <c r="F67" s="334">
        <v>0</v>
      </c>
      <c r="G67" s="333">
        <v>76</v>
      </c>
      <c r="H67" s="333"/>
      <c r="I67" s="335">
        <v>30</v>
      </c>
    </row>
    <row r="68" spans="1:9" ht="8.25">
      <c r="A68" s="332" t="s">
        <v>7</v>
      </c>
      <c r="B68" s="333">
        <v>3</v>
      </c>
      <c r="C68" s="333">
        <v>0</v>
      </c>
      <c r="D68" s="333">
        <v>0</v>
      </c>
      <c r="E68" s="333">
        <v>0</v>
      </c>
      <c r="F68" s="333">
        <v>0</v>
      </c>
      <c r="G68" s="333">
        <v>0</v>
      </c>
      <c r="H68" s="333"/>
      <c r="I68" s="335">
        <v>16</v>
      </c>
    </row>
    <row r="69" spans="1:9" ht="8.25">
      <c r="A69" s="404" t="s">
        <v>45</v>
      </c>
      <c r="B69" s="405"/>
      <c r="C69" s="405"/>
      <c r="D69" s="405"/>
      <c r="E69" s="405"/>
      <c r="F69" s="405"/>
      <c r="G69" s="405"/>
      <c r="H69" s="405"/>
      <c r="I69" s="406"/>
    </row>
    <row r="70" spans="1:9" ht="14.25" customHeight="1">
      <c r="A70" s="328" t="s">
        <v>30</v>
      </c>
      <c r="B70" s="329">
        <v>306</v>
      </c>
      <c r="C70" s="330">
        <v>35285900</v>
      </c>
      <c r="D70" s="329">
        <v>5</v>
      </c>
      <c r="E70" s="329">
        <v>5</v>
      </c>
      <c r="F70" s="330">
        <v>45858000</v>
      </c>
      <c r="G70" s="329">
        <v>58</v>
      </c>
      <c r="H70" s="329"/>
      <c r="I70" s="331">
        <v>31</v>
      </c>
    </row>
    <row r="71" spans="1:9" ht="8.25">
      <c r="A71" s="332" t="s">
        <v>532</v>
      </c>
      <c r="B71" s="333">
        <v>46</v>
      </c>
      <c r="C71" s="334">
        <v>9052400</v>
      </c>
      <c r="D71" s="333">
        <v>0</v>
      </c>
      <c r="E71" s="333">
        <v>5</v>
      </c>
      <c r="F71" s="334">
        <v>45858000</v>
      </c>
      <c r="G71" s="333">
        <v>24</v>
      </c>
      <c r="H71" s="333"/>
      <c r="I71" s="335">
        <v>13</v>
      </c>
    </row>
    <row r="72" spans="1:9" ht="8.25">
      <c r="A72" s="332" t="s">
        <v>533</v>
      </c>
      <c r="B72" s="333">
        <v>0</v>
      </c>
      <c r="C72" s="333">
        <v>0</v>
      </c>
      <c r="D72" s="333">
        <v>0</v>
      </c>
      <c r="E72" s="333">
        <v>0</v>
      </c>
      <c r="F72" s="333">
        <v>0</v>
      </c>
      <c r="G72" s="333">
        <v>0</v>
      </c>
      <c r="H72" s="333"/>
      <c r="I72" s="335">
        <v>0</v>
      </c>
    </row>
    <row r="73" spans="1:9" s="322" customFormat="1" ht="8.25">
      <c r="A73" s="332" t="s">
        <v>534</v>
      </c>
      <c r="B73" s="333">
        <v>0</v>
      </c>
      <c r="C73" s="333">
        <v>0</v>
      </c>
      <c r="D73" s="333">
        <v>0</v>
      </c>
      <c r="E73" s="333">
        <v>0</v>
      </c>
      <c r="F73" s="333">
        <v>0</v>
      </c>
      <c r="G73" s="333">
        <v>0</v>
      </c>
      <c r="H73" s="333"/>
      <c r="I73" s="335">
        <v>0</v>
      </c>
    </row>
    <row r="74" spans="1:9" ht="8.25">
      <c r="A74" s="332" t="s">
        <v>535</v>
      </c>
      <c r="B74" s="333">
        <v>260</v>
      </c>
      <c r="C74" s="334">
        <v>26233500</v>
      </c>
      <c r="D74" s="333">
        <v>5</v>
      </c>
      <c r="E74" s="333">
        <v>0</v>
      </c>
      <c r="F74" s="334">
        <v>0</v>
      </c>
      <c r="G74" s="333">
        <v>34</v>
      </c>
      <c r="H74" s="333"/>
      <c r="I74" s="335">
        <v>18</v>
      </c>
    </row>
    <row r="75" spans="1:9" ht="8.25">
      <c r="A75" s="332" t="s">
        <v>7</v>
      </c>
      <c r="B75" s="333">
        <v>0</v>
      </c>
      <c r="C75" s="333">
        <v>0</v>
      </c>
      <c r="D75" s="333">
        <v>0</v>
      </c>
      <c r="E75" s="333">
        <v>0</v>
      </c>
      <c r="F75" s="333">
        <v>0</v>
      </c>
      <c r="G75" s="333">
        <v>0</v>
      </c>
      <c r="H75" s="333"/>
      <c r="I75" s="335">
        <v>0</v>
      </c>
    </row>
    <row r="76" spans="1:9" ht="12" customHeight="1">
      <c r="A76" s="404" t="s">
        <v>46</v>
      </c>
      <c r="B76" s="405"/>
      <c r="C76" s="405"/>
      <c r="D76" s="405"/>
      <c r="E76" s="405"/>
      <c r="F76" s="405"/>
      <c r="G76" s="405"/>
      <c r="H76" s="405"/>
      <c r="I76" s="406"/>
    </row>
    <row r="77" spans="1:9" ht="12.75" customHeight="1">
      <c r="A77" s="328" t="s">
        <v>30</v>
      </c>
      <c r="B77" s="329">
        <v>168</v>
      </c>
      <c r="C77" s="330">
        <v>30678230</v>
      </c>
      <c r="D77" s="329">
        <v>7</v>
      </c>
      <c r="E77" s="329">
        <v>7</v>
      </c>
      <c r="F77" s="330">
        <v>3200000</v>
      </c>
      <c r="G77" s="329">
        <v>117</v>
      </c>
      <c r="H77" s="329"/>
      <c r="I77" s="331">
        <v>51</v>
      </c>
    </row>
    <row r="78" spans="1:9" ht="8.25">
      <c r="A78" s="332" t="s">
        <v>532</v>
      </c>
      <c r="B78" s="333">
        <v>59</v>
      </c>
      <c r="C78" s="334">
        <v>24768230</v>
      </c>
      <c r="D78" s="333">
        <v>0</v>
      </c>
      <c r="E78" s="333">
        <v>7</v>
      </c>
      <c r="F78" s="334">
        <v>3200000</v>
      </c>
      <c r="G78" s="333">
        <v>37</v>
      </c>
      <c r="H78" s="333"/>
      <c r="I78" s="335">
        <v>20</v>
      </c>
    </row>
    <row r="79" spans="1:9" ht="8.25">
      <c r="A79" s="332" t="s">
        <v>533</v>
      </c>
      <c r="B79" s="333">
        <v>0</v>
      </c>
      <c r="C79" s="333">
        <v>0</v>
      </c>
      <c r="D79" s="333">
        <v>0</v>
      </c>
      <c r="E79" s="333">
        <v>0</v>
      </c>
      <c r="F79" s="333">
        <v>0</v>
      </c>
      <c r="G79" s="333">
        <v>0</v>
      </c>
      <c r="H79" s="333"/>
      <c r="I79" s="335">
        <v>0</v>
      </c>
    </row>
    <row r="80" spans="1:9" s="322" customFormat="1" ht="8.25">
      <c r="A80" s="332" t="s">
        <v>534</v>
      </c>
      <c r="B80" s="333">
        <v>0</v>
      </c>
      <c r="C80" s="333">
        <v>0</v>
      </c>
      <c r="D80" s="333">
        <v>0</v>
      </c>
      <c r="E80" s="333">
        <v>0</v>
      </c>
      <c r="F80" s="333">
        <v>0</v>
      </c>
      <c r="G80" s="333">
        <v>0</v>
      </c>
      <c r="H80" s="333"/>
      <c r="I80" s="335">
        <v>0</v>
      </c>
    </row>
    <row r="81" spans="1:9" ht="8.25">
      <c r="A81" s="332" t="s">
        <v>535</v>
      </c>
      <c r="B81" s="333">
        <v>109</v>
      </c>
      <c r="C81" s="334">
        <v>5910000</v>
      </c>
      <c r="D81" s="333">
        <v>7</v>
      </c>
      <c r="E81" s="333">
        <v>0</v>
      </c>
      <c r="F81" s="333">
        <v>0</v>
      </c>
      <c r="G81" s="333">
        <v>80</v>
      </c>
      <c r="H81" s="333"/>
      <c r="I81" s="335">
        <v>31</v>
      </c>
    </row>
    <row r="82" spans="1:9" ht="8.25">
      <c r="A82" s="332" t="s">
        <v>7</v>
      </c>
      <c r="B82" s="333">
        <v>0</v>
      </c>
      <c r="C82" s="333">
        <v>0</v>
      </c>
      <c r="D82" s="333">
        <v>0</v>
      </c>
      <c r="E82" s="333">
        <v>0</v>
      </c>
      <c r="F82" s="333">
        <v>0</v>
      </c>
      <c r="G82" s="333">
        <v>0</v>
      </c>
      <c r="H82" s="333"/>
      <c r="I82" s="335">
        <v>0</v>
      </c>
    </row>
    <row r="83" spans="1:9" ht="12" customHeight="1">
      <c r="A83" s="404" t="s">
        <v>47</v>
      </c>
      <c r="B83" s="405"/>
      <c r="C83" s="405"/>
      <c r="D83" s="405"/>
      <c r="E83" s="405"/>
      <c r="F83" s="405"/>
      <c r="G83" s="405"/>
      <c r="H83" s="405"/>
      <c r="I83" s="406"/>
    </row>
    <row r="84" spans="1:9" ht="12.75" customHeight="1">
      <c r="A84" s="328" t="s">
        <v>30</v>
      </c>
      <c r="B84" s="329">
        <v>63</v>
      </c>
      <c r="C84" s="330">
        <v>14100000</v>
      </c>
      <c r="D84" s="329">
        <v>1</v>
      </c>
      <c r="E84" s="329">
        <v>1</v>
      </c>
      <c r="F84" s="330">
        <v>1200000</v>
      </c>
      <c r="G84" s="329">
        <v>27</v>
      </c>
      <c r="H84" s="329"/>
      <c r="I84" s="331">
        <v>21</v>
      </c>
    </row>
    <row r="85" spans="1:9" ht="8.25">
      <c r="A85" s="332" t="s">
        <v>532</v>
      </c>
      <c r="B85" s="333">
        <v>16</v>
      </c>
      <c r="C85" s="334">
        <v>11350000</v>
      </c>
      <c r="D85" s="333">
        <v>0</v>
      </c>
      <c r="E85" s="333">
        <v>1</v>
      </c>
      <c r="F85" s="334">
        <v>1200000</v>
      </c>
      <c r="G85" s="333">
        <v>18</v>
      </c>
      <c r="H85" s="333"/>
      <c r="I85" s="335">
        <v>10</v>
      </c>
    </row>
    <row r="86" spans="1:9" ht="8.25">
      <c r="A86" s="332" t="s">
        <v>533</v>
      </c>
      <c r="B86" s="333">
        <v>0</v>
      </c>
      <c r="C86" s="333">
        <v>0</v>
      </c>
      <c r="D86" s="333">
        <v>0</v>
      </c>
      <c r="E86" s="333">
        <v>0</v>
      </c>
      <c r="F86" s="333">
        <v>0</v>
      </c>
      <c r="G86" s="333">
        <v>0</v>
      </c>
      <c r="H86" s="333"/>
      <c r="I86" s="335">
        <v>0</v>
      </c>
    </row>
    <row r="87" spans="1:9" s="322" customFormat="1" ht="8.25">
      <c r="A87" s="332" t="s">
        <v>534</v>
      </c>
      <c r="B87" s="333">
        <v>0</v>
      </c>
      <c r="C87" s="333">
        <v>0</v>
      </c>
      <c r="D87" s="333">
        <v>0</v>
      </c>
      <c r="E87" s="333">
        <v>0</v>
      </c>
      <c r="F87" s="333">
        <v>0</v>
      </c>
      <c r="G87" s="333">
        <v>0</v>
      </c>
      <c r="H87" s="333"/>
      <c r="I87" s="335">
        <v>0</v>
      </c>
    </row>
    <row r="88" spans="1:9" ht="8.25">
      <c r="A88" s="332" t="s">
        <v>535</v>
      </c>
      <c r="B88" s="333">
        <v>47</v>
      </c>
      <c r="C88" s="334">
        <v>2750000</v>
      </c>
      <c r="D88" s="333">
        <v>1</v>
      </c>
      <c r="E88" s="333">
        <v>0</v>
      </c>
      <c r="F88" s="333">
        <v>0</v>
      </c>
      <c r="G88" s="333">
        <v>9</v>
      </c>
      <c r="H88" s="333"/>
      <c r="I88" s="335">
        <v>10</v>
      </c>
    </row>
    <row r="89" spans="1:9" ht="8.25">
      <c r="A89" s="332" t="s">
        <v>7</v>
      </c>
      <c r="B89" s="333">
        <v>0</v>
      </c>
      <c r="C89" s="333">
        <v>0</v>
      </c>
      <c r="D89" s="333">
        <v>0</v>
      </c>
      <c r="E89" s="333">
        <v>0</v>
      </c>
      <c r="F89" s="333">
        <v>0</v>
      </c>
      <c r="G89" s="333">
        <v>0</v>
      </c>
      <c r="H89" s="333"/>
      <c r="I89" s="335">
        <v>1</v>
      </c>
    </row>
    <row r="90" spans="1:9" ht="12" customHeight="1">
      <c r="A90" s="404" t="s">
        <v>48</v>
      </c>
      <c r="B90" s="405"/>
      <c r="C90" s="405"/>
      <c r="D90" s="405"/>
      <c r="E90" s="405"/>
      <c r="F90" s="405"/>
      <c r="G90" s="405"/>
      <c r="H90" s="405"/>
      <c r="I90" s="406"/>
    </row>
    <row r="91" spans="1:9" ht="12" customHeight="1">
      <c r="A91" s="328" t="s">
        <v>30</v>
      </c>
      <c r="B91" s="329">
        <v>112</v>
      </c>
      <c r="C91" s="330">
        <v>21292943</v>
      </c>
      <c r="D91" s="329">
        <v>2</v>
      </c>
      <c r="E91" s="329">
        <v>2</v>
      </c>
      <c r="F91" s="330">
        <v>14350000</v>
      </c>
      <c r="G91" s="329">
        <v>22</v>
      </c>
      <c r="H91" s="329"/>
      <c r="I91" s="331">
        <v>24</v>
      </c>
    </row>
    <row r="92" spans="1:9" ht="8.25">
      <c r="A92" s="332" t="s">
        <v>532</v>
      </c>
      <c r="B92" s="333">
        <v>32</v>
      </c>
      <c r="C92" s="334">
        <v>12202943</v>
      </c>
      <c r="D92" s="333">
        <v>0</v>
      </c>
      <c r="E92" s="333">
        <v>2</v>
      </c>
      <c r="F92" s="334">
        <v>14350000</v>
      </c>
      <c r="G92" s="333">
        <v>10</v>
      </c>
      <c r="H92" s="333"/>
      <c r="I92" s="335">
        <v>7</v>
      </c>
    </row>
    <row r="93" spans="1:9" ht="8.25">
      <c r="A93" s="332" t="s">
        <v>533</v>
      </c>
      <c r="B93" s="333">
        <v>0</v>
      </c>
      <c r="C93" s="333">
        <v>0</v>
      </c>
      <c r="D93" s="333">
        <v>0</v>
      </c>
      <c r="E93" s="333">
        <v>0</v>
      </c>
      <c r="F93" s="333">
        <v>0</v>
      </c>
      <c r="G93" s="333">
        <v>0</v>
      </c>
      <c r="H93" s="333"/>
      <c r="I93" s="335">
        <v>0</v>
      </c>
    </row>
    <row r="94" spans="1:9" s="322" customFormat="1" ht="8.25">
      <c r="A94" s="332" t="s">
        <v>534</v>
      </c>
      <c r="B94" s="333">
        <v>0</v>
      </c>
      <c r="C94" s="333">
        <v>0</v>
      </c>
      <c r="D94" s="333">
        <v>0</v>
      </c>
      <c r="E94" s="333">
        <v>0</v>
      </c>
      <c r="F94" s="333">
        <v>0</v>
      </c>
      <c r="G94" s="333">
        <v>0</v>
      </c>
      <c r="H94" s="333"/>
      <c r="I94" s="335">
        <v>0</v>
      </c>
    </row>
    <row r="95" spans="1:9" ht="8.25">
      <c r="A95" s="332" t="s">
        <v>535</v>
      </c>
      <c r="B95" s="333">
        <v>80</v>
      </c>
      <c r="C95" s="334">
        <v>9090000</v>
      </c>
      <c r="D95" s="333">
        <v>2</v>
      </c>
      <c r="E95" s="333">
        <v>0</v>
      </c>
      <c r="F95" s="334">
        <v>0</v>
      </c>
      <c r="G95" s="333">
        <v>12</v>
      </c>
      <c r="H95" s="333"/>
      <c r="I95" s="335">
        <v>17</v>
      </c>
    </row>
    <row r="96" spans="1:9" ht="8.25">
      <c r="A96" s="332" t="s">
        <v>7</v>
      </c>
      <c r="B96" s="333">
        <v>0</v>
      </c>
      <c r="C96" s="333">
        <v>0</v>
      </c>
      <c r="D96" s="333">
        <v>0</v>
      </c>
      <c r="E96" s="333">
        <v>0</v>
      </c>
      <c r="F96" s="333">
        <v>0</v>
      </c>
      <c r="G96" s="333">
        <v>0</v>
      </c>
      <c r="H96" s="333"/>
      <c r="I96" s="335">
        <v>0</v>
      </c>
    </row>
    <row r="97" spans="1:9" ht="12" customHeight="1">
      <c r="A97" s="404" t="s">
        <v>49</v>
      </c>
      <c r="B97" s="405"/>
      <c r="C97" s="405"/>
      <c r="D97" s="405"/>
      <c r="E97" s="405"/>
      <c r="F97" s="405"/>
      <c r="G97" s="405"/>
      <c r="H97" s="405"/>
      <c r="I97" s="406"/>
    </row>
    <row r="98" spans="1:9" ht="12" customHeight="1">
      <c r="A98" s="328" t="s">
        <v>30</v>
      </c>
      <c r="B98" s="329">
        <v>416</v>
      </c>
      <c r="C98" s="330">
        <v>33385000</v>
      </c>
      <c r="D98" s="329">
        <v>9</v>
      </c>
      <c r="E98" s="329">
        <v>9</v>
      </c>
      <c r="F98" s="330">
        <v>10728000</v>
      </c>
      <c r="G98" s="329">
        <v>102</v>
      </c>
      <c r="H98" s="329"/>
      <c r="I98" s="331">
        <v>76</v>
      </c>
    </row>
    <row r="99" spans="1:9" ht="8.25">
      <c r="A99" s="332" t="s">
        <v>532</v>
      </c>
      <c r="B99" s="333">
        <v>93</v>
      </c>
      <c r="C99" s="334">
        <v>11586000</v>
      </c>
      <c r="D99" s="333">
        <v>0</v>
      </c>
      <c r="E99" s="333">
        <v>9</v>
      </c>
      <c r="F99" s="334">
        <v>10728000</v>
      </c>
      <c r="G99" s="333">
        <v>27</v>
      </c>
      <c r="H99" s="333"/>
      <c r="I99" s="335">
        <v>21</v>
      </c>
    </row>
    <row r="100" spans="1:9" ht="8.25">
      <c r="A100" s="332" t="s">
        <v>533</v>
      </c>
      <c r="B100" s="333">
        <v>0</v>
      </c>
      <c r="C100" s="333">
        <v>0</v>
      </c>
      <c r="D100" s="333">
        <v>0</v>
      </c>
      <c r="E100" s="333">
        <v>0</v>
      </c>
      <c r="F100" s="333">
        <v>0</v>
      </c>
      <c r="G100" s="333">
        <v>0</v>
      </c>
      <c r="H100" s="333"/>
      <c r="I100" s="335">
        <v>0</v>
      </c>
    </row>
    <row r="101" spans="1:9" s="322" customFormat="1" ht="8.25">
      <c r="A101" s="332" t="s">
        <v>534</v>
      </c>
      <c r="B101" s="333">
        <v>0</v>
      </c>
      <c r="C101" s="333">
        <v>0</v>
      </c>
      <c r="D101" s="333">
        <v>0</v>
      </c>
      <c r="E101" s="333">
        <v>0</v>
      </c>
      <c r="F101" s="333">
        <v>0</v>
      </c>
      <c r="G101" s="333">
        <v>0</v>
      </c>
      <c r="H101" s="333"/>
      <c r="I101" s="335">
        <v>0</v>
      </c>
    </row>
    <row r="102" spans="1:9" ht="8.25">
      <c r="A102" s="332" t="s">
        <v>535</v>
      </c>
      <c r="B102" s="333">
        <v>323</v>
      </c>
      <c r="C102" s="334">
        <v>21799000</v>
      </c>
      <c r="D102" s="333">
        <v>9</v>
      </c>
      <c r="E102" s="333">
        <v>0</v>
      </c>
      <c r="F102" s="333">
        <v>0</v>
      </c>
      <c r="G102" s="333">
        <v>75</v>
      </c>
      <c r="H102" s="333"/>
      <c r="I102" s="335">
        <v>55</v>
      </c>
    </row>
    <row r="103" spans="1:9" ht="8.25">
      <c r="A103" s="332" t="s">
        <v>7</v>
      </c>
      <c r="B103" s="333">
        <v>0</v>
      </c>
      <c r="C103" s="333">
        <v>0</v>
      </c>
      <c r="D103" s="333">
        <v>0</v>
      </c>
      <c r="E103" s="333">
        <v>0</v>
      </c>
      <c r="F103" s="333">
        <v>0</v>
      </c>
      <c r="G103" s="333">
        <v>0</v>
      </c>
      <c r="H103" s="333"/>
      <c r="I103" s="335">
        <v>0</v>
      </c>
    </row>
    <row r="104" spans="1:9" ht="12" customHeight="1">
      <c r="A104" s="404" t="s">
        <v>50</v>
      </c>
      <c r="B104" s="405"/>
      <c r="C104" s="405"/>
      <c r="D104" s="405"/>
      <c r="E104" s="405"/>
      <c r="F104" s="405"/>
      <c r="G104" s="405"/>
      <c r="H104" s="405"/>
      <c r="I104" s="406"/>
    </row>
    <row r="105" spans="1:9" ht="14.25" customHeight="1">
      <c r="A105" s="328" t="s">
        <v>30</v>
      </c>
      <c r="B105" s="329">
        <v>255</v>
      </c>
      <c r="C105" s="330">
        <v>32934556</v>
      </c>
      <c r="D105" s="329">
        <v>4</v>
      </c>
      <c r="E105" s="329">
        <v>4</v>
      </c>
      <c r="F105" s="330">
        <v>6750000</v>
      </c>
      <c r="G105" s="329">
        <v>85</v>
      </c>
      <c r="H105" s="329"/>
      <c r="I105" s="331">
        <v>24</v>
      </c>
    </row>
    <row r="106" spans="1:9" ht="8.25">
      <c r="A106" s="332" t="s">
        <v>532</v>
      </c>
      <c r="B106" s="333">
        <v>43</v>
      </c>
      <c r="C106" s="334">
        <v>14473056</v>
      </c>
      <c r="D106" s="333">
        <v>0</v>
      </c>
      <c r="E106" s="333">
        <v>4</v>
      </c>
      <c r="F106" s="334">
        <v>6750000</v>
      </c>
      <c r="G106" s="333">
        <v>19</v>
      </c>
      <c r="H106" s="333"/>
      <c r="I106" s="335">
        <v>5</v>
      </c>
    </row>
    <row r="107" spans="1:9" ht="8.25">
      <c r="A107" s="332" t="s">
        <v>533</v>
      </c>
      <c r="B107" s="333">
        <v>0</v>
      </c>
      <c r="C107" s="333">
        <v>0</v>
      </c>
      <c r="D107" s="333">
        <v>0</v>
      </c>
      <c r="E107" s="333">
        <v>0</v>
      </c>
      <c r="F107" s="333">
        <v>0</v>
      </c>
      <c r="G107" s="333">
        <v>0</v>
      </c>
      <c r="H107" s="333"/>
      <c r="I107" s="335">
        <v>0</v>
      </c>
    </row>
    <row r="108" spans="1:9" s="322" customFormat="1" ht="8.25">
      <c r="A108" s="332" t="s">
        <v>534</v>
      </c>
      <c r="B108" s="333">
        <v>0</v>
      </c>
      <c r="C108" s="333">
        <v>0</v>
      </c>
      <c r="D108" s="333">
        <v>0</v>
      </c>
      <c r="E108" s="333">
        <v>0</v>
      </c>
      <c r="F108" s="333">
        <v>0</v>
      </c>
      <c r="G108" s="333">
        <v>0</v>
      </c>
      <c r="H108" s="333"/>
      <c r="I108" s="335">
        <v>0</v>
      </c>
    </row>
    <row r="109" spans="1:9" ht="8.25">
      <c r="A109" s="332" t="s">
        <v>535</v>
      </c>
      <c r="B109" s="333">
        <v>212</v>
      </c>
      <c r="C109" s="334">
        <v>18461500</v>
      </c>
      <c r="D109" s="333">
        <v>4</v>
      </c>
      <c r="E109" s="333">
        <v>0</v>
      </c>
      <c r="F109" s="333">
        <v>0</v>
      </c>
      <c r="G109" s="333">
        <v>66</v>
      </c>
      <c r="H109" s="333"/>
      <c r="I109" s="335">
        <v>19</v>
      </c>
    </row>
    <row r="110" spans="1:9" ht="8.25">
      <c r="A110" s="332" t="s">
        <v>7</v>
      </c>
      <c r="B110" s="333">
        <v>0</v>
      </c>
      <c r="C110" s="333">
        <v>0</v>
      </c>
      <c r="D110" s="333">
        <v>0</v>
      </c>
      <c r="E110" s="333">
        <v>0</v>
      </c>
      <c r="F110" s="333">
        <v>0</v>
      </c>
      <c r="G110" s="333">
        <v>0</v>
      </c>
      <c r="H110" s="333"/>
      <c r="I110" s="335">
        <v>0</v>
      </c>
    </row>
    <row r="111" spans="1:9" ht="12" customHeight="1">
      <c r="A111" s="404" t="s">
        <v>51</v>
      </c>
      <c r="B111" s="405"/>
      <c r="C111" s="405"/>
      <c r="D111" s="405"/>
      <c r="E111" s="405"/>
      <c r="F111" s="405"/>
      <c r="G111" s="405"/>
      <c r="H111" s="405"/>
      <c r="I111" s="406"/>
    </row>
    <row r="112" spans="1:9" ht="13.5" customHeight="1">
      <c r="A112" s="328" t="s">
        <v>30</v>
      </c>
      <c r="B112" s="329">
        <v>6</v>
      </c>
      <c r="C112" s="330">
        <v>2360000</v>
      </c>
      <c r="D112" s="329">
        <v>1</v>
      </c>
      <c r="E112" s="329">
        <v>1</v>
      </c>
      <c r="F112" s="329">
        <v>7300000</v>
      </c>
      <c r="G112" s="329">
        <v>2</v>
      </c>
      <c r="H112" s="329"/>
      <c r="I112" s="331">
        <v>2</v>
      </c>
    </row>
    <row r="113" spans="1:9" ht="8.25">
      <c r="A113" s="332" t="s">
        <v>532</v>
      </c>
      <c r="B113" s="333">
        <v>1</v>
      </c>
      <c r="C113" s="334">
        <v>2050000</v>
      </c>
      <c r="D113" s="333">
        <v>0</v>
      </c>
      <c r="E113" s="333">
        <v>1</v>
      </c>
      <c r="F113" s="333">
        <v>7300000</v>
      </c>
      <c r="G113" s="333">
        <v>0</v>
      </c>
      <c r="H113" s="333"/>
      <c r="I113" s="335">
        <v>1</v>
      </c>
    </row>
    <row r="114" spans="1:9" ht="8.25">
      <c r="A114" s="332" t="s">
        <v>533</v>
      </c>
      <c r="B114" s="333">
        <v>0</v>
      </c>
      <c r="C114" s="333">
        <v>0</v>
      </c>
      <c r="D114" s="333">
        <v>0</v>
      </c>
      <c r="E114" s="333">
        <v>0</v>
      </c>
      <c r="F114" s="333">
        <v>0</v>
      </c>
      <c r="G114" s="333">
        <v>0</v>
      </c>
      <c r="H114" s="333"/>
      <c r="I114" s="335">
        <v>0</v>
      </c>
    </row>
    <row r="115" spans="1:9" ht="8.25">
      <c r="A115" s="332" t="s">
        <v>534</v>
      </c>
      <c r="B115" s="333">
        <v>0</v>
      </c>
      <c r="C115" s="333">
        <v>0</v>
      </c>
      <c r="D115" s="333">
        <v>0</v>
      </c>
      <c r="E115" s="333">
        <v>0</v>
      </c>
      <c r="F115" s="333">
        <v>0</v>
      </c>
      <c r="G115" s="333">
        <v>0</v>
      </c>
      <c r="H115" s="333"/>
      <c r="I115" s="335">
        <v>0</v>
      </c>
    </row>
    <row r="116" spans="1:9" s="322" customFormat="1" ht="8.25">
      <c r="A116" s="332" t="s">
        <v>535</v>
      </c>
      <c r="B116" s="333">
        <v>5</v>
      </c>
      <c r="C116" s="334">
        <v>310000</v>
      </c>
      <c r="D116" s="333">
        <v>1</v>
      </c>
      <c r="E116" s="333">
        <v>0</v>
      </c>
      <c r="F116" s="333">
        <v>0</v>
      </c>
      <c r="G116" s="333">
        <v>2</v>
      </c>
      <c r="H116" s="333"/>
      <c r="I116" s="335">
        <v>1</v>
      </c>
    </row>
    <row r="117" spans="1:9" ht="8.25">
      <c r="A117" s="332" t="s">
        <v>7</v>
      </c>
      <c r="B117" s="333">
        <v>0</v>
      </c>
      <c r="C117" s="333">
        <v>0</v>
      </c>
      <c r="D117" s="333">
        <v>0</v>
      </c>
      <c r="E117" s="333">
        <v>0</v>
      </c>
      <c r="F117" s="333">
        <v>0</v>
      </c>
      <c r="G117" s="333">
        <v>0</v>
      </c>
      <c r="H117" s="333"/>
      <c r="I117" s="335">
        <v>0</v>
      </c>
    </row>
    <row r="118" spans="1:9" ht="8.25">
      <c r="A118" s="404" t="s">
        <v>52</v>
      </c>
      <c r="B118" s="405"/>
      <c r="C118" s="405"/>
      <c r="D118" s="405"/>
      <c r="E118" s="405"/>
      <c r="F118" s="405"/>
      <c r="G118" s="405"/>
      <c r="H118" s="405"/>
      <c r="I118" s="406"/>
    </row>
    <row r="119" spans="1:9" ht="12.75" customHeight="1">
      <c r="A119" s="328" t="s">
        <v>30</v>
      </c>
      <c r="B119" s="329">
        <v>110</v>
      </c>
      <c r="C119" s="330">
        <v>25538000</v>
      </c>
      <c r="D119" s="329">
        <v>0</v>
      </c>
      <c r="E119" s="329">
        <v>0</v>
      </c>
      <c r="F119" s="329">
        <v>0</v>
      </c>
      <c r="G119" s="329">
        <v>20</v>
      </c>
      <c r="H119" s="329"/>
      <c r="I119" s="331">
        <v>168</v>
      </c>
    </row>
    <row r="120" spans="1:9" ht="8.25">
      <c r="A120" s="332" t="s">
        <v>532</v>
      </c>
      <c r="B120" s="333">
        <v>22</v>
      </c>
      <c r="C120" s="334">
        <v>19281000</v>
      </c>
      <c r="D120" s="333">
        <v>0</v>
      </c>
      <c r="E120" s="333">
        <v>0</v>
      </c>
      <c r="F120" s="333">
        <v>0</v>
      </c>
      <c r="G120" s="333">
        <v>8</v>
      </c>
      <c r="H120" s="333"/>
      <c r="I120" s="335">
        <v>108</v>
      </c>
    </row>
    <row r="121" spans="1:9" ht="8.25">
      <c r="A121" s="332" t="s">
        <v>533</v>
      </c>
      <c r="B121" s="333">
        <v>0</v>
      </c>
      <c r="C121" s="333">
        <v>0</v>
      </c>
      <c r="D121" s="333">
        <v>0</v>
      </c>
      <c r="E121" s="333">
        <v>0</v>
      </c>
      <c r="F121" s="333">
        <v>0</v>
      </c>
      <c r="G121" s="333">
        <v>0</v>
      </c>
      <c r="H121" s="333"/>
      <c r="I121" s="335">
        <v>0</v>
      </c>
    </row>
    <row r="122" spans="1:9" ht="8.25">
      <c r="A122" s="332" t="s">
        <v>534</v>
      </c>
      <c r="B122" s="333">
        <v>0</v>
      </c>
      <c r="C122" s="333">
        <v>0</v>
      </c>
      <c r="D122" s="333">
        <v>0</v>
      </c>
      <c r="E122" s="333">
        <v>0</v>
      </c>
      <c r="F122" s="333">
        <v>0</v>
      </c>
      <c r="G122" s="333">
        <v>0</v>
      </c>
      <c r="H122" s="333"/>
      <c r="I122" s="335">
        <v>0</v>
      </c>
    </row>
    <row r="123" spans="1:9" ht="8.25">
      <c r="A123" s="332" t="s">
        <v>535</v>
      </c>
      <c r="B123" s="333">
        <v>88</v>
      </c>
      <c r="C123" s="334">
        <v>6257000</v>
      </c>
      <c r="D123" s="333">
        <v>0</v>
      </c>
      <c r="E123" s="333">
        <v>0</v>
      </c>
      <c r="F123" s="333">
        <v>0</v>
      </c>
      <c r="G123" s="333">
        <v>12</v>
      </c>
      <c r="H123" s="333"/>
      <c r="I123" s="335">
        <v>60</v>
      </c>
    </row>
    <row r="124" spans="1:9" ht="8.25">
      <c r="A124" s="332" t="s">
        <v>7</v>
      </c>
      <c r="B124" s="333">
        <v>0</v>
      </c>
      <c r="C124" s="333">
        <v>0</v>
      </c>
      <c r="D124" s="333">
        <v>0</v>
      </c>
      <c r="E124" s="333">
        <v>0</v>
      </c>
      <c r="F124" s="333">
        <v>0</v>
      </c>
      <c r="G124" s="333">
        <v>0</v>
      </c>
      <c r="H124" s="333"/>
      <c r="I124" s="335">
        <v>0</v>
      </c>
    </row>
    <row r="125" spans="1:9" ht="12" customHeight="1">
      <c r="A125" s="404" t="s">
        <v>53</v>
      </c>
      <c r="B125" s="405"/>
      <c r="C125" s="405"/>
      <c r="D125" s="405"/>
      <c r="E125" s="405"/>
      <c r="F125" s="405"/>
      <c r="G125" s="405"/>
      <c r="H125" s="405"/>
      <c r="I125" s="406"/>
    </row>
    <row r="126" spans="1:9" ht="13.5" customHeight="1">
      <c r="A126" s="328" t="s">
        <v>30</v>
      </c>
      <c r="B126" s="329">
        <v>93</v>
      </c>
      <c r="C126" s="330">
        <v>4225000</v>
      </c>
      <c r="D126" s="329">
        <v>0</v>
      </c>
      <c r="E126" s="329">
        <v>0</v>
      </c>
      <c r="F126" s="330">
        <v>0</v>
      </c>
      <c r="G126" s="329">
        <v>17</v>
      </c>
      <c r="H126" s="329"/>
      <c r="I126" s="331">
        <v>36</v>
      </c>
    </row>
    <row r="127" spans="1:9" ht="8.25">
      <c r="A127" s="332" t="s">
        <v>532</v>
      </c>
      <c r="B127" s="333">
        <v>14</v>
      </c>
      <c r="C127" s="334">
        <v>1650000</v>
      </c>
      <c r="D127" s="333">
        <v>0</v>
      </c>
      <c r="E127" s="333">
        <v>0</v>
      </c>
      <c r="F127" s="334">
        <v>0</v>
      </c>
      <c r="G127" s="333">
        <v>2</v>
      </c>
      <c r="H127" s="333"/>
      <c r="I127" s="335">
        <v>7</v>
      </c>
    </row>
    <row r="128" spans="1:9" ht="8.25">
      <c r="A128" s="332" t="s">
        <v>533</v>
      </c>
      <c r="B128" s="333">
        <v>0</v>
      </c>
      <c r="C128" s="333">
        <v>0</v>
      </c>
      <c r="D128" s="333">
        <v>0</v>
      </c>
      <c r="E128" s="333">
        <v>0</v>
      </c>
      <c r="F128" s="333">
        <v>0</v>
      </c>
      <c r="G128" s="333">
        <v>0</v>
      </c>
      <c r="H128" s="333"/>
      <c r="I128" s="335">
        <v>0</v>
      </c>
    </row>
    <row r="129" spans="1:9" ht="8.25">
      <c r="A129" s="332" t="s">
        <v>534</v>
      </c>
      <c r="B129" s="333">
        <v>0</v>
      </c>
      <c r="C129" s="333">
        <v>0</v>
      </c>
      <c r="D129" s="333">
        <v>0</v>
      </c>
      <c r="E129" s="333">
        <v>0</v>
      </c>
      <c r="F129" s="333">
        <v>0</v>
      </c>
      <c r="G129" s="333">
        <v>0</v>
      </c>
      <c r="H129" s="333"/>
      <c r="I129" s="335">
        <v>0</v>
      </c>
    </row>
    <row r="130" spans="1:9" s="322" customFormat="1" ht="8.25">
      <c r="A130" s="332" t="s">
        <v>535</v>
      </c>
      <c r="B130" s="333">
        <v>79</v>
      </c>
      <c r="C130" s="334">
        <v>2575000</v>
      </c>
      <c r="D130" s="333">
        <v>0</v>
      </c>
      <c r="E130" s="333">
        <v>0</v>
      </c>
      <c r="F130" s="333">
        <v>0</v>
      </c>
      <c r="G130" s="333">
        <v>15</v>
      </c>
      <c r="H130" s="333"/>
      <c r="I130" s="335">
        <v>29</v>
      </c>
    </row>
    <row r="131" spans="1:9" ht="8.25">
      <c r="A131" s="332" t="s">
        <v>7</v>
      </c>
      <c r="B131" s="333">
        <v>0</v>
      </c>
      <c r="C131" s="333">
        <v>0</v>
      </c>
      <c r="D131" s="333">
        <v>0</v>
      </c>
      <c r="E131" s="333">
        <v>0</v>
      </c>
      <c r="F131" s="333">
        <v>0</v>
      </c>
      <c r="G131" s="333">
        <v>0</v>
      </c>
      <c r="H131" s="333"/>
      <c r="I131" s="335">
        <v>0</v>
      </c>
    </row>
    <row r="132" spans="1:9" ht="12" customHeight="1">
      <c r="A132" s="404" t="s">
        <v>54</v>
      </c>
      <c r="B132" s="405"/>
      <c r="C132" s="405"/>
      <c r="D132" s="405"/>
      <c r="E132" s="405"/>
      <c r="F132" s="405"/>
      <c r="G132" s="405"/>
      <c r="H132" s="405"/>
      <c r="I132" s="406"/>
    </row>
    <row r="133" spans="1:9" ht="11.25" customHeight="1">
      <c r="A133" s="328" t="s">
        <v>30</v>
      </c>
      <c r="B133" s="329">
        <v>32</v>
      </c>
      <c r="C133" s="330">
        <v>3822000</v>
      </c>
      <c r="D133" s="329">
        <v>0</v>
      </c>
      <c r="E133" s="329">
        <v>0</v>
      </c>
      <c r="F133" s="330">
        <v>0</v>
      </c>
      <c r="G133" s="329">
        <v>8</v>
      </c>
      <c r="H133" s="329"/>
      <c r="I133" s="331">
        <v>4</v>
      </c>
    </row>
    <row r="134" spans="1:9" ht="8.25">
      <c r="A134" s="332" t="s">
        <v>532</v>
      </c>
      <c r="B134" s="333">
        <v>3</v>
      </c>
      <c r="C134" s="334">
        <v>150000</v>
      </c>
      <c r="D134" s="333">
        <v>0</v>
      </c>
      <c r="E134" s="333">
        <v>0</v>
      </c>
      <c r="F134" s="334">
        <v>0</v>
      </c>
      <c r="G134" s="333">
        <v>2</v>
      </c>
      <c r="H134" s="333"/>
      <c r="I134" s="335">
        <v>1</v>
      </c>
    </row>
    <row r="135" spans="1:9" ht="12" customHeight="1">
      <c r="A135" s="332" t="s">
        <v>533</v>
      </c>
      <c r="B135" s="333">
        <v>0</v>
      </c>
      <c r="C135" s="333">
        <v>0</v>
      </c>
      <c r="D135" s="333">
        <v>0</v>
      </c>
      <c r="E135" s="333">
        <v>0</v>
      </c>
      <c r="F135" s="333">
        <v>0</v>
      </c>
      <c r="G135" s="333">
        <v>0</v>
      </c>
      <c r="H135" s="333"/>
      <c r="I135" s="335">
        <v>0</v>
      </c>
    </row>
    <row r="136" spans="1:9" ht="14.25" customHeight="1">
      <c r="A136" s="332" t="s">
        <v>534</v>
      </c>
      <c r="B136" s="333">
        <v>0</v>
      </c>
      <c r="C136" s="333">
        <v>0</v>
      </c>
      <c r="D136" s="333">
        <v>0</v>
      </c>
      <c r="E136" s="333">
        <v>0</v>
      </c>
      <c r="F136" s="333">
        <v>0</v>
      </c>
      <c r="G136" s="333">
        <v>0</v>
      </c>
      <c r="H136" s="333"/>
      <c r="I136" s="335">
        <v>0</v>
      </c>
    </row>
    <row r="137" spans="1:9" ht="8.25">
      <c r="A137" s="332" t="s">
        <v>535</v>
      </c>
      <c r="B137" s="333">
        <v>29</v>
      </c>
      <c r="C137" s="334">
        <v>3672000</v>
      </c>
      <c r="D137" s="333">
        <v>0</v>
      </c>
      <c r="E137" s="333">
        <v>0</v>
      </c>
      <c r="F137" s="333">
        <v>0</v>
      </c>
      <c r="G137" s="333">
        <v>6</v>
      </c>
      <c r="H137" s="333"/>
      <c r="I137" s="335">
        <v>3</v>
      </c>
    </row>
    <row r="138" spans="1:9" ht="8.25">
      <c r="A138" s="332" t="s">
        <v>7</v>
      </c>
      <c r="B138" s="333">
        <v>0</v>
      </c>
      <c r="C138" s="333">
        <v>0</v>
      </c>
      <c r="D138" s="333">
        <v>0</v>
      </c>
      <c r="E138" s="333">
        <v>0</v>
      </c>
      <c r="F138" s="333">
        <v>0</v>
      </c>
      <c r="G138" s="333">
        <v>0</v>
      </c>
      <c r="H138" s="333"/>
      <c r="I138" s="335">
        <v>0</v>
      </c>
    </row>
    <row r="139" spans="1:9" ht="11.25" customHeight="1">
      <c r="A139" s="404" t="s">
        <v>55</v>
      </c>
      <c r="B139" s="405"/>
      <c r="C139" s="405"/>
      <c r="D139" s="405"/>
      <c r="E139" s="405"/>
      <c r="F139" s="405"/>
      <c r="G139" s="405"/>
      <c r="H139" s="405"/>
      <c r="I139" s="406"/>
    </row>
    <row r="140" spans="1:9" s="322" customFormat="1" ht="11.25" customHeight="1">
      <c r="A140" s="328" t="s">
        <v>30</v>
      </c>
      <c r="B140" s="329">
        <v>38</v>
      </c>
      <c r="C140" s="330">
        <v>3295000</v>
      </c>
      <c r="D140" s="329">
        <v>0</v>
      </c>
      <c r="E140" s="329">
        <v>0</v>
      </c>
      <c r="F140" s="329">
        <v>0</v>
      </c>
      <c r="G140" s="329">
        <v>10</v>
      </c>
      <c r="H140" s="329"/>
      <c r="I140" s="331">
        <v>3</v>
      </c>
    </row>
    <row r="141" spans="1:9" ht="8.25">
      <c r="A141" s="332" t="s">
        <v>532</v>
      </c>
      <c r="B141" s="333">
        <v>4</v>
      </c>
      <c r="C141" s="334">
        <v>1650000</v>
      </c>
      <c r="D141" s="333">
        <v>0</v>
      </c>
      <c r="E141" s="333">
        <v>0</v>
      </c>
      <c r="F141" s="333">
        <v>0</v>
      </c>
      <c r="G141" s="333">
        <v>1</v>
      </c>
      <c r="H141" s="333"/>
      <c r="I141" s="335">
        <v>0</v>
      </c>
    </row>
    <row r="142" spans="1:9" ht="12" customHeight="1">
      <c r="A142" s="332" t="s">
        <v>533</v>
      </c>
      <c r="B142" s="333">
        <v>0</v>
      </c>
      <c r="C142" s="333">
        <v>0</v>
      </c>
      <c r="D142" s="333">
        <v>0</v>
      </c>
      <c r="E142" s="333">
        <v>0</v>
      </c>
      <c r="F142" s="333">
        <v>0</v>
      </c>
      <c r="G142" s="333">
        <v>0</v>
      </c>
      <c r="H142" s="333"/>
      <c r="I142" s="335">
        <v>0</v>
      </c>
    </row>
    <row r="143" spans="1:9" ht="12" customHeight="1">
      <c r="A143" s="332" t="s">
        <v>534</v>
      </c>
      <c r="B143" s="333">
        <v>0</v>
      </c>
      <c r="C143" s="333">
        <v>0</v>
      </c>
      <c r="D143" s="333">
        <v>0</v>
      </c>
      <c r="E143" s="333">
        <v>0</v>
      </c>
      <c r="F143" s="333">
        <v>0</v>
      </c>
      <c r="G143" s="333">
        <v>0</v>
      </c>
      <c r="H143" s="333"/>
      <c r="I143" s="335">
        <v>0</v>
      </c>
    </row>
    <row r="144" spans="1:9" ht="12.75" customHeight="1">
      <c r="A144" s="332" t="s">
        <v>535</v>
      </c>
      <c r="B144" s="333">
        <v>34</v>
      </c>
      <c r="C144" s="334">
        <v>1645000</v>
      </c>
      <c r="D144" s="333">
        <v>0</v>
      </c>
      <c r="E144" s="333">
        <v>0</v>
      </c>
      <c r="F144" s="333">
        <v>0</v>
      </c>
      <c r="G144" s="333">
        <v>9</v>
      </c>
      <c r="H144" s="333"/>
      <c r="I144" s="335">
        <v>3</v>
      </c>
    </row>
    <row r="145" spans="1:9" ht="8.25">
      <c r="A145" s="332" t="s">
        <v>7</v>
      </c>
      <c r="B145" s="333">
        <v>0</v>
      </c>
      <c r="C145" s="333">
        <v>0</v>
      </c>
      <c r="D145" s="333">
        <v>0</v>
      </c>
      <c r="E145" s="333">
        <v>0</v>
      </c>
      <c r="F145" s="333">
        <v>0</v>
      </c>
      <c r="G145" s="333">
        <v>0</v>
      </c>
      <c r="H145" s="333"/>
      <c r="I145" s="335">
        <v>0</v>
      </c>
    </row>
    <row r="146" spans="1:9" ht="14.25" customHeight="1">
      <c r="A146" s="404" t="s">
        <v>56</v>
      </c>
      <c r="B146" s="405"/>
      <c r="C146" s="405"/>
      <c r="D146" s="405"/>
      <c r="E146" s="405"/>
      <c r="F146" s="405"/>
      <c r="G146" s="405"/>
      <c r="H146" s="405"/>
      <c r="I146" s="406"/>
    </row>
    <row r="147" spans="1:9" ht="11.25" customHeight="1">
      <c r="A147" s="328" t="s">
        <v>30</v>
      </c>
      <c r="B147" s="329">
        <v>0</v>
      </c>
      <c r="C147" s="329">
        <v>0</v>
      </c>
      <c r="D147" s="329">
        <v>0</v>
      </c>
      <c r="E147" s="329">
        <v>0</v>
      </c>
      <c r="F147" s="329">
        <v>0</v>
      </c>
      <c r="G147" s="329">
        <v>0</v>
      </c>
      <c r="H147" s="329"/>
      <c r="I147" s="331">
        <v>1</v>
      </c>
    </row>
    <row r="148" spans="1:9" ht="8.25">
      <c r="A148" s="332" t="s">
        <v>532</v>
      </c>
      <c r="B148" s="333">
        <v>0</v>
      </c>
      <c r="C148" s="333">
        <v>0</v>
      </c>
      <c r="D148" s="333">
        <v>0</v>
      </c>
      <c r="E148" s="333">
        <v>0</v>
      </c>
      <c r="F148" s="333">
        <v>0</v>
      </c>
      <c r="G148" s="333">
        <v>0</v>
      </c>
      <c r="H148" s="333"/>
      <c r="I148" s="335">
        <v>0</v>
      </c>
    </row>
    <row r="149" spans="1:9" ht="12" customHeight="1">
      <c r="A149" s="332" t="s">
        <v>533</v>
      </c>
      <c r="B149" s="333">
        <v>0</v>
      </c>
      <c r="C149" s="333">
        <v>0</v>
      </c>
      <c r="D149" s="333">
        <v>0</v>
      </c>
      <c r="E149" s="333">
        <v>0</v>
      </c>
      <c r="F149" s="333">
        <v>0</v>
      </c>
      <c r="G149" s="333">
        <v>0</v>
      </c>
      <c r="H149" s="333"/>
      <c r="I149" s="335">
        <v>0</v>
      </c>
    </row>
    <row r="150" spans="1:9" ht="24.75" customHeight="1">
      <c r="A150" s="332" t="s">
        <v>534</v>
      </c>
      <c r="B150" s="333">
        <v>0</v>
      </c>
      <c r="C150" s="333">
        <v>0</v>
      </c>
      <c r="D150" s="333">
        <v>0</v>
      </c>
      <c r="E150" s="333">
        <v>0</v>
      </c>
      <c r="F150" s="333">
        <v>0</v>
      </c>
      <c r="G150" s="333">
        <v>0</v>
      </c>
      <c r="H150" s="333"/>
      <c r="I150" s="335">
        <v>0</v>
      </c>
    </row>
    <row r="151" spans="1:9" ht="8.25">
      <c r="A151" s="332" t="s">
        <v>535</v>
      </c>
      <c r="B151" s="333">
        <v>0</v>
      </c>
      <c r="C151" s="333">
        <v>0</v>
      </c>
      <c r="D151" s="333">
        <v>0</v>
      </c>
      <c r="E151" s="333">
        <v>0</v>
      </c>
      <c r="F151" s="333">
        <v>0</v>
      </c>
      <c r="G151" s="333">
        <v>0</v>
      </c>
      <c r="H151" s="333"/>
      <c r="I151" s="335">
        <v>1</v>
      </c>
    </row>
    <row r="152" spans="1:9" ht="8.25">
      <c r="A152" s="332" t="s">
        <v>7</v>
      </c>
      <c r="B152" s="333">
        <v>0</v>
      </c>
      <c r="C152" s="333">
        <v>0</v>
      </c>
      <c r="D152" s="333">
        <v>0</v>
      </c>
      <c r="E152" s="333">
        <v>0</v>
      </c>
      <c r="F152" s="333">
        <v>0</v>
      </c>
      <c r="G152" s="333">
        <v>0</v>
      </c>
      <c r="H152" s="333"/>
      <c r="I152" s="335">
        <v>0</v>
      </c>
    </row>
    <row r="153" spans="1:9" ht="11.25" customHeight="1">
      <c r="A153" s="404" t="s">
        <v>57</v>
      </c>
      <c r="B153" s="405"/>
      <c r="C153" s="405"/>
      <c r="D153" s="405"/>
      <c r="E153" s="405"/>
      <c r="F153" s="405"/>
      <c r="G153" s="405"/>
      <c r="H153" s="405"/>
      <c r="I153" s="406"/>
    </row>
    <row r="154" spans="1:9" s="322" customFormat="1" ht="11.25" customHeight="1">
      <c r="A154" s="328" t="s">
        <v>30</v>
      </c>
      <c r="B154" s="329">
        <v>0</v>
      </c>
      <c r="C154" s="329">
        <v>0</v>
      </c>
      <c r="D154" s="329">
        <v>0</v>
      </c>
      <c r="E154" s="329">
        <v>0</v>
      </c>
      <c r="F154" s="329">
        <v>0</v>
      </c>
      <c r="G154" s="329">
        <v>0</v>
      </c>
      <c r="H154" s="329"/>
      <c r="I154" s="331">
        <v>0</v>
      </c>
    </row>
    <row r="155" spans="1:9" ht="8.25">
      <c r="A155" s="332" t="s">
        <v>532</v>
      </c>
      <c r="B155" s="333">
        <v>0</v>
      </c>
      <c r="C155" s="333">
        <v>0</v>
      </c>
      <c r="D155" s="333">
        <v>0</v>
      </c>
      <c r="E155" s="333">
        <v>0</v>
      </c>
      <c r="F155" s="333">
        <v>0</v>
      </c>
      <c r="G155" s="333">
        <v>0</v>
      </c>
      <c r="H155" s="333"/>
      <c r="I155" s="335">
        <v>0</v>
      </c>
    </row>
    <row r="156" spans="1:9" ht="12" customHeight="1">
      <c r="A156" s="332" t="s">
        <v>533</v>
      </c>
      <c r="B156" s="333">
        <v>0</v>
      </c>
      <c r="C156" s="333">
        <v>0</v>
      </c>
      <c r="D156" s="333">
        <v>0</v>
      </c>
      <c r="E156" s="333">
        <v>0</v>
      </c>
      <c r="F156" s="333">
        <v>0</v>
      </c>
      <c r="G156" s="333">
        <v>0</v>
      </c>
      <c r="H156" s="333"/>
      <c r="I156" s="335">
        <v>0</v>
      </c>
    </row>
    <row r="157" spans="1:9" ht="13.5" customHeight="1">
      <c r="A157" s="332" t="s">
        <v>534</v>
      </c>
      <c r="B157" s="333">
        <v>0</v>
      </c>
      <c r="C157" s="333">
        <v>0</v>
      </c>
      <c r="D157" s="333">
        <v>0</v>
      </c>
      <c r="E157" s="333">
        <v>0</v>
      </c>
      <c r="F157" s="333">
        <v>0</v>
      </c>
      <c r="G157" s="333">
        <v>0</v>
      </c>
      <c r="H157" s="333"/>
      <c r="I157" s="335">
        <v>0</v>
      </c>
    </row>
    <row r="158" spans="1:9" ht="8.25">
      <c r="A158" s="332" t="s">
        <v>535</v>
      </c>
      <c r="B158" s="333">
        <v>0</v>
      </c>
      <c r="C158" s="333">
        <v>0</v>
      </c>
      <c r="D158" s="333">
        <v>0</v>
      </c>
      <c r="E158" s="333">
        <v>0</v>
      </c>
      <c r="F158" s="333">
        <v>0</v>
      </c>
      <c r="G158" s="333">
        <v>0</v>
      </c>
      <c r="H158" s="333"/>
      <c r="I158" s="335">
        <v>0</v>
      </c>
    </row>
    <row r="159" spans="1:9" ht="9" thickBot="1">
      <c r="A159" s="336" t="s">
        <v>7</v>
      </c>
      <c r="B159" s="337">
        <v>0</v>
      </c>
      <c r="C159" s="337">
        <v>0</v>
      </c>
      <c r="D159" s="337">
        <v>0</v>
      </c>
      <c r="E159" s="337">
        <v>0</v>
      </c>
      <c r="F159" s="337">
        <v>0</v>
      </c>
      <c r="G159" s="337">
        <v>0</v>
      </c>
      <c r="H159" s="337"/>
      <c r="I159" s="338">
        <v>0</v>
      </c>
    </row>
    <row r="160" spans="1:9" ht="13.5" customHeight="1" thickBot="1">
      <c r="A160" s="403"/>
      <c r="B160" s="384"/>
      <c r="C160" s="384"/>
      <c r="D160" s="384"/>
      <c r="E160" s="384"/>
      <c r="F160" s="384"/>
      <c r="G160" s="384"/>
      <c r="H160" s="384"/>
      <c r="I160" s="384"/>
    </row>
    <row r="161" ht="27" customHeight="1">
      <c r="A161" s="169" t="s">
        <v>18</v>
      </c>
    </row>
    <row r="162" ht="27" customHeight="1">
      <c r="A162" s="168"/>
    </row>
  </sheetData>
  <sheetProtection/>
  <mergeCells count="28">
    <mergeCell ref="A13:I13"/>
    <mergeCell ref="A1:I1"/>
    <mergeCell ref="A2:I2"/>
    <mergeCell ref="A3:A6"/>
    <mergeCell ref="B3:C3"/>
    <mergeCell ref="D3:F3"/>
    <mergeCell ref="D4:E5"/>
    <mergeCell ref="A20:I20"/>
    <mergeCell ref="A27:I27"/>
    <mergeCell ref="A34:I34"/>
    <mergeCell ref="A41:I41"/>
    <mergeCell ref="A48:I48"/>
    <mergeCell ref="A76:I76"/>
    <mergeCell ref="A69:I69"/>
    <mergeCell ref="A55:I55"/>
    <mergeCell ref="A62:I62"/>
    <mergeCell ref="A83:I83"/>
    <mergeCell ref="A90:I90"/>
    <mergeCell ref="A97:I97"/>
    <mergeCell ref="A104:I104"/>
    <mergeCell ref="A111:I111"/>
    <mergeCell ref="A118:I118"/>
    <mergeCell ref="A160:I160"/>
    <mergeCell ref="A125:I125"/>
    <mergeCell ref="A132:I132"/>
    <mergeCell ref="A139:I139"/>
    <mergeCell ref="A146:I146"/>
    <mergeCell ref="A153:I153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18.11.2016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L32"/>
  <sheetViews>
    <sheetView zoomScale="115" zoomScaleNormal="115" zoomScalePageLayoutView="0" workbookViewId="0" topLeftCell="A1">
      <selection activeCell="B15" sqref="B15"/>
    </sheetView>
  </sheetViews>
  <sheetFormatPr defaultColWidth="9.140625" defaultRowHeight="15"/>
  <cols>
    <col min="1" max="1" width="19.28125" style="0" bestFit="1" customWidth="1"/>
    <col min="2" max="2" width="7.00390625" style="0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</cols>
  <sheetData>
    <row r="2" spans="1:11" ht="16.5" thickBot="1">
      <c r="A2" s="416" t="s">
        <v>564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</row>
    <row r="3" spans="1:11" ht="15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8.75" customHeight="1">
      <c r="A4" s="410" t="s">
        <v>273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</row>
    <row r="5" spans="2:11" ht="16.5" customHeight="1" thickBot="1">
      <c r="B5" s="19"/>
      <c r="C5" s="274"/>
      <c r="D5" s="19"/>
      <c r="E5" s="19"/>
      <c r="F5" s="19"/>
      <c r="G5" s="19"/>
      <c r="H5" s="19"/>
      <c r="I5" s="19"/>
      <c r="J5" s="19"/>
      <c r="K5" s="19"/>
    </row>
    <row r="6" spans="1:12" ht="15.75" customHeight="1" thickBot="1">
      <c r="A6" s="417" t="s">
        <v>434</v>
      </c>
      <c r="B6" s="419" t="s">
        <v>31</v>
      </c>
      <c r="C6" s="420"/>
      <c r="D6" s="421" t="s">
        <v>32</v>
      </c>
      <c r="E6" s="420"/>
      <c r="F6" s="421" t="s">
        <v>33</v>
      </c>
      <c r="G6" s="420"/>
      <c r="H6" s="421" t="s">
        <v>34</v>
      </c>
      <c r="I6" s="420"/>
      <c r="J6" s="421" t="s">
        <v>35</v>
      </c>
      <c r="K6" s="420"/>
      <c r="L6" s="177"/>
    </row>
    <row r="7" spans="1:11" ht="15.75" customHeight="1" thickBot="1">
      <c r="A7" s="418"/>
      <c r="B7" s="20" t="s">
        <v>8</v>
      </c>
      <c r="C7" s="21" t="s">
        <v>17</v>
      </c>
      <c r="D7" s="20" t="s">
        <v>8</v>
      </c>
      <c r="E7" s="21" t="s">
        <v>17</v>
      </c>
      <c r="F7" s="20" t="s">
        <v>8</v>
      </c>
      <c r="G7" s="21" t="s">
        <v>17</v>
      </c>
      <c r="H7" s="20" t="s">
        <v>8</v>
      </c>
      <c r="I7" s="21" t="s">
        <v>17</v>
      </c>
      <c r="J7" s="20" t="s">
        <v>8</v>
      </c>
      <c r="K7" s="21" t="s">
        <v>17</v>
      </c>
    </row>
    <row r="8" spans="1:11" ht="15.75" thickBot="1">
      <c r="A8" s="178" t="s">
        <v>36</v>
      </c>
      <c r="B8" s="272">
        <f>SUM(B9,B10,B11,B12,B13,B14,B15,B16,B17,B18,B19,B20,B21,B22,B23,B24,B25,B26,B27,B28,B29)</f>
        <v>5314</v>
      </c>
      <c r="C8" s="273">
        <f>SUM(C9,C10,C11,C12,C13,C14,C15,C16,C17,C18,C19,C20,C21,C22,C23,C24,C25,C26,C27,C28,C29)</f>
        <v>983</v>
      </c>
      <c r="D8" s="273">
        <f>SUM(D9,D10,D11,D12,D13,D14,D15,D16,D17,D18,D19,D20,D21,D22,D23,D24,D25,D26,D27,D28,D29)</f>
        <v>2068</v>
      </c>
      <c r="E8" s="273">
        <f>SUM(E9:E29)</f>
        <v>441</v>
      </c>
      <c r="F8" s="273">
        <f>SUM(F9,F10,F11,F12,F13,F14,F15,F16,F17,F18,F19,F20,F21,F22,F23,F24,F25,F26,F27,F28,F30)</f>
        <v>595</v>
      </c>
      <c r="G8" s="273">
        <f>SUM(G9,G10,G11,G12,G13,G14,G15,G16,G17,G18,G19,G20,G21,G22,G23,G24,G25,G26,G27,G28,G30)</f>
        <v>75</v>
      </c>
      <c r="H8" s="273">
        <f>SUM(H9,H10,H11,H12,H13,H14,H15,H16,H17,H18,H19,H20,H21,H22,H23,H24,H25,H26,H27,H28,H30)</f>
        <v>322</v>
      </c>
      <c r="I8" s="273">
        <f>SUM(I9,I10,I11,I12,I13,I14,I15,I16,I17,I18,I19,I20,I21,I22,I23,I24,I25,I26,I27,I28,I30)</f>
        <v>48</v>
      </c>
      <c r="J8" s="273">
        <f>SUM(J9:J29)</f>
        <v>2329</v>
      </c>
      <c r="K8" s="273">
        <f>SUM(K9:K29)</f>
        <v>419</v>
      </c>
    </row>
    <row r="9" spans="1:11" ht="26.25" customHeight="1">
      <c r="A9" s="233" t="s">
        <v>37</v>
      </c>
      <c r="B9" s="245">
        <v>69</v>
      </c>
      <c r="C9" s="247">
        <v>14</v>
      </c>
      <c r="D9" s="234">
        <v>8</v>
      </c>
      <c r="E9" s="247">
        <v>2</v>
      </c>
      <c r="F9" s="234">
        <v>4</v>
      </c>
      <c r="G9" s="247">
        <v>0</v>
      </c>
      <c r="H9" s="234">
        <v>3</v>
      </c>
      <c r="I9" s="247">
        <v>2</v>
      </c>
      <c r="J9" s="234">
        <f>B9-(D9+F9+H9)</f>
        <v>54</v>
      </c>
      <c r="K9" s="235">
        <f>C9-(E9+G9+I9)</f>
        <v>10</v>
      </c>
    </row>
    <row r="10" spans="1:11" ht="26.25" customHeight="1">
      <c r="A10" s="236" t="s">
        <v>38</v>
      </c>
      <c r="B10" s="248">
        <v>37</v>
      </c>
      <c r="C10" s="250">
        <v>7</v>
      </c>
      <c r="D10" s="237">
        <v>7</v>
      </c>
      <c r="E10" s="250">
        <v>3</v>
      </c>
      <c r="F10" s="237">
        <v>8</v>
      </c>
      <c r="G10" s="250">
        <v>2</v>
      </c>
      <c r="H10" s="237">
        <v>0</v>
      </c>
      <c r="I10" s="250">
        <v>0</v>
      </c>
      <c r="J10" s="237">
        <f>B10-(D10+F10+H10)</f>
        <v>22</v>
      </c>
      <c r="K10" s="238">
        <f>C10-(E10+G10+I10)</f>
        <v>2</v>
      </c>
    </row>
    <row r="11" spans="1:11" ht="15">
      <c r="A11" s="236" t="s">
        <v>39</v>
      </c>
      <c r="B11" s="248">
        <v>705</v>
      </c>
      <c r="C11" s="250">
        <v>112</v>
      </c>
      <c r="D11" s="237">
        <v>284</v>
      </c>
      <c r="E11" s="250">
        <v>63</v>
      </c>
      <c r="F11" s="237">
        <v>63</v>
      </c>
      <c r="G11" s="250">
        <v>7</v>
      </c>
      <c r="H11" s="237">
        <v>40</v>
      </c>
      <c r="I11" s="250">
        <v>6</v>
      </c>
      <c r="J11" s="237">
        <f aca="true" t="shared" si="0" ref="J11:J27">B11-(D11+F11+H11)</f>
        <v>318</v>
      </c>
      <c r="K11" s="238">
        <f aca="true" t="shared" si="1" ref="K11:K27">C11-(E11+G11+I11)</f>
        <v>36</v>
      </c>
    </row>
    <row r="12" spans="1:11" ht="36.75" customHeight="1">
      <c r="A12" s="236" t="s">
        <v>40</v>
      </c>
      <c r="B12" s="248">
        <v>46</v>
      </c>
      <c r="C12" s="250">
        <v>16</v>
      </c>
      <c r="D12" s="237">
        <v>12</v>
      </c>
      <c r="E12" s="250">
        <v>6</v>
      </c>
      <c r="F12" s="237">
        <v>10</v>
      </c>
      <c r="G12" s="250">
        <v>9</v>
      </c>
      <c r="H12" s="237">
        <v>2</v>
      </c>
      <c r="I12" s="250">
        <v>0</v>
      </c>
      <c r="J12" s="237">
        <f t="shared" si="0"/>
        <v>22</v>
      </c>
      <c r="K12" s="238">
        <f t="shared" si="1"/>
        <v>1</v>
      </c>
    </row>
    <row r="13" spans="1:11" ht="39.75" customHeight="1">
      <c r="A13" s="236" t="s">
        <v>41</v>
      </c>
      <c r="B13" s="248">
        <v>14</v>
      </c>
      <c r="C13" s="250">
        <v>0</v>
      </c>
      <c r="D13" s="237">
        <v>3</v>
      </c>
      <c r="E13" s="250">
        <v>0</v>
      </c>
      <c r="F13" s="237">
        <v>2</v>
      </c>
      <c r="G13" s="250">
        <v>0</v>
      </c>
      <c r="H13" s="237">
        <v>0</v>
      </c>
      <c r="I13" s="250">
        <v>0</v>
      </c>
      <c r="J13" s="237">
        <f t="shared" si="0"/>
        <v>9</v>
      </c>
      <c r="K13" s="238">
        <f t="shared" si="1"/>
        <v>0</v>
      </c>
    </row>
    <row r="14" spans="1:11" ht="15">
      <c r="A14" s="236" t="s">
        <v>42</v>
      </c>
      <c r="B14" s="248">
        <v>985</v>
      </c>
      <c r="C14" s="250">
        <v>83</v>
      </c>
      <c r="D14" s="237">
        <v>278</v>
      </c>
      <c r="E14" s="250">
        <v>39</v>
      </c>
      <c r="F14" s="237">
        <v>118</v>
      </c>
      <c r="G14" s="250">
        <v>9</v>
      </c>
      <c r="H14" s="237">
        <v>66</v>
      </c>
      <c r="I14" s="250">
        <v>3</v>
      </c>
      <c r="J14" s="237">
        <f t="shared" si="0"/>
        <v>523</v>
      </c>
      <c r="K14" s="238">
        <f t="shared" si="1"/>
        <v>32</v>
      </c>
    </row>
    <row r="15" spans="1:11" ht="47.25" customHeight="1">
      <c r="A15" s="236" t="s">
        <v>43</v>
      </c>
      <c r="B15" s="237">
        <v>1671</v>
      </c>
      <c r="C15" s="250">
        <v>275</v>
      </c>
      <c r="D15" s="237">
        <v>694</v>
      </c>
      <c r="E15" s="250">
        <v>151</v>
      </c>
      <c r="F15" s="237">
        <v>161</v>
      </c>
      <c r="G15" s="250">
        <v>19</v>
      </c>
      <c r="H15" s="237">
        <v>109</v>
      </c>
      <c r="I15" s="250">
        <v>21</v>
      </c>
      <c r="J15" s="237">
        <f t="shared" si="0"/>
        <v>707</v>
      </c>
      <c r="K15" s="238">
        <f t="shared" si="1"/>
        <v>84</v>
      </c>
    </row>
    <row r="16" spans="1:11" ht="18" customHeight="1">
      <c r="A16" s="236" t="s">
        <v>44</v>
      </c>
      <c r="B16" s="248">
        <v>188</v>
      </c>
      <c r="C16" s="250">
        <v>36</v>
      </c>
      <c r="D16" s="237">
        <v>57</v>
      </c>
      <c r="E16" s="250">
        <v>25</v>
      </c>
      <c r="F16" s="237">
        <v>13</v>
      </c>
      <c r="G16" s="250">
        <v>1</v>
      </c>
      <c r="H16" s="237">
        <v>21</v>
      </c>
      <c r="I16" s="250">
        <v>2</v>
      </c>
      <c r="J16" s="237">
        <f t="shared" si="0"/>
        <v>97</v>
      </c>
      <c r="K16" s="238">
        <f t="shared" si="1"/>
        <v>8</v>
      </c>
    </row>
    <row r="17" spans="1:11" ht="26.25" customHeight="1">
      <c r="A17" s="236" t="s">
        <v>45</v>
      </c>
      <c r="B17" s="248">
        <v>306</v>
      </c>
      <c r="C17" s="250">
        <v>31</v>
      </c>
      <c r="D17" s="237">
        <v>122</v>
      </c>
      <c r="E17" s="250">
        <v>7</v>
      </c>
      <c r="F17" s="237">
        <v>52</v>
      </c>
      <c r="G17" s="250">
        <v>7</v>
      </c>
      <c r="H17" s="237">
        <v>10</v>
      </c>
      <c r="I17" s="250">
        <v>0</v>
      </c>
      <c r="J17" s="237">
        <f t="shared" si="0"/>
        <v>122</v>
      </c>
      <c r="K17" s="238">
        <f t="shared" si="1"/>
        <v>17</v>
      </c>
    </row>
    <row r="18" spans="1:11" ht="15">
      <c r="A18" s="236" t="s">
        <v>46</v>
      </c>
      <c r="B18" s="248">
        <v>168</v>
      </c>
      <c r="C18" s="250">
        <v>51</v>
      </c>
      <c r="D18" s="237">
        <v>113</v>
      </c>
      <c r="E18" s="250">
        <v>28</v>
      </c>
      <c r="F18" s="237">
        <v>23</v>
      </c>
      <c r="G18" s="250">
        <v>4</v>
      </c>
      <c r="H18" s="237">
        <v>8</v>
      </c>
      <c r="I18" s="250">
        <v>2</v>
      </c>
      <c r="J18" s="237">
        <f t="shared" si="0"/>
        <v>24</v>
      </c>
      <c r="K18" s="238">
        <f t="shared" si="1"/>
        <v>17</v>
      </c>
    </row>
    <row r="19" spans="1:11" ht="25.5" customHeight="1">
      <c r="A19" s="236" t="s">
        <v>47</v>
      </c>
      <c r="B19" s="248">
        <v>63</v>
      </c>
      <c r="C19" s="250">
        <v>20</v>
      </c>
      <c r="D19" s="237">
        <v>25</v>
      </c>
      <c r="E19" s="250">
        <v>15</v>
      </c>
      <c r="F19" s="237">
        <v>4</v>
      </c>
      <c r="G19" s="250">
        <v>1</v>
      </c>
      <c r="H19" s="237">
        <v>5</v>
      </c>
      <c r="I19" s="250">
        <v>1</v>
      </c>
      <c r="J19" s="237">
        <f t="shared" si="0"/>
        <v>29</v>
      </c>
      <c r="K19" s="238">
        <f t="shared" si="1"/>
        <v>3</v>
      </c>
    </row>
    <row r="20" spans="1:11" ht="23.25">
      <c r="A20" s="236" t="s">
        <v>48</v>
      </c>
      <c r="B20" s="248">
        <v>112</v>
      </c>
      <c r="C20" s="250">
        <v>24</v>
      </c>
      <c r="D20" s="237">
        <v>52</v>
      </c>
      <c r="E20" s="250">
        <v>10</v>
      </c>
      <c r="F20" s="237">
        <v>11</v>
      </c>
      <c r="G20" s="250">
        <v>2</v>
      </c>
      <c r="H20" s="237">
        <v>3</v>
      </c>
      <c r="I20" s="250">
        <v>1</v>
      </c>
      <c r="J20" s="237">
        <f t="shared" si="0"/>
        <v>46</v>
      </c>
      <c r="K20" s="238">
        <f t="shared" si="1"/>
        <v>11</v>
      </c>
    </row>
    <row r="21" spans="1:11" ht="26.25" customHeight="1">
      <c r="A21" s="236" t="s">
        <v>49</v>
      </c>
      <c r="B21" s="248">
        <v>416</v>
      </c>
      <c r="C21" s="250">
        <v>76</v>
      </c>
      <c r="D21" s="237">
        <v>184</v>
      </c>
      <c r="E21" s="250">
        <v>43</v>
      </c>
      <c r="F21" s="237">
        <v>56</v>
      </c>
      <c r="G21" s="250">
        <v>4</v>
      </c>
      <c r="H21" s="237">
        <v>30</v>
      </c>
      <c r="I21" s="250">
        <v>5</v>
      </c>
      <c r="J21" s="237">
        <f t="shared" si="0"/>
        <v>146</v>
      </c>
      <c r="K21" s="238">
        <f t="shared" si="1"/>
        <v>24</v>
      </c>
    </row>
    <row r="22" spans="1:11" ht="25.5" customHeight="1">
      <c r="A22" s="236" t="s">
        <v>50</v>
      </c>
      <c r="B22" s="248">
        <v>255</v>
      </c>
      <c r="C22" s="250">
        <v>24</v>
      </c>
      <c r="D22" s="237">
        <v>108</v>
      </c>
      <c r="E22" s="250">
        <v>12</v>
      </c>
      <c r="F22" s="237">
        <v>29</v>
      </c>
      <c r="G22" s="250">
        <v>5</v>
      </c>
      <c r="H22" s="237">
        <v>14</v>
      </c>
      <c r="I22" s="250">
        <v>0</v>
      </c>
      <c r="J22" s="237">
        <f t="shared" si="0"/>
        <v>104</v>
      </c>
      <c r="K22" s="238">
        <f t="shared" si="1"/>
        <v>7</v>
      </c>
    </row>
    <row r="23" spans="1:11" ht="34.5">
      <c r="A23" s="236" t="s">
        <v>51</v>
      </c>
      <c r="B23" s="248">
        <v>6</v>
      </c>
      <c r="C23" s="250">
        <v>2</v>
      </c>
      <c r="D23" s="237">
        <v>2</v>
      </c>
      <c r="E23" s="237">
        <v>1</v>
      </c>
      <c r="F23" s="237">
        <v>1</v>
      </c>
      <c r="G23" s="237">
        <v>0</v>
      </c>
      <c r="H23" s="250">
        <v>0</v>
      </c>
      <c r="I23" s="250">
        <v>1</v>
      </c>
      <c r="J23" s="237">
        <f t="shared" si="0"/>
        <v>3</v>
      </c>
      <c r="K23" s="238">
        <f t="shared" si="1"/>
        <v>0</v>
      </c>
    </row>
    <row r="24" spans="1:11" ht="15">
      <c r="A24" s="236" t="s">
        <v>52</v>
      </c>
      <c r="B24" s="248">
        <v>110</v>
      </c>
      <c r="C24" s="250">
        <v>168</v>
      </c>
      <c r="D24" s="237">
        <v>38</v>
      </c>
      <c r="E24" s="250">
        <v>15</v>
      </c>
      <c r="F24" s="237">
        <v>28</v>
      </c>
      <c r="G24" s="250">
        <v>2</v>
      </c>
      <c r="H24" s="237">
        <v>6</v>
      </c>
      <c r="I24" s="250">
        <v>3</v>
      </c>
      <c r="J24" s="237">
        <f t="shared" si="0"/>
        <v>38</v>
      </c>
      <c r="K24" s="238">
        <f t="shared" si="1"/>
        <v>148</v>
      </c>
    </row>
    <row r="25" spans="1:11" ht="25.5" customHeight="1">
      <c r="A25" s="236" t="s">
        <v>53</v>
      </c>
      <c r="B25" s="248">
        <v>93</v>
      </c>
      <c r="C25" s="250">
        <v>36</v>
      </c>
      <c r="D25" s="237">
        <v>49</v>
      </c>
      <c r="E25" s="250">
        <v>14</v>
      </c>
      <c r="F25" s="237">
        <v>6</v>
      </c>
      <c r="G25" s="250">
        <v>3</v>
      </c>
      <c r="H25" s="237">
        <v>3</v>
      </c>
      <c r="I25" s="250">
        <v>1</v>
      </c>
      <c r="J25" s="237">
        <f t="shared" si="0"/>
        <v>35</v>
      </c>
      <c r="K25" s="238">
        <f t="shared" si="1"/>
        <v>18</v>
      </c>
    </row>
    <row r="26" spans="1:11" ht="29.25" customHeight="1">
      <c r="A26" s="236" t="s">
        <v>54</v>
      </c>
      <c r="B26" s="248">
        <v>32</v>
      </c>
      <c r="C26" s="250">
        <v>4</v>
      </c>
      <c r="D26" s="237">
        <v>12</v>
      </c>
      <c r="E26" s="250">
        <v>3</v>
      </c>
      <c r="F26" s="237">
        <v>4</v>
      </c>
      <c r="G26" s="250">
        <v>0</v>
      </c>
      <c r="H26" s="250">
        <v>1</v>
      </c>
      <c r="I26" s="250">
        <v>0</v>
      </c>
      <c r="J26" s="237">
        <f t="shared" si="0"/>
        <v>15</v>
      </c>
      <c r="K26" s="238">
        <f t="shared" si="1"/>
        <v>1</v>
      </c>
    </row>
    <row r="27" spans="1:11" ht="23.25">
      <c r="A27" s="236" t="s">
        <v>55</v>
      </c>
      <c r="B27" s="248">
        <v>38</v>
      </c>
      <c r="C27" s="250">
        <v>3</v>
      </c>
      <c r="D27" s="237">
        <v>20</v>
      </c>
      <c r="E27" s="250">
        <v>3</v>
      </c>
      <c r="F27" s="237">
        <v>2</v>
      </c>
      <c r="G27" s="250">
        <v>0</v>
      </c>
      <c r="H27" s="237">
        <v>1</v>
      </c>
      <c r="I27" s="250">
        <v>0</v>
      </c>
      <c r="J27" s="237">
        <f t="shared" si="0"/>
        <v>15</v>
      </c>
      <c r="K27" s="238">
        <f t="shared" si="1"/>
        <v>0</v>
      </c>
    </row>
    <row r="28" spans="1:11" ht="92.25" customHeight="1">
      <c r="A28" s="236" t="s">
        <v>56</v>
      </c>
      <c r="B28" s="248">
        <v>0</v>
      </c>
      <c r="C28" s="250">
        <v>1</v>
      </c>
      <c r="D28" s="250">
        <v>0</v>
      </c>
      <c r="E28" s="250">
        <v>1</v>
      </c>
      <c r="F28" s="250">
        <v>0</v>
      </c>
      <c r="G28" s="250">
        <v>0</v>
      </c>
      <c r="H28" s="250">
        <v>0</v>
      </c>
      <c r="I28" s="250">
        <v>0</v>
      </c>
      <c r="J28" s="237">
        <f>B28-(D28+F28+H28)</f>
        <v>0</v>
      </c>
      <c r="K28" s="238">
        <f>C28-(E28+G28+I28)</f>
        <v>0</v>
      </c>
    </row>
    <row r="29" spans="1:11" ht="46.5" thickBot="1">
      <c r="A29" s="239" t="s">
        <v>57</v>
      </c>
      <c r="B29" s="251">
        <v>0</v>
      </c>
      <c r="C29" s="253">
        <v>0</v>
      </c>
      <c r="D29" s="253">
        <v>0</v>
      </c>
      <c r="E29" s="253">
        <v>0</v>
      </c>
      <c r="F29" s="253">
        <v>0</v>
      </c>
      <c r="G29" s="253">
        <v>0</v>
      </c>
      <c r="H29" s="253">
        <v>0</v>
      </c>
      <c r="I29" s="253">
        <v>0</v>
      </c>
      <c r="J29" s="240">
        <v>0</v>
      </c>
      <c r="K29" s="241">
        <v>0</v>
      </c>
    </row>
    <row r="30" spans="1:11" ht="15">
      <c r="A30" s="22" t="s">
        <v>18</v>
      </c>
      <c r="B30" s="2"/>
      <c r="C30" s="23"/>
      <c r="D30" s="24"/>
      <c r="E30" s="24"/>
      <c r="F30" s="24"/>
      <c r="G30" s="24"/>
      <c r="H30" s="24"/>
      <c r="I30" s="24"/>
      <c r="J30" s="24"/>
      <c r="K30" s="24"/>
    </row>
    <row r="31" spans="6:9" ht="15" customHeight="1">
      <c r="F31" s="3"/>
      <c r="G31" s="3"/>
      <c r="H31" s="3"/>
      <c r="I31" s="3"/>
    </row>
    <row r="32" spans="1:9" ht="15">
      <c r="A32" s="22"/>
      <c r="B32" s="2"/>
      <c r="C32" s="2"/>
      <c r="F32" s="3"/>
      <c r="G32" s="3"/>
      <c r="H32" s="3"/>
      <c r="I32" s="3"/>
    </row>
    <row r="34" ht="15" customHeight="1"/>
    <row r="35" ht="15" customHeight="1"/>
    <row r="36" ht="15" customHeight="1"/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&amp;L18.11.2016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L33"/>
  <sheetViews>
    <sheetView zoomScalePageLayoutView="0" workbookViewId="0" topLeftCell="A4">
      <selection activeCell="C5" sqref="C1:C16384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</cols>
  <sheetData>
    <row r="2" spans="1:11" ht="16.5" thickBot="1">
      <c r="A2" s="416" t="s">
        <v>573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</row>
    <row r="3" spans="2:11" ht="15.75">
      <c r="B3" s="25"/>
      <c r="C3" s="26"/>
      <c r="D3" s="26"/>
      <c r="E3" s="26"/>
      <c r="F3" s="26"/>
      <c r="G3" s="26"/>
      <c r="H3" s="26"/>
      <c r="I3" s="26"/>
      <c r="J3" s="26"/>
      <c r="K3" s="26"/>
    </row>
    <row r="4" spans="1:11" ht="15.75" customHeight="1">
      <c r="A4" s="410" t="s">
        <v>58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</row>
    <row r="5" spans="2:11" ht="16.5" customHeight="1" thickBot="1">
      <c r="B5" s="19"/>
      <c r="C5" s="19"/>
      <c r="D5" s="19"/>
      <c r="E5" s="274"/>
      <c r="F5" s="19"/>
      <c r="G5" s="19"/>
      <c r="H5" s="19"/>
      <c r="I5" s="19"/>
      <c r="J5" s="19"/>
      <c r="K5" s="19"/>
    </row>
    <row r="6" spans="1:12" ht="27" customHeight="1" thickBot="1">
      <c r="A6" s="417" t="s">
        <v>435</v>
      </c>
      <c r="B6" s="419" t="s">
        <v>31</v>
      </c>
      <c r="C6" s="420"/>
      <c r="D6" s="421" t="s">
        <v>32</v>
      </c>
      <c r="E6" s="420"/>
      <c r="F6" s="421" t="s">
        <v>33</v>
      </c>
      <c r="G6" s="420"/>
      <c r="H6" s="421" t="s">
        <v>34</v>
      </c>
      <c r="I6" s="420"/>
      <c r="J6" s="421" t="s">
        <v>35</v>
      </c>
      <c r="K6" s="423"/>
      <c r="L6" s="177"/>
    </row>
    <row r="7" spans="1:11" ht="15" customHeight="1" thickBot="1">
      <c r="A7" s="418"/>
      <c r="B7" s="20" t="s">
        <v>8</v>
      </c>
      <c r="C7" s="21" t="s">
        <v>17</v>
      </c>
      <c r="D7" s="20" t="s">
        <v>8</v>
      </c>
      <c r="E7" s="21" t="s">
        <v>17</v>
      </c>
      <c r="F7" s="20" t="s">
        <v>8</v>
      </c>
      <c r="G7" s="21" t="s">
        <v>17</v>
      </c>
      <c r="H7" s="20" t="s">
        <v>8</v>
      </c>
      <c r="I7" s="21" t="s">
        <v>17</v>
      </c>
      <c r="J7" s="20" t="s">
        <v>8</v>
      </c>
      <c r="K7" s="21" t="s">
        <v>17</v>
      </c>
    </row>
    <row r="8" spans="1:11" ht="15.75" thickBot="1">
      <c r="A8" s="27" t="s">
        <v>36</v>
      </c>
      <c r="B8" s="87">
        <f>SUM(B9,B10,B11,B12,B13,B14,B15,B16,B17,B18,B19,B20,B21,B22,B23,B24,B25,B26,B27,B28,B29)</f>
        <v>3049</v>
      </c>
      <c r="C8" s="87">
        <f>SUM(C9,C10,C11,C12,C13,C14,C15,C16,C17,C18,C19,C20,C21,C22,C23,C24,C25,C26,C27,C28,C29)</f>
        <v>1774</v>
      </c>
      <c r="D8" s="28">
        <f aca="true" t="shared" si="0" ref="D8:K8">SUM(D9,D10,D11,D12,D13,D14,D15,D16,D17,D18,D19,D20,D21,D22,D23,D24,D25,D26,D27,D28,D29)</f>
        <v>855</v>
      </c>
      <c r="E8" s="28">
        <f t="shared" si="0"/>
        <v>287</v>
      </c>
      <c r="F8" s="28">
        <f t="shared" si="0"/>
        <v>99</v>
      </c>
      <c r="G8" s="28">
        <f t="shared" si="0"/>
        <v>145</v>
      </c>
      <c r="H8" s="28">
        <f t="shared" si="0"/>
        <v>128</v>
      </c>
      <c r="I8" s="28">
        <f t="shared" si="0"/>
        <v>47</v>
      </c>
      <c r="J8" s="128">
        <f>SUM(J9,J10,J11,J12,J13,J14,J15,J16,J17,J18,J19,J20,J21,J22,J23,J24,J25,J26,J27,J28,J29)</f>
        <v>1967</v>
      </c>
      <c r="K8" s="128">
        <f t="shared" si="0"/>
        <v>1295</v>
      </c>
    </row>
    <row r="9" spans="1:11" ht="29.25" customHeight="1">
      <c r="A9" s="233" t="s">
        <v>37</v>
      </c>
      <c r="B9" s="350">
        <v>17</v>
      </c>
      <c r="C9" s="350">
        <v>31</v>
      </c>
      <c r="D9" s="351">
        <v>0</v>
      </c>
      <c r="E9" s="351">
        <v>0</v>
      </c>
      <c r="F9" s="351">
        <v>0</v>
      </c>
      <c r="G9" s="351">
        <v>1</v>
      </c>
      <c r="H9" s="351">
        <v>0</v>
      </c>
      <c r="I9" s="351">
        <v>0</v>
      </c>
      <c r="J9" s="247">
        <f>B9-(D9+F9+H9)</f>
        <v>17</v>
      </c>
      <c r="K9" s="352">
        <f>C9-(E9+G9+I9)</f>
        <v>30</v>
      </c>
    </row>
    <row r="10" spans="1:11" ht="23.25">
      <c r="A10" s="236" t="s">
        <v>38</v>
      </c>
      <c r="B10" s="350">
        <v>5</v>
      </c>
      <c r="C10" s="350">
        <v>2</v>
      </c>
      <c r="D10" s="350">
        <v>0</v>
      </c>
      <c r="E10" s="350">
        <v>0</v>
      </c>
      <c r="F10" s="350">
        <v>0</v>
      </c>
      <c r="G10" s="350">
        <v>1</v>
      </c>
      <c r="H10" s="350">
        <v>0</v>
      </c>
      <c r="I10" s="350">
        <v>0</v>
      </c>
      <c r="J10" s="250">
        <f>B10-(D10+F10+H10)</f>
        <v>5</v>
      </c>
      <c r="K10" s="353">
        <f>C10-(E10+G10+I10)</f>
        <v>1</v>
      </c>
    </row>
    <row r="11" spans="1:11" ht="15">
      <c r="A11" s="236" t="s">
        <v>39</v>
      </c>
      <c r="B11" s="350">
        <v>285</v>
      </c>
      <c r="C11" s="350">
        <v>190</v>
      </c>
      <c r="D11" s="350">
        <v>104</v>
      </c>
      <c r="E11" s="350">
        <v>37</v>
      </c>
      <c r="F11" s="350">
        <v>6</v>
      </c>
      <c r="G11" s="350">
        <v>7</v>
      </c>
      <c r="H11" s="350">
        <v>13</v>
      </c>
      <c r="I11" s="350">
        <v>1</v>
      </c>
      <c r="J11" s="250">
        <f aca="true" t="shared" si="1" ref="J11:J27">B11-(D11+F11+H11)</f>
        <v>162</v>
      </c>
      <c r="K11" s="353">
        <f aca="true" t="shared" si="2" ref="K11:K27">C11-(E11+G11+I11)</f>
        <v>145</v>
      </c>
    </row>
    <row r="12" spans="1:11" ht="36.75" customHeight="1">
      <c r="A12" s="236" t="s">
        <v>40</v>
      </c>
      <c r="B12" s="350">
        <v>9</v>
      </c>
      <c r="C12" s="350">
        <v>4</v>
      </c>
      <c r="D12" s="350">
        <v>0</v>
      </c>
      <c r="E12" s="350">
        <v>0</v>
      </c>
      <c r="F12" s="350">
        <v>0</v>
      </c>
      <c r="G12" s="350">
        <v>0</v>
      </c>
      <c r="H12" s="350">
        <v>0</v>
      </c>
      <c r="I12" s="350">
        <v>0</v>
      </c>
      <c r="J12" s="250">
        <f t="shared" si="1"/>
        <v>9</v>
      </c>
      <c r="K12" s="353">
        <f t="shared" si="2"/>
        <v>4</v>
      </c>
    </row>
    <row r="13" spans="1:11" ht="38.25" customHeight="1">
      <c r="A13" s="236" t="s">
        <v>41</v>
      </c>
      <c r="B13" s="350">
        <v>5</v>
      </c>
      <c r="C13" s="350">
        <v>5</v>
      </c>
      <c r="D13" s="350">
        <v>1</v>
      </c>
      <c r="E13" s="350">
        <v>1</v>
      </c>
      <c r="F13" s="350">
        <v>1</v>
      </c>
      <c r="G13" s="350">
        <v>0</v>
      </c>
      <c r="H13" s="350">
        <v>0</v>
      </c>
      <c r="I13" s="350">
        <v>0</v>
      </c>
      <c r="J13" s="250">
        <f t="shared" si="1"/>
        <v>3</v>
      </c>
      <c r="K13" s="353">
        <f t="shared" si="2"/>
        <v>4</v>
      </c>
    </row>
    <row r="14" spans="1:11" ht="15">
      <c r="A14" s="236" t="s">
        <v>42</v>
      </c>
      <c r="B14" s="350">
        <v>972</v>
      </c>
      <c r="C14" s="350">
        <v>267</v>
      </c>
      <c r="D14" s="350">
        <v>185</v>
      </c>
      <c r="E14" s="350">
        <v>35</v>
      </c>
      <c r="F14" s="350">
        <v>42</v>
      </c>
      <c r="G14" s="350">
        <v>17</v>
      </c>
      <c r="H14" s="350">
        <v>49</v>
      </c>
      <c r="I14" s="350">
        <v>10</v>
      </c>
      <c r="J14" s="250">
        <f t="shared" si="1"/>
        <v>696</v>
      </c>
      <c r="K14" s="353">
        <f t="shared" si="2"/>
        <v>205</v>
      </c>
    </row>
    <row r="15" spans="1:11" ht="47.25" customHeight="1">
      <c r="A15" s="236" t="s">
        <v>43</v>
      </c>
      <c r="B15" s="350">
        <v>938</v>
      </c>
      <c r="C15" s="350">
        <v>742</v>
      </c>
      <c r="D15" s="350">
        <v>306</v>
      </c>
      <c r="E15" s="350">
        <v>106</v>
      </c>
      <c r="F15" s="350">
        <v>25</v>
      </c>
      <c r="G15" s="350">
        <v>69</v>
      </c>
      <c r="H15" s="350">
        <v>34</v>
      </c>
      <c r="I15" s="350">
        <v>26</v>
      </c>
      <c r="J15" s="250">
        <f t="shared" si="1"/>
        <v>573</v>
      </c>
      <c r="K15" s="353">
        <f t="shared" si="2"/>
        <v>541</v>
      </c>
    </row>
    <row r="16" spans="1:11" ht="19.5" customHeight="1">
      <c r="A16" s="236" t="s">
        <v>44</v>
      </c>
      <c r="B16" s="350">
        <v>130</v>
      </c>
      <c r="C16" s="350">
        <v>95</v>
      </c>
      <c r="D16" s="350">
        <v>45</v>
      </c>
      <c r="E16" s="350">
        <v>34</v>
      </c>
      <c r="F16" s="350">
        <v>2</v>
      </c>
      <c r="G16" s="350">
        <v>0</v>
      </c>
      <c r="H16" s="350">
        <v>1</v>
      </c>
      <c r="I16" s="350">
        <v>1</v>
      </c>
      <c r="J16" s="250">
        <f t="shared" si="1"/>
        <v>82</v>
      </c>
      <c r="K16" s="353">
        <f t="shared" si="2"/>
        <v>60</v>
      </c>
    </row>
    <row r="17" spans="1:11" ht="26.25" customHeight="1">
      <c r="A17" s="236" t="s">
        <v>45</v>
      </c>
      <c r="B17" s="350">
        <v>187</v>
      </c>
      <c r="C17" s="350">
        <v>121</v>
      </c>
      <c r="D17" s="350">
        <v>56</v>
      </c>
      <c r="E17" s="350">
        <v>18</v>
      </c>
      <c r="F17" s="350">
        <v>8</v>
      </c>
      <c r="G17" s="350">
        <v>17</v>
      </c>
      <c r="H17" s="350">
        <v>4</v>
      </c>
      <c r="I17" s="350">
        <v>1</v>
      </c>
      <c r="J17" s="250">
        <f t="shared" si="1"/>
        <v>119</v>
      </c>
      <c r="K17" s="353">
        <f t="shared" si="2"/>
        <v>85</v>
      </c>
    </row>
    <row r="18" spans="1:11" ht="15">
      <c r="A18" s="236" t="s">
        <v>46</v>
      </c>
      <c r="B18" s="350">
        <v>65</v>
      </c>
      <c r="C18" s="350">
        <v>31</v>
      </c>
      <c r="D18" s="350">
        <v>23</v>
      </c>
      <c r="E18" s="350">
        <v>6</v>
      </c>
      <c r="F18" s="350">
        <v>1</v>
      </c>
      <c r="G18" s="350">
        <v>4</v>
      </c>
      <c r="H18" s="350">
        <v>2</v>
      </c>
      <c r="I18" s="350">
        <v>0</v>
      </c>
      <c r="J18" s="250">
        <f t="shared" si="1"/>
        <v>39</v>
      </c>
      <c r="K18" s="353">
        <f t="shared" si="2"/>
        <v>21</v>
      </c>
    </row>
    <row r="19" spans="1:11" ht="27.75" customHeight="1">
      <c r="A19" s="236" t="s">
        <v>47</v>
      </c>
      <c r="B19" s="350">
        <v>33</v>
      </c>
      <c r="C19" s="350">
        <v>17</v>
      </c>
      <c r="D19" s="350">
        <v>6</v>
      </c>
      <c r="E19" s="350">
        <v>1</v>
      </c>
      <c r="F19" s="350">
        <v>3</v>
      </c>
      <c r="G19" s="350">
        <v>0</v>
      </c>
      <c r="H19" s="350">
        <v>0</v>
      </c>
      <c r="I19" s="350">
        <v>2</v>
      </c>
      <c r="J19" s="250">
        <f t="shared" si="1"/>
        <v>24</v>
      </c>
      <c r="K19" s="353">
        <f t="shared" si="2"/>
        <v>14</v>
      </c>
    </row>
    <row r="20" spans="1:11" ht="25.5" customHeight="1">
      <c r="A20" s="236" t="s">
        <v>48</v>
      </c>
      <c r="B20" s="350">
        <v>62</v>
      </c>
      <c r="C20" s="350">
        <v>46</v>
      </c>
      <c r="D20" s="350">
        <v>21</v>
      </c>
      <c r="E20" s="350">
        <v>10</v>
      </c>
      <c r="F20" s="350">
        <v>2</v>
      </c>
      <c r="G20" s="350">
        <v>7</v>
      </c>
      <c r="H20" s="350">
        <v>2</v>
      </c>
      <c r="I20" s="350">
        <v>1</v>
      </c>
      <c r="J20" s="250">
        <f t="shared" si="1"/>
        <v>37</v>
      </c>
      <c r="K20" s="353">
        <f t="shared" si="2"/>
        <v>28</v>
      </c>
    </row>
    <row r="21" spans="1:11" ht="26.25" customHeight="1">
      <c r="A21" s="236" t="s">
        <v>49</v>
      </c>
      <c r="B21" s="350">
        <v>161</v>
      </c>
      <c r="C21" s="350">
        <v>89</v>
      </c>
      <c r="D21" s="350">
        <v>44</v>
      </c>
      <c r="E21" s="350">
        <v>21</v>
      </c>
      <c r="F21" s="350">
        <v>2</v>
      </c>
      <c r="G21" s="350">
        <v>8</v>
      </c>
      <c r="H21" s="350">
        <v>8</v>
      </c>
      <c r="I21" s="350">
        <v>2</v>
      </c>
      <c r="J21" s="250">
        <f t="shared" si="1"/>
        <v>107</v>
      </c>
      <c r="K21" s="353">
        <f t="shared" si="2"/>
        <v>58</v>
      </c>
    </row>
    <row r="22" spans="1:11" ht="28.5" customHeight="1">
      <c r="A22" s="236" t="s">
        <v>50</v>
      </c>
      <c r="B22" s="350">
        <v>60</v>
      </c>
      <c r="C22" s="350">
        <v>27</v>
      </c>
      <c r="D22" s="350">
        <v>18</v>
      </c>
      <c r="E22" s="350">
        <v>6</v>
      </c>
      <c r="F22" s="350">
        <v>1</v>
      </c>
      <c r="G22" s="350">
        <v>3</v>
      </c>
      <c r="H22" s="350">
        <v>4</v>
      </c>
      <c r="I22" s="350">
        <v>0</v>
      </c>
      <c r="J22" s="250">
        <f t="shared" si="1"/>
        <v>37</v>
      </c>
      <c r="K22" s="353">
        <f t="shared" si="2"/>
        <v>18</v>
      </c>
    </row>
    <row r="23" spans="1:11" ht="34.5">
      <c r="A23" s="236" t="s">
        <v>51</v>
      </c>
      <c r="B23" s="350">
        <v>0</v>
      </c>
      <c r="C23" s="350">
        <v>1</v>
      </c>
      <c r="D23" s="350">
        <v>0</v>
      </c>
      <c r="E23" s="350">
        <v>0</v>
      </c>
      <c r="F23" s="350">
        <v>0</v>
      </c>
      <c r="G23" s="350">
        <v>0</v>
      </c>
      <c r="H23" s="350">
        <v>0</v>
      </c>
      <c r="I23" s="350">
        <v>0</v>
      </c>
      <c r="J23" s="250">
        <f t="shared" si="1"/>
        <v>0</v>
      </c>
      <c r="K23" s="353">
        <f t="shared" si="2"/>
        <v>1</v>
      </c>
    </row>
    <row r="24" spans="1:11" ht="15">
      <c r="A24" s="236" t="s">
        <v>52</v>
      </c>
      <c r="B24" s="350">
        <v>45</v>
      </c>
      <c r="C24" s="350">
        <v>44</v>
      </c>
      <c r="D24" s="350">
        <v>17</v>
      </c>
      <c r="E24" s="350">
        <v>5</v>
      </c>
      <c r="F24" s="350">
        <v>3</v>
      </c>
      <c r="G24" s="350">
        <v>2</v>
      </c>
      <c r="H24" s="350">
        <v>6</v>
      </c>
      <c r="I24" s="350">
        <v>2</v>
      </c>
      <c r="J24" s="250">
        <f t="shared" si="1"/>
        <v>19</v>
      </c>
      <c r="K24" s="353">
        <f t="shared" si="2"/>
        <v>35</v>
      </c>
    </row>
    <row r="25" spans="1:11" ht="25.5" customHeight="1">
      <c r="A25" s="236" t="s">
        <v>53</v>
      </c>
      <c r="B25" s="350">
        <v>18</v>
      </c>
      <c r="C25" s="350">
        <v>7</v>
      </c>
      <c r="D25" s="350">
        <v>1</v>
      </c>
      <c r="E25" s="350">
        <v>1</v>
      </c>
      <c r="F25" s="350">
        <v>0</v>
      </c>
      <c r="G25" s="350">
        <v>0</v>
      </c>
      <c r="H25" s="350">
        <v>0</v>
      </c>
      <c r="I25" s="350">
        <v>0</v>
      </c>
      <c r="J25" s="250">
        <f t="shared" si="1"/>
        <v>17</v>
      </c>
      <c r="K25" s="353">
        <f t="shared" si="2"/>
        <v>6</v>
      </c>
    </row>
    <row r="26" spans="1:11" ht="30.75" customHeight="1">
      <c r="A26" s="236" t="s">
        <v>54</v>
      </c>
      <c r="B26" s="350">
        <v>26</v>
      </c>
      <c r="C26" s="350">
        <v>24</v>
      </c>
      <c r="D26" s="350">
        <v>14</v>
      </c>
      <c r="E26" s="350">
        <v>1</v>
      </c>
      <c r="F26" s="350">
        <v>0</v>
      </c>
      <c r="G26" s="350">
        <v>1</v>
      </c>
      <c r="H26" s="350">
        <v>3</v>
      </c>
      <c r="I26" s="350">
        <v>0</v>
      </c>
      <c r="J26" s="250">
        <f t="shared" si="1"/>
        <v>9</v>
      </c>
      <c r="K26" s="353">
        <f t="shared" si="2"/>
        <v>22</v>
      </c>
    </row>
    <row r="27" spans="1:11" ht="21" customHeight="1">
      <c r="A27" s="236" t="s">
        <v>55</v>
      </c>
      <c r="B27" s="350">
        <v>31</v>
      </c>
      <c r="C27" s="350">
        <v>31</v>
      </c>
      <c r="D27" s="350">
        <v>14</v>
      </c>
      <c r="E27" s="350">
        <v>5</v>
      </c>
      <c r="F27" s="350">
        <v>3</v>
      </c>
      <c r="G27" s="350">
        <v>8</v>
      </c>
      <c r="H27" s="350">
        <v>2</v>
      </c>
      <c r="I27" s="350">
        <v>1</v>
      </c>
      <c r="J27" s="250">
        <f t="shared" si="1"/>
        <v>12</v>
      </c>
      <c r="K27" s="353">
        <f t="shared" si="2"/>
        <v>17</v>
      </c>
    </row>
    <row r="28" spans="1:11" ht="79.5" customHeight="1">
      <c r="A28" s="236" t="s">
        <v>56</v>
      </c>
      <c r="B28" s="350">
        <v>0</v>
      </c>
      <c r="C28" s="350">
        <v>0</v>
      </c>
      <c r="D28" s="350">
        <v>0</v>
      </c>
      <c r="E28" s="350">
        <v>0</v>
      </c>
      <c r="F28" s="350">
        <v>0</v>
      </c>
      <c r="G28" s="350">
        <v>0</v>
      </c>
      <c r="H28" s="350">
        <v>0</v>
      </c>
      <c r="I28" s="350">
        <v>0</v>
      </c>
      <c r="J28" s="250">
        <f>B28-(D28+F28+H28)</f>
        <v>0</v>
      </c>
      <c r="K28" s="353">
        <f>C28-(E28+G28+I28)</f>
        <v>0</v>
      </c>
    </row>
    <row r="29" spans="1:11" ht="36" customHeight="1" thickBot="1">
      <c r="A29" s="239" t="s">
        <v>57</v>
      </c>
      <c r="B29" s="350">
        <v>0</v>
      </c>
      <c r="C29" s="350">
        <v>0</v>
      </c>
      <c r="D29" s="354">
        <v>0</v>
      </c>
      <c r="E29" s="354">
        <v>0</v>
      </c>
      <c r="F29" s="354">
        <v>0</v>
      </c>
      <c r="G29" s="354">
        <v>0</v>
      </c>
      <c r="H29" s="354">
        <v>0</v>
      </c>
      <c r="I29" s="354">
        <v>0</v>
      </c>
      <c r="J29" s="253">
        <v>0</v>
      </c>
      <c r="K29" s="355">
        <v>0</v>
      </c>
    </row>
    <row r="30" spans="1:11" ht="15">
      <c r="A30" s="422" t="s">
        <v>18</v>
      </c>
      <c r="B30" s="422"/>
      <c r="C30" s="422"/>
      <c r="D30" s="24"/>
      <c r="E30" s="24"/>
      <c r="F30" s="24"/>
      <c r="G30" s="24"/>
      <c r="H30" s="24"/>
      <c r="I30" s="24"/>
      <c r="J30" s="24"/>
      <c r="K30" s="24"/>
    </row>
    <row r="31" ht="15" customHeight="1">
      <c r="A31" s="29"/>
    </row>
    <row r="32" ht="15">
      <c r="A32" s="29"/>
    </row>
    <row r="33" ht="15">
      <c r="A33" s="29"/>
    </row>
    <row r="34" ht="15" customHeight="1"/>
    <row r="35" ht="15" customHeight="1"/>
    <row r="36" ht="15" customHeight="1"/>
    <row r="37" ht="15" customHeight="1"/>
    <row r="38" ht="15" customHeight="1"/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&amp;L18.11.2016&amp;CTÜRKİYE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31"/>
  <sheetViews>
    <sheetView zoomScale="115" zoomScaleNormal="115" zoomScalePageLayoutView="0" workbookViewId="0" topLeftCell="A19">
      <selection activeCell="I30" sqref="I30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</cols>
  <sheetData>
    <row r="2" spans="1:10" ht="15.75" customHeight="1" thickBot="1">
      <c r="A2" s="424" t="s">
        <v>573</v>
      </c>
      <c r="B2" s="424"/>
      <c r="C2" s="424"/>
      <c r="D2" s="424"/>
      <c r="E2" s="424"/>
      <c r="F2" s="424"/>
      <c r="G2" s="424"/>
      <c r="H2" s="424"/>
      <c r="I2" s="424"/>
      <c r="J2" s="424"/>
    </row>
    <row r="3" spans="1:10" ht="15.75" customHeight="1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18.75" customHeight="1">
      <c r="A4" s="425" t="s">
        <v>213</v>
      </c>
      <c r="B4" s="425"/>
      <c r="C4" s="425"/>
      <c r="D4" s="425"/>
      <c r="E4" s="425"/>
      <c r="F4" s="425"/>
      <c r="G4" s="425"/>
      <c r="H4" s="425"/>
      <c r="I4" s="425"/>
      <c r="J4" s="425"/>
    </row>
    <row r="5" spans="2:10" ht="16.5" customHeight="1" thickBot="1">
      <c r="B5" s="19"/>
      <c r="C5" s="274"/>
      <c r="D5" s="19"/>
      <c r="E5" s="19"/>
      <c r="F5" s="19"/>
      <c r="G5" s="19"/>
      <c r="H5" s="19"/>
      <c r="I5" s="19"/>
      <c r="J5" s="59"/>
    </row>
    <row r="6" spans="1:10" ht="15.75" thickBot="1">
      <c r="A6" s="417" t="s">
        <v>436</v>
      </c>
      <c r="B6" s="426" t="s">
        <v>583</v>
      </c>
      <c r="C6" s="427"/>
      <c r="D6" s="427"/>
      <c r="E6" s="428"/>
      <c r="F6" s="421" t="s">
        <v>569</v>
      </c>
      <c r="G6" s="429"/>
      <c r="H6" s="429"/>
      <c r="I6" s="420"/>
      <c r="J6" s="181"/>
    </row>
    <row r="7" spans="1:10" ht="15.75" customHeight="1" thickBot="1">
      <c r="A7" s="418"/>
      <c r="B7" s="430" t="s">
        <v>214</v>
      </c>
      <c r="C7" s="431"/>
      <c r="D7" s="430" t="s">
        <v>476</v>
      </c>
      <c r="E7" s="431"/>
      <c r="F7" s="430" t="s">
        <v>214</v>
      </c>
      <c r="G7" s="431"/>
      <c r="H7" s="430" t="s">
        <v>476</v>
      </c>
      <c r="I7" s="431"/>
      <c r="J7" s="17"/>
    </row>
    <row r="8" spans="1:10" ht="15.75" thickBot="1">
      <c r="A8" s="178" t="s">
        <v>36</v>
      </c>
      <c r="B8" s="179" t="s">
        <v>8</v>
      </c>
      <c r="C8" s="180" t="s">
        <v>17</v>
      </c>
      <c r="D8" s="179" t="s">
        <v>8</v>
      </c>
      <c r="E8" s="180" t="s">
        <v>17</v>
      </c>
      <c r="F8" s="179" t="s">
        <v>8</v>
      </c>
      <c r="G8" s="180" t="s">
        <v>17</v>
      </c>
      <c r="H8" s="179" t="s">
        <v>8</v>
      </c>
      <c r="I8" s="179" t="s">
        <v>17</v>
      </c>
      <c r="J8" s="17"/>
    </row>
    <row r="9" spans="1:10" ht="23.25">
      <c r="A9" s="233" t="s">
        <v>37</v>
      </c>
      <c r="B9" s="356">
        <v>69</v>
      </c>
      <c r="C9" s="246">
        <v>14</v>
      </c>
      <c r="D9" s="351">
        <v>17</v>
      </c>
      <c r="E9" s="351">
        <v>31</v>
      </c>
      <c r="F9" s="247">
        <v>1003</v>
      </c>
      <c r="G9" s="247">
        <v>190</v>
      </c>
      <c r="H9" s="351">
        <v>179</v>
      </c>
      <c r="I9" s="357">
        <v>246</v>
      </c>
      <c r="J9" s="17"/>
    </row>
    <row r="10" spans="1:10" ht="23.25">
      <c r="A10" s="236" t="s">
        <v>38</v>
      </c>
      <c r="B10" s="358">
        <v>37</v>
      </c>
      <c r="C10" s="249">
        <v>7</v>
      </c>
      <c r="D10" s="350">
        <v>5</v>
      </c>
      <c r="E10" s="350">
        <v>2</v>
      </c>
      <c r="F10" s="250">
        <v>338</v>
      </c>
      <c r="G10" s="250">
        <v>54</v>
      </c>
      <c r="H10" s="350">
        <v>51</v>
      </c>
      <c r="I10" s="359">
        <v>18</v>
      </c>
      <c r="J10" s="17"/>
    </row>
    <row r="11" spans="1:10" ht="15">
      <c r="A11" s="236" t="s">
        <v>39</v>
      </c>
      <c r="B11" s="358">
        <v>705</v>
      </c>
      <c r="C11" s="249">
        <v>112</v>
      </c>
      <c r="D11" s="350">
        <v>285</v>
      </c>
      <c r="E11" s="350">
        <v>190</v>
      </c>
      <c r="F11" s="250">
        <v>7154</v>
      </c>
      <c r="G11" s="250">
        <v>1142</v>
      </c>
      <c r="H11" s="360">
        <v>3545</v>
      </c>
      <c r="I11" s="361">
        <v>1543</v>
      </c>
      <c r="J11" s="17"/>
    </row>
    <row r="12" spans="1:10" ht="34.5">
      <c r="A12" s="236" t="s">
        <v>40</v>
      </c>
      <c r="B12" s="358">
        <v>46</v>
      </c>
      <c r="C12" s="249">
        <v>16</v>
      </c>
      <c r="D12" s="350">
        <v>9</v>
      </c>
      <c r="E12" s="350">
        <v>4</v>
      </c>
      <c r="F12" s="250">
        <v>1288</v>
      </c>
      <c r="G12" s="250">
        <v>206</v>
      </c>
      <c r="H12" s="350">
        <v>134</v>
      </c>
      <c r="I12" s="359">
        <v>14</v>
      </c>
      <c r="J12" s="17"/>
    </row>
    <row r="13" spans="1:10" ht="34.5">
      <c r="A13" s="236" t="s">
        <v>41</v>
      </c>
      <c r="B13" s="358">
        <v>14</v>
      </c>
      <c r="C13" s="249">
        <v>0</v>
      </c>
      <c r="D13" s="350">
        <v>5</v>
      </c>
      <c r="E13" s="350">
        <v>5</v>
      </c>
      <c r="F13" s="250">
        <v>154</v>
      </c>
      <c r="G13" s="250">
        <v>16</v>
      </c>
      <c r="H13" s="350">
        <v>70</v>
      </c>
      <c r="I13" s="359">
        <v>21</v>
      </c>
      <c r="J13" s="17"/>
    </row>
    <row r="14" spans="1:10" ht="15">
      <c r="A14" s="236" t="s">
        <v>42</v>
      </c>
      <c r="B14" s="358">
        <v>985</v>
      </c>
      <c r="C14" s="249">
        <v>83</v>
      </c>
      <c r="D14" s="350">
        <v>972</v>
      </c>
      <c r="E14" s="350">
        <v>267</v>
      </c>
      <c r="F14" s="250">
        <v>9825</v>
      </c>
      <c r="G14" s="250">
        <v>884</v>
      </c>
      <c r="H14" s="360">
        <v>9618</v>
      </c>
      <c r="I14" s="361">
        <v>2219</v>
      </c>
      <c r="J14" s="17"/>
    </row>
    <row r="15" spans="1:10" ht="45.75">
      <c r="A15" s="236" t="s">
        <v>43</v>
      </c>
      <c r="B15" s="250">
        <v>1671</v>
      </c>
      <c r="C15" s="249">
        <v>275</v>
      </c>
      <c r="D15" s="350">
        <v>938</v>
      </c>
      <c r="E15" s="350">
        <v>742</v>
      </c>
      <c r="F15" s="250">
        <v>15475</v>
      </c>
      <c r="G15" s="250">
        <v>2722</v>
      </c>
      <c r="H15" s="360">
        <v>10682</v>
      </c>
      <c r="I15" s="361">
        <v>6877</v>
      </c>
      <c r="J15" s="17"/>
    </row>
    <row r="16" spans="1:10" ht="15">
      <c r="A16" s="236" t="s">
        <v>44</v>
      </c>
      <c r="B16" s="358">
        <v>188</v>
      </c>
      <c r="C16" s="249">
        <v>36</v>
      </c>
      <c r="D16" s="350">
        <v>130</v>
      </c>
      <c r="E16" s="350">
        <v>95</v>
      </c>
      <c r="F16" s="250">
        <v>1801</v>
      </c>
      <c r="G16" s="250">
        <v>349</v>
      </c>
      <c r="H16" s="360">
        <v>1339</v>
      </c>
      <c r="I16" s="359">
        <v>658</v>
      </c>
      <c r="J16" s="17"/>
    </row>
    <row r="17" spans="1:10" ht="23.25">
      <c r="A17" s="236" t="s">
        <v>45</v>
      </c>
      <c r="B17" s="358">
        <v>306</v>
      </c>
      <c r="C17" s="249">
        <v>31</v>
      </c>
      <c r="D17" s="350">
        <v>187</v>
      </c>
      <c r="E17" s="350">
        <v>121</v>
      </c>
      <c r="F17" s="250">
        <v>2925</v>
      </c>
      <c r="G17" s="250">
        <v>297</v>
      </c>
      <c r="H17" s="360">
        <v>2031</v>
      </c>
      <c r="I17" s="359">
        <v>1068</v>
      </c>
      <c r="J17" s="17"/>
    </row>
    <row r="18" spans="1:10" ht="15">
      <c r="A18" s="236" t="s">
        <v>46</v>
      </c>
      <c r="B18" s="358">
        <v>168</v>
      </c>
      <c r="C18" s="249">
        <v>51</v>
      </c>
      <c r="D18" s="350">
        <v>65</v>
      </c>
      <c r="E18" s="350">
        <v>31</v>
      </c>
      <c r="F18" s="250">
        <v>1794</v>
      </c>
      <c r="G18" s="250">
        <v>306</v>
      </c>
      <c r="H18" s="350">
        <v>569</v>
      </c>
      <c r="I18" s="359">
        <v>238</v>
      </c>
      <c r="J18" s="17"/>
    </row>
    <row r="19" spans="1:10" ht="23.25">
      <c r="A19" s="236" t="s">
        <v>47</v>
      </c>
      <c r="B19" s="358">
        <v>63</v>
      </c>
      <c r="C19" s="249">
        <v>20</v>
      </c>
      <c r="D19" s="350">
        <v>33</v>
      </c>
      <c r="E19" s="350">
        <v>17</v>
      </c>
      <c r="F19" s="250">
        <v>575</v>
      </c>
      <c r="G19" s="250">
        <v>143</v>
      </c>
      <c r="H19" s="350">
        <v>299</v>
      </c>
      <c r="I19" s="359">
        <v>195</v>
      </c>
      <c r="J19" s="17"/>
    </row>
    <row r="20" spans="1:10" ht="18" customHeight="1">
      <c r="A20" s="236" t="s">
        <v>48</v>
      </c>
      <c r="B20" s="358">
        <v>112</v>
      </c>
      <c r="C20" s="249">
        <v>24</v>
      </c>
      <c r="D20" s="350">
        <v>62</v>
      </c>
      <c r="E20" s="350">
        <v>46</v>
      </c>
      <c r="F20" s="250">
        <v>1156</v>
      </c>
      <c r="G20" s="250">
        <v>156</v>
      </c>
      <c r="H20" s="350">
        <v>701</v>
      </c>
      <c r="I20" s="359">
        <v>379</v>
      </c>
      <c r="J20" s="17"/>
    </row>
    <row r="21" spans="1:10" ht="23.25">
      <c r="A21" s="236" t="s">
        <v>49</v>
      </c>
      <c r="B21" s="358">
        <v>416</v>
      </c>
      <c r="C21" s="249">
        <v>76</v>
      </c>
      <c r="D21" s="350">
        <v>161</v>
      </c>
      <c r="E21" s="350">
        <v>89</v>
      </c>
      <c r="F21" s="250">
        <v>4344</v>
      </c>
      <c r="G21" s="250">
        <v>634</v>
      </c>
      <c r="H21" s="360">
        <v>1791</v>
      </c>
      <c r="I21" s="359">
        <v>612</v>
      </c>
      <c r="J21" s="17"/>
    </row>
    <row r="22" spans="1:10" ht="23.25">
      <c r="A22" s="236" t="s">
        <v>50</v>
      </c>
      <c r="B22" s="358">
        <v>255</v>
      </c>
      <c r="C22" s="249">
        <v>24</v>
      </c>
      <c r="D22" s="350">
        <v>60</v>
      </c>
      <c r="E22" s="350">
        <v>27</v>
      </c>
      <c r="F22" s="250">
        <v>2317</v>
      </c>
      <c r="G22" s="250">
        <v>240</v>
      </c>
      <c r="H22" s="350">
        <v>761</v>
      </c>
      <c r="I22" s="359">
        <v>260</v>
      </c>
      <c r="J22" s="17"/>
    </row>
    <row r="23" spans="1:10" ht="34.5">
      <c r="A23" s="236" t="s">
        <v>51</v>
      </c>
      <c r="B23" s="358">
        <v>6</v>
      </c>
      <c r="C23" s="249">
        <v>2</v>
      </c>
      <c r="D23" s="350">
        <v>0</v>
      </c>
      <c r="E23" s="350">
        <v>1</v>
      </c>
      <c r="F23" s="250">
        <v>74</v>
      </c>
      <c r="G23" s="250">
        <v>22</v>
      </c>
      <c r="H23" s="350">
        <v>9</v>
      </c>
      <c r="I23" s="359">
        <v>7</v>
      </c>
      <c r="J23" s="17"/>
    </row>
    <row r="24" spans="1:10" ht="15">
      <c r="A24" s="236" t="s">
        <v>52</v>
      </c>
      <c r="B24" s="358">
        <v>110</v>
      </c>
      <c r="C24" s="249">
        <v>168</v>
      </c>
      <c r="D24" s="350">
        <v>45</v>
      </c>
      <c r="E24" s="350">
        <v>44</v>
      </c>
      <c r="F24" s="250">
        <v>1441</v>
      </c>
      <c r="G24" s="250">
        <v>562</v>
      </c>
      <c r="H24" s="350">
        <v>744</v>
      </c>
      <c r="I24" s="359">
        <v>284</v>
      </c>
      <c r="J24" s="17"/>
    </row>
    <row r="25" spans="1:10" ht="23.25">
      <c r="A25" s="236" t="s">
        <v>53</v>
      </c>
      <c r="B25" s="358">
        <v>93</v>
      </c>
      <c r="C25" s="249">
        <v>36</v>
      </c>
      <c r="D25" s="350">
        <v>18</v>
      </c>
      <c r="E25" s="350">
        <v>7</v>
      </c>
      <c r="F25" s="250">
        <v>1022</v>
      </c>
      <c r="G25" s="250">
        <v>214</v>
      </c>
      <c r="H25" s="350">
        <v>152</v>
      </c>
      <c r="I25" s="359">
        <v>68</v>
      </c>
      <c r="J25" s="17"/>
    </row>
    <row r="26" spans="1:10" ht="23.25">
      <c r="A26" s="236" t="s">
        <v>54</v>
      </c>
      <c r="B26" s="358">
        <v>32</v>
      </c>
      <c r="C26" s="249">
        <v>4</v>
      </c>
      <c r="D26" s="350">
        <v>26</v>
      </c>
      <c r="E26" s="350">
        <v>24</v>
      </c>
      <c r="F26" s="250">
        <v>323</v>
      </c>
      <c r="G26" s="250">
        <v>37</v>
      </c>
      <c r="H26" s="350">
        <v>275</v>
      </c>
      <c r="I26" s="359">
        <v>141</v>
      </c>
      <c r="J26" s="17"/>
    </row>
    <row r="27" spans="1:10" ht="15">
      <c r="A27" s="236" t="s">
        <v>55</v>
      </c>
      <c r="B27" s="358">
        <v>38</v>
      </c>
      <c r="C27" s="249">
        <v>3</v>
      </c>
      <c r="D27" s="350">
        <v>31</v>
      </c>
      <c r="E27" s="350">
        <v>31</v>
      </c>
      <c r="F27" s="250">
        <v>356</v>
      </c>
      <c r="G27" s="250">
        <v>56</v>
      </c>
      <c r="H27" s="350">
        <v>334</v>
      </c>
      <c r="I27" s="359">
        <v>227</v>
      </c>
      <c r="J27" s="17"/>
    </row>
    <row r="28" spans="1:10" ht="81" customHeight="1">
      <c r="A28" s="236" t="s">
        <v>56</v>
      </c>
      <c r="B28" s="358">
        <v>0</v>
      </c>
      <c r="C28" s="249">
        <v>1</v>
      </c>
      <c r="D28" s="350">
        <v>0</v>
      </c>
      <c r="E28" s="350">
        <v>0</v>
      </c>
      <c r="F28" s="250">
        <v>0</v>
      </c>
      <c r="G28" s="250">
        <v>2</v>
      </c>
      <c r="H28" s="350">
        <v>0</v>
      </c>
      <c r="I28" s="359">
        <v>1</v>
      </c>
      <c r="J28" s="17"/>
    </row>
    <row r="29" spans="1:10" ht="35.25" thickBot="1">
      <c r="A29" s="239" t="s">
        <v>57</v>
      </c>
      <c r="B29" s="362">
        <v>0</v>
      </c>
      <c r="C29" s="252">
        <v>0</v>
      </c>
      <c r="D29" s="354">
        <v>0</v>
      </c>
      <c r="E29" s="354">
        <v>0</v>
      </c>
      <c r="F29" s="253">
        <v>0</v>
      </c>
      <c r="G29" s="253">
        <v>0</v>
      </c>
      <c r="H29" s="354">
        <v>0</v>
      </c>
      <c r="I29" s="363">
        <v>0</v>
      </c>
      <c r="J29" s="17"/>
    </row>
    <row r="30" spans="1:10" ht="15.75" thickBot="1">
      <c r="A30" s="242" t="s">
        <v>30</v>
      </c>
      <c r="B30" s="243">
        <f>SUM(B9:B29)</f>
        <v>5314</v>
      </c>
      <c r="C30" s="243">
        <f aca="true" t="shared" si="0" ref="C30:I30">SUM(C9:C29)</f>
        <v>983</v>
      </c>
      <c r="D30" s="243">
        <f t="shared" si="0"/>
        <v>3049</v>
      </c>
      <c r="E30" s="243">
        <f t="shared" si="0"/>
        <v>1774</v>
      </c>
      <c r="F30" s="243">
        <f t="shared" si="0"/>
        <v>53365</v>
      </c>
      <c r="G30" s="243">
        <f t="shared" si="0"/>
        <v>8232</v>
      </c>
      <c r="H30" s="243">
        <f t="shared" si="0"/>
        <v>33284</v>
      </c>
      <c r="I30" s="244">
        <f t="shared" si="0"/>
        <v>15076</v>
      </c>
      <c r="J30" s="17"/>
    </row>
    <row r="31" spans="1:10" ht="15" customHeight="1">
      <c r="A31" s="60" t="s">
        <v>18</v>
      </c>
      <c r="J31" s="17"/>
    </row>
    <row r="36" ht="15" customHeight="1"/>
    <row r="37" ht="15" customHeight="1"/>
    <row r="38" ht="15" customHeight="1"/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&amp;L18.11.2016&amp;CTÜRKİYE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55">
      <selection activeCell="T43" sqref="T43"/>
    </sheetView>
  </sheetViews>
  <sheetFormatPr defaultColWidth="9.140625" defaultRowHeight="15"/>
  <cols>
    <col min="9" max="9" width="13.421875" style="0" customWidth="1"/>
    <col min="154" max="154" width="3.140625" style="0" customWidth="1"/>
  </cols>
  <sheetData>
    <row r="1" spans="1:9" ht="18.75" customHeight="1" thickBot="1">
      <c r="A1" s="416" t="s">
        <v>573</v>
      </c>
      <c r="B1" s="416"/>
      <c r="C1" s="416"/>
      <c r="D1" s="416"/>
      <c r="E1" s="416"/>
      <c r="F1" s="416"/>
      <c r="G1" s="416"/>
      <c r="H1" s="416"/>
      <c r="I1" s="416"/>
    </row>
    <row r="3" spans="1:9" ht="15.75">
      <c r="A3" s="410" t="s">
        <v>582</v>
      </c>
      <c r="B3" s="410"/>
      <c r="C3" s="410"/>
      <c r="D3" s="410"/>
      <c r="E3" s="410"/>
      <c r="F3" s="410"/>
      <c r="G3" s="410"/>
      <c r="H3" s="410"/>
      <c r="I3" s="410"/>
    </row>
    <row r="4" spans="1:9" ht="15.75" customHeight="1">
      <c r="A4" s="444" t="s">
        <v>59</v>
      </c>
      <c r="B4" s="444"/>
      <c r="C4" s="444"/>
      <c r="D4" s="444"/>
      <c r="E4" s="444"/>
      <c r="F4" s="444"/>
      <c r="G4" s="444"/>
      <c r="H4" s="444"/>
      <c r="I4" s="444"/>
    </row>
    <row r="5" spans="2:8" ht="18.75">
      <c r="B5" s="177"/>
      <c r="D5" s="31"/>
      <c r="E5" s="31"/>
      <c r="F5" s="31"/>
      <c r="G5" s="31"/>
      <c r="H5" s="31"/>
    </row>
    <row r="6" spans="4:8" ht="22.5" customHeight="1" thickBot="1">
      <c r="D6" s="439" t="s">
        <v>60</v>
      </c>
      <c r="E6" s="439"/>
      <c r="F6" s="275" t="s">
        <v>9</v>
      </c>
      <c r="G6" s="276" t="s">
        <v>61</v>
      </c>
      <c r="H6" s="177"/>
    </row>
    <row r="7" spans="4:7" ht="15">
      <c r="D7" s="437" t="s">
        <v>62</v>
      </c>
      <c r="E7" s="445"/>
      <c r="F7" s="346">
        <v>7168</v>
      </c>
      <c r="G7" s="347">
        <v>70.05</v>
      </c>
    </row>
    <row r="8" spans="4:7" ht="13.5" customHeight="1">
      <c r="D8" s="440" t="s">
        <v>63</v>
      </c>
      <c r="E8" s="441"/>
      <c r="F8" s="346">
        <v>185</v>
      </c>
      <c r="G8" s="347">
        <v>1.81</v>
      </c>
    </row>
    <row r="9" spans="4:7" ht="13.5" customHeight="1">
      <c r="D9" s="440" t="s">
        <v>64</v>
      </c>
      <c r="E9" s="441"/>
      <c r="F9" s="346">
        <v>649</v>
      </c>
      <c r="G9" s="347">
        <v>6.34</v>
      </c>
    </row>
    <row r="10" spans="4:7" ht="15.75" customHeight="1">
      <c r="D10" s="440" t="s">
        <v>65</v>
      </c>
      <c r="E10" s="441"/>
      <c r="F10" s="346">
        <v>266</v>
      </c>
      <c r="G10" s="347">
        <v>2.6</v>
      </c>
    </row>
    <row r="11" spans="4:7" ht="14.25" customHeight="1">
      <c r="D11" s="440" t="s">
        <v>66</v>
      </c>
      <c r="E11" s="441"/>
      <c r="F11" s="346">
        <v>230</v>
      </c>
      <c r="G11" s="347">
        <v>2.25</v>
      </c>
    </row>
    <row r="12" spans="4:7" ht="15" customHeight="1">
      <c r="D12" s="440" t="s">
        <v>67</v>
      </c>
      <c r="E12" s="441"/>
      <c r="F12" s="347">
        <v>182</v>
      </c>
      <c r="G12" s="347">
        <v>1.78</v>
      </c>
    </row>
    <row r="13" spans="4:7" ht="14.25" customHeight="1">
      <c r="D13" s="440" t="s">
        <v>68</v>
      </c>
      <c r="E13" s="441"/>
      <c r="F13" s="346">
        <v>451</v>
      </c>
      <c r="G13" s="347">
        <v>4.41</v>
      </c>
    </row>
    <row r="14" spans="4:7" ht="16.5" customHeight="1">
      <c r="D14" s="440" t="s">
        <v>69</v>
      </c>
      <c r="E14" s="441"/>
      <c r="F14" s="347">
        <v>110</v>
      </c>
      <c r="G14" s="347">
        <v>1.07</v>
      </c>
    </row>
    <row r="15" spans="4:7" ht="16.5" customHeight="1">
      <c r="D15" s="440" t="s">
        <v>70</v>
      </c>
      <c r="E15" s="441"/>
      <c r="F15" s="347">
        <v>464</v>
      </c>
      <c r="G15" s="347">
        <v>4.53</v>
      </c>
    </row>
    <row r="16" spans="4:7" ht="15.75" customHeight="1">
      <c r="D16" s="440" t="s">
        <v>71</v>
      </c>
      <c r="E16" s="441"/>
      <c r="F16" s="346">
        <v>90</v>
      </c>
      <c r="G16" s="347">
        <v>0.88</v>
      </c>
    </row>
    <row r="17" spans="4:7" ht="15.75" customHeight="1">
      <c r="D17" s="440" t="s">
        <v>72</v>
      </c>
      <c r="E17" s="441"/>
      <c r="F17" s="347">
        <v>112</v>
      </c>
      <c r="G17" s="347">
        <v>1.09</v>
      </c>
    </row>
    <row r="18" spans="4:7" ht="17.25" customHeight="1">
      <c r="D18" s="440" t="s">
        <v>73</v>
      </c>
      <c r="E18" s="441"/>
      <c r="F18" s="347">
        <v>66</v>
      </c>
      <c r="G18" s="347">
        <v>0.64</v>
      </c>
    </row>
    <row r="19" spans="4:7" ht="17.25" customHeight="1">
      <c r="D19" s="440" t="s">
        <v>74</v>
      </c>
      <c r="E19" s="441"/>
      <c r="F19" s="347">
        <v>61</v>
      </c>
      <c r="G19" s="347">
        <v>0.6</v>
      </c>
    </row>
    <row r="20" spans="4:7" ht="15.75" customHeight="1" thickBot="1">
      <c r="D20" s="442" t="s">
        <v>75</v>
      </c>
      <c r="E20" s="443"/>
      <c r="F20" s="346">
        <v>199</v>
      </c>
      <c r="G20" s="347">
        <v>1.94</v>
      </c>
    </row>
    <row r="21" spans="4:7" s="177" customFormat="1" ht="15">
      <c r="D21" s="432" t="s">
        <v>30</v>
      </c>
      <c r="E21" s="432"/>
      <c r="F21" s="364">
        <f>SUM(F7:F20)</f>
        <v>10233</v>
      </c>
      <c r="G21" s="341">
        <f>F21/10233*100</f>
        <v>100</v>
      </c>
    </row>
    <row r="22" ht="15.75" customHeight="1"/>
    <row r="23" spans="1:9" ht="15">
      <c r="A23" s="444" t="s">
        <v>76</v>
      </c>
      <c r="B23" s="444"/>
      <c r="C23" s="444"/>
      <c r="D23" s="444"/>
      <c r="E23" s="444"/>
      <c r="F23" s="444"/>
      <c r="G23" s="444"/>
      <c r="H23" s="444"/>
      <c r="I23" s="444"/>
    </row>
    <row r="24" ht="15.75" customHeight="1"/>
    <row r="25" spans="4:7" ht="30" customHeight="1" thickBot="1">
      <c r="D25" s="439" t="s">
        <v>60</v>
      </c>
      <c r="E25" s="439"/>
      <c r="F25" s="277" t="s">
        <v>9</v>
      </c>
      <c r="G25" s="276" t="s">
        <v>61</v>
      </c>
    </row>
    <row r="26" spans="4:7" ht="15" customHeight="1">
      <c r="D26" s="437">
        <v>10000</v>
      </c>
      <c r="E26" s="438"/>
      <c r="F26" s="346">
        <v>10852</v>
      </c>
      <c r="G26" s="347">
        <v>25.17</v>
      </c>
    </row>
    <row r="27" spans="4:7" ht="15">
      <c r="D27" s="433" t="s">
        <v>77</v>
      </c>
      <c r="E27" s="434"/>
      <c r="F27" s="346">
        <v>3965</v>
      </c>
      <c r="G27" s="347">
        <v>9.2</v>
      </c>
    </row>
    <row r="28" spans="4:7" ht="15">
      <c r="D28" s="433" t="s">
        <v>78</v>
      </c>
      <c r="E28" s="434"/>
      <c r="F28" s="346">
        <v>1306</v>
      </c>
      <c r="G28" s="347">
        <v>3.03</v>
      </c>
    </row>
    <row r="29" spans="4:7" ht="15">
      <c r="D29" s="433" t="s">
        <v>79</v>
      </c>
      <c r="E29" s="434"/>
      <c r="F29" s="346">
        <v>1001</v>
      </c>
      <c r="G29" s="347">
        <v>2.32</v>
      </c>
    </row>
    <row r="30" spans="4:7" ht="15">
      <c r="D30" s="433" t="s">
        <v>80</v>
      </c>
      <c r="E30" s="434"/>
      <c r="F30" s="346">
        <v>7445</v>
      </c>
      <c r="G30" s="347">
        <v>17.27</v>
      </c>
    </row>
    <row r="31" spans="4:7" ht="15">
      <c r="D31" s="433" t="s">
        <v>81</v>
      </c>
      <c r="E31" s="434"/>
      <c r="F31" s="347">
        <v>534</v>
      </c>
      <c r="G31" s="347">
        <v>1.24</v>
      </c>
    </row>
    <row r="32" spans="4:7" ht="15">
      <c r="D32" s="433" t="s">
        <v>82</v>
      </c>
      <c r="E32" s="434"/>
      <c r="F32" s="346">
        <v>9495</v>
      </c>
      <c r="G32" s="347">
        <v>22.02</v>
      </c>
    </row>
    <row r="33" spans="4:7" ht="15">
      <c r="D33" s="433" t="s">
        <v>83</v>
      </c>
      <c r="E33" s="434"/>
      <c r="F33" s="347">
        <v>292</v>
      </c>
      <c r="G33" s="347">
        <v>0.68</v>
      </c>
    </row>
    <row r="34" spans="4:7" ht="15">
      <c r="D34" s="433" t="s">
        <v>84</v>
      </c>
      <c r="E34" s="434"/>
      <c r="F34" s="347">
        <v>595</v>
      </c>
      <c r="G34" s="347">
        <v>1.38</v>
      </c>
    </row>
    <row r="35" spans="4:7" ht="15">
      <c r="D35" s="433" t="s">
        <v>64</v>
      </c>
      <c r="E35" s="434"/>
      <c r="F35" s="346">
        <v>2782</v>
      </c>
      <c r="G35" s="347">
        <v>6.45</v>
      </c>
    </row>
    <row r="36" spans="4:7" ht="15">
      <c r="D36" s="433" t="s">
        <v>65</v>
      </c>
      <c r="E36" s="434"/>
      <c r="F36" s="347">
        <v>636</v>
      </c>
      <c r="G36" s="347">
        <v>1.47</v>
      </c>
    </row>
    <row r="37" spans="4:7" ht="15">
      <c r="D37" s="433" t="s">
        <v>66</v>
      </c>
      <c r="E37" s="434"/>
      <c r="F37" s="347">
        <v>918</v>
      </c>
      <c r="G37" s="347">
        <v>2.13</v>
      </c>
    </row>
    <row r="38" spans="4:7" ht="15">
      <c r="D38" s="433" t="s">
        <v>67</v>
      </c>
      <c r="E38" s="434"/>
      <c r="F38" s="347">
        <v>727</v>
      </c>
      <c r="G38" s="347">
        <v>1.69</v>
      </c>
    </row>
    <row r="39" spans="4:7" ht="15">
      <c r="D39" s="433" t="s">
        <v>68</v>
      </c>
      <c r="E39" s="434"/>
      <c r="F39" s="346">
        <v>1329</v>
      </c>
      <c r="G39" s="347">
        <v>3.08</v>
      </c>
    </row>
    <row r="40" spans="4:7" ht="15">
      <c r="D40" s="433" t="s">
        <v>85</v>
      </c>
      <c r="E40" s="434"/>
      <c r="F40" s="347">
        <v>222</v>
      </c>
      <c r="G40" s="347">
        <v>0.51</v>
      </c>
    </row>
    <row r="41" spans="4:7" ht="15">
      <c r="D41" s="433" t="s">
        <v>86</v>
      </c>
      <c r="E41" s="434"/>
      <c r="F41" s="347">
        <v>35</v>
      </c>
      <c r="G41" s="347">
        <v>0.08</v>
      </c>
    </row>
    <row r="42" spans="4:7" ht="15">
      <c r="D42" s="433" t="s">
        <v>87</v>
      </c>
      <c r="E42" s="434"/>
      <c r="F42" s="347">
        <v>148</v>
      </c>
      <c r="G42" s="347">
        <v>0.34</v>
      </c>
    </row>
    <row r="43" spans="4:7" ht="15">
      <c r="D43" s="433" t="s">
        <v>88</v>
      </c>
      <c r="E43" s="434"/>
      <c r="F43" s="347">
        <v>572</v>
      </c>
      <c r="G43" s="347">
        <v>1.33</v>
      </c>
    </row>
    <row r="44" spans="4:7" ht="15">
      <c r="D44" s="433" t="s">
        <v>71</v>
      </c>
      <c r="E44" s="434"/>
      <c r="F44" s="347">
        <v>94</v>
      </c>
      <c r="G44" s="347">
        <v>0.22</v>
      </c>
    </row>
    <row r="45" spans="4:7" ht="15">
      <c r="D45" s="433" t="s">
        <v>72</v>
      </c>
      <c r="E45" s="434"/>
      <c r="F45" s="347">
        <v>88</v>
      </c>
      <c r="G45" s="347">
        <v>0.2</v>
      </c>
    </row>
    <row r="46" spans="4:7" ht="15.75" thickBot="1">
      <c r="D46" s="435" t="s">
        <v>89</v>
      </c>
      <c r="E46" s="436"/>
      <c r="F46" s="347">
        <v>83</v>
      </c>
      <c r="G46" s="347">
        <v>0.19</v>
      </c>
    </row>
    <row r="47" spans="4:7" s="177" customFormat="1" ht="15">
      <c r="D47" s="432" t="s">
        <v>30</v>
      </c>
      <c r="E47" s="432"/>
      <c r="F47" s="340">
        <f>SUM(F26:F46)</f>
        <v>43119</v>
      </c>
      <c r="G47" s="341">
        <f>F47/43119*100</f>
        <v>100</v>
      </c>
    </row>
    <row r="48" spans="4:8" ht="15">
      <c r="D48" s="2" t="s">
        <v>90</v>
      </c>
      <c r="E48" s="2"/>
      <c r="F48" s="2"/>
      <c r="G48" s="2"/>
      <c r="H48" s="2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&amp;L18.11.2016&amp;CTÜRKİYE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H24"/>
  <sheetViews>
    <sheetView zoomScalePageLayoutView="0" workbookViewId="0" topLeftCell="A1">
      <selection activeCell="H16" sqref="H16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2" spans="1:8" ht="17.25" customHeight="1" thickBot="1">
      <c r="A2" s="416" t="s">
        <v>564</v>
      </c>
      <c r="B2" s="416"/>
      <c r="C2" s="416"/>
      <c r="D2" s="416"/>
      <c r="E2" s="416"/>
      <c r="F2" s="416"/>
      <c r="G2" s="416"/>
      <c r="H2" s="416"/>
    </row>
    <row r="3" spans="1:8" ht="15" customHeight="1">
      <c r="A3" s="32"/>
      <c r="B3" s="32"/>
      <c r="C3" s="32"/>
      <c r="D3" s="32"/>
      <c r="E3" s="32"/>
      <c r="F3" s="32"/>
      <c r="G3" s="32"/>
      <c r="H3" s="32"/>
    </row>
    <row r="4" spans="1:8" ht="15">
      <c r="A4" t="s">
        <v>536</v>
      </c>
      <c r="B4" s="3"/>
      <c r="C4" s="3"/>
      <c r="D4" s="3" t="s">
        <v>536</v>
      </c>
      <c r="E4" s="3"/>
      <c r="F4" s="3"/>
      <c r="G4" s="3"/>
      <c r="H4" s="3"/>
    </row>
    <row r="5" spans="2:8" ht="15.75">
      <c r="B5" s="449" t="s">
        <v>91</v>
      </c>
      <c r="C5" s="449"/>
      <c r="D5" s="449"/>
      <c r="E5" s="449"/>
      <c r="F5" s="449"/>
      <c r="G5" s="96"/>
      <c r="H5" s="96"/>
    </row>
    <row r="6" spans="2:8" ht="18.75">
      <c r="B6" s="34"/>
      <c r="C6" s="35"/>
      <c r="D6" s="35"/>
      <c r="E6" s="35"/>
      <c r="F6" s="35"/>
      <c r="G6" s="35"/>
      <c r="H6" s="35"/>
    </row>
    <row r="7" spans="2:8" ht="15">
      <c r="B7" s="3"/>
      <c r="C7" s="3"/>
      <c r="D7" s="34"/>
      <c r="E7" s="34"/>
      <c r="F7" s="34"/>
      <c r="G7" s="3"/>
      <c r="H7" s="3"/>
    </row>
    <row r="8" spans="2:8" ht="24.75" customHeight="1">
      <c r="B8" s="447"/>
      <c r="C8" s="448" t="s">
        <v>297</v>
      </c>
      <c r="D8" s="448"/>
      <c r="E8" s="448" t="s">
        <v>298</v>
      </c>
      <c r="F8" s="448"/>
      <c r="G8" s="182"/>
      <c r="H8" s="3"/>
    </row>
    <row r="9" spans="2:8" ht="24.75" customHeight="1">
      <c r="B9" s="447"/>
      <c r="C9" s="448"/>
      <c r="D9" s="448"/>
      <c r="E9" s="448"/>
      <c r="F9" s="448"/>
      <c r="G9" s="3"/>
      <c r="H9" s="3"/>
    </row>
    <row r="10" spans="2:8" ht="24.75" customHeight="1">
      <c r="B10" s="278" t="s">
        <v>299</v>
      </c>
      <c r="C10" s="278" t="s">
        <v>9</v>
      </c>
      <c r="D10" s="278" t="s">
        <v>92</v>
      </c>
      <c r="E10" s="278" t="s">
        <v>9</v>
      </c>
      <c r="F10" s="278" t="s">
        <v>92</v>
      </c>
      <c r="G10" s="95"/>
      <c r="H10" s="3"/>
    </row>
    <row r="11" spans="2:8" ht="24.75" customHeight="1">
      <c r="B11" s="365">
        <v>1</v>
      </c>
      <c r="C11" s="162">
        <v>537</v>
      </c>
      <c r="D11" s="162">
        <v>56.23</v>
      </c>
      <c r="E11" s="163">
        <v>2793</v>
      </c>
      <c r="F11" s="162">
        <v>64.09</v>
      </c>
      <c r="G11" s="3"/>
      <c r="H11" s="3"/>
    </row>
    <row r="12" spans="2:8" ht="24.75" customHeight="1">
      <c r="B12" s="365">
        <v>2</v>
      </c>
      <c r="C12" s="162">
        <v>243</v>
      </c>
      <c r="D12" s="162">
        <v>25.45</v>
      </c>
      <c r="E12" s="163">
        <v>1143</v>
      </c>
      <c r="F12" s="162">
        <v>26.23</v>
      </c>
      <c r="G12" s="3"/>
      <c r="H12" s="3"/>
    </row>
    <row r="13" spans="2:8" ht="24.75" customHeight="1">
      <c r="B13" s="365">
        <v>3</v>
      </c>
      <c r="C13" s="162">
        <v>97</v>
      </c>
      <c r="D13" s="162">
        <v>10.16</v>
      </c>
      <c r="E13" s="162">
        <v>300</v>
      </c>
      <c r="F13" s="162">
        <v>6.88</v>
      </c>
      <c r="G13" s="3"/>
      <c r="H13" s="3"/>
    </row>
    <row r="14" spans="2:8" ht="24.75" customHeight="1">
      <c r="B14" s="365">
        <v>4</v>
      </c>
      <c r="C14" s="162">
        <v>42</v>
      </c>
      <c r="D14" s="162">
        <v>4.4</v>
      </c>
      <c r="E14" s="162">
        <v>90</v>
      </c>
      <c r="F14" s="162">
        <v>2.07</v>
      </c>
      <c r="G14" s="3"/>
      <c r="H14" s="3"/>
    </row>
    <row r="15" spans="2:8" ht="24.75" customHeight="1">
      <c r="B15" s="365">
        <v>5</v>
      </c>
      <c r="C15" s="162">
        <v>24</v>
      </c>
      <c r="D15" s="162">
        <v>2.51</v>
      </c>
      <c r="E15" s="162">
        <v>22</v>
      </c>
      <c r="F15" s="162">
        <v>0.5</v>
      </c>
      <c r="G15" s="3"/>
      <c r="H15" s="3"/>
    </row>
    <row r="16" spans="2:8" ht="24.75" customHeight="1">
      <c r="B16" s="365">
        <v>6</v>
      </c>
      <c r="C16" s="162">
        <v>5</v>
      </c>
      <c r="D16" s="162">
        <v>0.52</v>
      </c>
      <c r="E16" s="162">
        <v>6</v>
      </c>
      <c r="F16" s="162">
        <v>0.14</v>
      </c>
      <c r="G16" s="3"/>
      <c r="H16" s="3"/>
    </row>
    <row r="17" spans="2:8" ht="23.25" customHeight="1">
      <c r="B17" s="365">
        <v>7</v>
      </c>
      <c r="C17" s="162">
        <v>2</v>
      </c>
      <c r="D17" s="162">
        <v>0.21</v>
      </c>
      <c r="E17" s="162">
        <v>1</v>
      </c>
      <c r="F17" s="162">
        <v>0.02</v>
      </c>
      <c r="G17" s="3"/>
      <c r="H17" s="3"/>
    </row>
    <row r="18" spans="2:8" ht="25.5" customHeight="1">
      <c r="B18" s="365">
        <v>8</v>
      </c>
      <c r="C18" s="162">
        <v>1</v>
      </c>
      <c r="D18" s="162">
        <v>0.1</v>
      </c>
      <c r="E18" s="162">
        <v>1</v>
      </c>
      <c r="F18" s="162">
        <v>0.02</v>
      </c>
      <c r="G18" s="3"/>
      <c r="H18" s="3"/>
    </row>
    <row r="19" spans="1:8" ht="22.5" customHeight="1">
      <c r="A19" s="95"/>
      <c r="B19" s="365">
        <v>9</v>
      </c>
      <c r="C19" s="162">
        <v>0</v>
      </c>
      <c r="D19" s="162">
        <v>0</v>
      </c>
      <c r="E19" s="162">
        <v>1</v>
      </c>
      <c r="F19" s="162">
        <v>0.02</v>
      </c>
      <c r="G19" s="95"/>
      <c r="H19" s="3"/>
    </row>
    <row r="20" spans="2:8" ht="23.25" customHeight="1">
      <c r="B20" s="365">
        <v>10</v>
      </c>
      <c r="C20" s="162">
        <v>0</v>
      </c>
      <c r="D20" s="162">
        <v>0</v>
      </c>
      <c r="E20" s="162">
        <v>0</v>
      </c>
      <c r="F20" s="162">
        <v>0</v>
      </c>
      <c r="G20" s="3"/>
      <c r="H20" s="3"/>
    </row>
    <row r="21" spans="2:8" ht="24.75" customHeight="1">
      <c r="B21" s="365" t="s">
        <v>93</v>
      </c>
      <c r="C21" s="162">
        <v>4</v>
      </c>
      <c r="D21" s="162">
        <v>0</v>
      </c>
      <c r="E21" s="162">
        <v>1</v>
      </c>
      <c r="F21" s="162">
        <v>0</v>
      </c>
      <c r="G21" s="3"/>
      <c r="H21" s="3"/>
    </row>
    <row r="22" spans="2:8" ht="24.75" customHeight="1">
      <c r="B22" s="314" t="s">
        <v>30</v>
      </c>
      <c r="C22" s="315">
        <v>955</v>
      </c>
      <c r="D22" s="315">
        <v>100</v>
      </c>
      <c r="E22" s="316">
        <v>4358</v>
      </c>
      <c r="F22" s="315">
        <v>100</v>
      </c>
      <c r="G22" s="3"/>
      <c r="H22" s="3"/>
    </row>
    <row r="23" spans="2:8" ht="18.75" customHeight="1">
      <c r="B23" s="446" t="s">
        <v>18</v>
      </c>
      <c r="C23" s="446"/>
      <c r="D23" s="446"/>
      <c r="E23" s="446"/>
      <c r="F23" s="446"/>
      <c r="G23" s="3"/>
      <c r="H23" s="3"/>
    </row>
    <row r="24" spans="2:8" ht="19.5" customHeight="1">
      <c r="B24" t="s">
        <v>300</v>
      </c>
      <c r="C24" s="3"/>
      <c r="D24" s="3"/>
      <c r="E24" s="3"/>
      <c r="F24" s="3"/>
      <c r="G24" s="3"/>
      <c r="H24" s="3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&amp;L18.11.2016&amp;CTÜRKİYE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2016-11-15T07:51:58Z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