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240" yWindow="-45" windowWidth="9180" windowHeight="4305" tabRatio="1000" activeTab="3"/>
  </bookViews>
  <sheets>
    <sheet name="TOPLAM ALIMLAR KG" sheetId="9" r:id="rId1"/>
    <sheet name="Sayfa1" sheetId="10" r:id="rId2"/>
    <sheet name="Sayfa2" sheetId="11" r:id="rId3"/>
    <sheet name="Sayfa3" sheetId="12" r:id="rId4"/>
  </sheets>
  <definedNames>
    <definedName name="_xlnm.Print_Area" localSheetId="2">Sayfa2!$A$1:$N$131</definedName>
  </definedNames>
  <calcPr calcId="144525"/>
</workbook>
</file>

<file path=xl/calcChain.xml><?xml version="1.0" encoding="utf-8"?>
<calcChain xmlns="http://schemas.openxmlformats.org/spreadsheetml/2006/main">
  <c r="E10" i="12"/>
  <c r="D10"/>
  <c r="C10"/>
  <c r="B10"/>
  <c r="E9" i="11"/>
  <c r="D9"/>
  <c r="C9"/>
  <c r="B9"/>
  <c r="H53" i="10"/>
  <c r="F53"/>
  <c r="E53"/>
  <c r="D53"/>
  <c r="C53"/>
  <c r="B53"/>
  <c r="J41"/>
  <c r="H41"/>
  <c r="F41"/>
  <c r="D41"/>
  <c r="I39"/>
  <c r="G39"/>
  <c r="E39"/>
  <c r="C39"/>
  <c r="J38"/>
  <c r="I52" s="1"/>
  <c r="H38"/>
  <c r="G52" s="1"/>
  <c r="F38"/>
  <c r="D38"/>
  <c r="J32"/>
  <c r="I51" s="1"/>
  <c r="H32"/>
  <c r="G51" s="1"/>
  <c r="F32"/>
  <c r="D32"/>
  <c r="J26"/>
  <c r="I50" s="1"/>
  <c r="H26"/>
  <c r="G50" s="1"/>
  <c r="F26"/>
  <c r="D26"/>
  <c r="J20"/>
  <c r="I49" s="1"/>
  <c r="H20"/>
  <c r="G49" s="1"/>
  <c r="F20"/>
  <c r="D20"/>
  <c r="J14"/>
  <c r="I48" s="1"/>
  <c r="H14"/>
  <c r="G48" s="1"/>
  <c r="F14"/>
  <c r="D14"/>
  <c r="J8"/>
  <c r="I47" s="1"/>
  <c r="I53" s="1"/>
  <c r="H8"/>
  <c r="H39" s="1"/>
  <c r="H42" s="1"/>
  <c r="F8"/>
  <c r="F39" s="1"/>
  <c r="F42" s="1"/>
  <c r="D8"/>
  <c r="D39" s="1"/>
  <c r="D42" s="1"/>
  <c r="D43" l="1"/>
  <c r="H43"/>
  <c r="F43"/>
  <c r="G47"/>
  <c r="G53" s="1"/>
  <c r="J39"/>
  <c r="J42" s="1"/>
  <c r="J43" s="1"/>
  <c r="E32" i="9"/>
  <c r="D32"/>
  <c r="C32"/>
  <c r="B32"/>
  <c r="F21"/>
  <c r="F20"/>
  <c r="F19"/>
  <c r="F18"/>
  <c r="F17"/>
  <c r="F16"/>
  <c r="B12" l="1"/>
  <c r="F10"/>
  <c r="F29"/>
  <c r="F23"/>
  <c r="F24"/>
  <c r="F25"/>
  <c r="F26"/>
  <c r="F27"/>
  <c r="F28"/>
  <c r="F30"/>
  <c r="F31"/>
  <c r="F22"/>
  <c r="F32" s="1"/>
  <c r="C9"/>
  <c r="D9"/>
  <c r="E9"/>
  <c r="B9"/>
  <c r="B13" s="1"/>
  <c r="F7"/>
  <c r="F8"/>
  <c r="F5"/>
  <c r="F6"/>
  <c r="F4"/>
  <c r="F3"/>
  <c r="C12"/>
  <c r="E12"/>
  <c r="D12"/>
  <c r="F11"/>
  <c r="F9"/>
  <c r="D13" l="1"/>
  <c r="F12"/>
  <c r="F13" s="1"/>
  <c r="E13"/>
  <c r="C13"/>
</calcChain>
</file>

<file path=xl/sharedStrings.xml><?xml version="1.0" encoding="utf-8"?>
<sst xmlns="http://schemas.openxmlformats.org/spreadsheetml/2006/main" count="142" uniqueCount="68">
  <si>
    <t xml:space="preserve">TOPLAM </t>
  </si>
  <si>
    <t xml:space="preserve">KOOPERATİF ADI </t>
  </si>
  <si>
    <t>I.SINIF</t>
  </si>
  <si>
    <t>II.SINIF</t>
  </si>
  <si>
    <t>III.SINIF</t>
  </si>
  <si>
    <t>ÇİPEZ</t>
  </si>
  <si>
    <t>ALANYA</t>
  </si>
  <si>
    <t xml:space="preserve">BURSA </t>
  </si>
  <si>
    <t>AYDIN</t>
  </si>
  <si>
    <t>HATAY</t>
  </si>
  <si>
    <t>BİLECİK</t>
  </si>
  <si>
    <t>MİHALGAZİ</t>
  </si>
  <si>
    <t>ADAPAZARI</t>
  </si>
  <si>
    <t>POLİHİBRİT GENEL TOPLAMI</t>
  </si>
  <si>
    <t xml:space="preserve">BURSA DAMIZLIK KOZA </t>
  </si>
  <si>
    <t>BİLECİK DAMIZLIK KOZA</t>
  </si>
  <si>
    <t xml:space="preserve">GENEL TOPLAM </t>
  </si>
  <si>
    <t xml:space="preserve">DAMIZLIK TOPLAM </t>
  </si>
  <si>
    <t xml:space="preserve">MUĞLA </t>
  </si>
  <si>
    <t xml:space="preserve">İZMİR </t>
  </si>
  <si>
    <t>MANİSA</t>
  </si>
  <si>
    <t>ADANA</t>
  </si>
  <si>
    <t>BALIKESİR</t>
  </si>
  <si>
    <t>ÇANAKKALE</t>
  </si>
  <si>
    <t>MERSİN</t>
  </si>
  <si>
    <t>UŞAK</t>
  </si>
  <si>
    <t>AMASYA</t>
  </si>
  <si>
    <t>ISPARTA</t>
  </si>
  <si>
    <t>İSTANBUL</t>
  </si>
  <si>
    <t>KIRKLARELİ</t>
  </si>
  <si>
    <t>İZMİT</t>
  </si>
  <si>
    <t>BURSA GENEL TOPLAM</t>
  </si>
  <si>
    <t>BURSA KOOPERATİFİ POLİHİBRİT YAŞ KOZA ALIMLARI</t>
  </si>
  <si>
    <t>2011 YILI POLİHİBRİT VE DAMIZLIK YAŞ KOZA LIMLARI</t>
  </si>
  <si>
    <t>MİHALGAZİ/DİYARBAKIR</t>
  </si>
  <si>
    <t>2008 YILI</t>
  </si>
  <si>
    <t>2009 YILI</t>
  </si>
  <si>
    <t>2010 YILI</t>
  </si>
  <si>
    <t>2011 YILI</t>
  </si>
  <si>
    <t>KOOPERATİF ADI</t>
  </si>
  <si>
    <t>TOHUM DAĞITIMI</t>
  </si>
  <si>
    <t>ÜRÜN ALIMI (KG)</t>
  </si>
  <si>
    <t xml:space="preserve">BURSA KOOPERATİFİ  </t>
  </si>
  <si>
    <t>I. SINIF</t>
  </si>
  <si>
    <t>II. SINIF</t>
  </si>
  <si>
    <t>III. SINIF</t>
  </si>
  <si>
    <t>DAMIZLIK</t>
  </si>
  <si>
    <t>TOPLAM</t>
  </si>
  <si>
    <t xml:space="preserve">BİLECİK KOOPERATİFİ </t>
  </si>
  <si>
    <t xml:space="preserve">ADAPAZARI KOOPERATİFİ </t>
  </si>
  <si>
    <t xml:space="preserve">MİHALGAZİ KOOPERATİFİ </t>
  </si>
  <si>
    <t>DİYARBAKIR</t>
  </si>
  <si>
    <t xml:space="preserve">ALANYA KOOPERATİFİ </t>
  </si>
  <si>
    <t>GENEL TOPLAM</t>
  </si>
  <si>
    <t>POLİHİBRİT</t>
  </si>
  <si>
    <t>İCMAL</t>
  </si>
  <si>
    <t>BURSA KOOP.</t>
  </si>
  <si>
    <t>YAŞ KOZA ALIM MİKTARI</t>
  </si>
  <si>
    <t>BİLECİK KOOP.</t>
  </si>
  <si>
    <t>ADAPAZARI KOOP</t>
  </si>
  <si>
    <t>MİHALGAZİ KOOP.</t>
  </si>
  <si>
    <t>ALANYA KOOP.</t>
  </si>
  <si>
    <t>BURSA KOOPERATİFİ YAŞ KOZA ALIM MİKTARI</t>
  </si>
  <si>
    <t>BİLECİK KOOPERATİFİ YAŞ KOZA ALIM MİKTARI</t>
  </si>
  <si>
    <t>ADAPAZARI KOOPERATİFİ YAŞ KOZA ALIM MİKTARI</t>
  </si>
  <si>
    <t>MİHALGAZİ KOOPERATİFİ YAŞ KOZA ALIM MİKTARI</t>
  </si>
  <si>
    <t>DİYARBAKIR BÖLGESİ YAŞ KOZA ALIM MİKTARI</t>
  </si>
  <si>
    <t>ALANYA KOOPERATİFİ YAŞ KOZA ALIM MİKTARI</t>
  </si>
</sst>
</file>

<file path=xl/styles.xml><?xml version="1.0" encoding="utf-8"?>
<styleSheet xmlns="http://schemas.openxmlformats.org/spreadsheetml/2006/main">
  <numFmts count="3">
    <numFmt numFmtId="164" formatCode="_-* #,##0.00\ _T_L_-;\-* #,##0.00\ _T_L_-;_-* &quot;-&quot;??\ _T_L_-;_-@_-"/>
    <numFmt numFmtId="165" formatCode="_-* #,##0.0\ _T_L_-;\-* #,##0.0\ _T_L_-;_-* &quot;-&quot;??\ _T_L_-;_-@_-"/>
    <numFmt numFmtId="166" formatCode="#,##0.0"/>
  </numFmts>
  <fonts count="9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165" fontId="2" fillId="0" borderId="0" xfId="1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4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3" fillId="7" borderId="9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6" borderId="1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 wrapTex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0" fontId="6" fillId="0" borderId="6" xfId="0" applyFont="1" applyBorder="1"/>
    <xf numFmtId="0" fontId="0" fillId="0" borderId="6" xfId="0" applyBorder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4" fillId="0" borderId="6" xfId="0" applyFont="1" applyBorder="1"/>
    <xf numFmtId="4" fontId="4" fillId="0" borderId="6" xfId="0" applyNumberFormat="1" applyFont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4" fillId="8" borderId="6" xfId="0" applyFont="1" applyFill="1" applyBorder="1"/>
    <xf numFmtId="166" fontId="5" fillId="8" borderId="6" xfId="0" applyNumberFormat="1" applyFont="1" applyFill="1" applyBorder="1" applyAlignment="1">
      <alignment horizontal="center"/>
    </xf>
    <xf numFmtId="4" fontId="5" fillId="8" borderId="6" xfId="0" applyNumberFormat="1" applyFont="1" applyFill="1" applyBorder="1" applyAlignment="1">
      <alignment horizontal="center"/>
    </xf>
    <xf numFmtId="0" fontId="5" fillId="8" borderId="6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6" xfId="0" applyFont="1" applyFill="1" applyBorder="1"/>
    <xf numFmtId="166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4" fillId="9" borderId="6" xfId="0" applyFont="1" applyFill="1" applyBorder="1"/>
    <xf numFmtId="4" fontId="4" fillId="9" borderId="6" xfId="0" applyNumberFormat="1" applyFont="1" applyFill="1" applyBorder="1"/>
    <xf numFmtId="4" fontId="5" fillId="9" borderId="6" xfId="0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wrapText="1"/>
    </xf>
    <xf numFmtId="0" fontId="6" fillId="0" borderId="6" xfId="0" applyFont="1" applyBorder="1" applyAlignment="1">
      <alignment vertical="center"/>
    </xf>
    <xf numFmtId="166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0" fontId="7" fillId="8" borderId="15" xfId="0" applyFont="1" applyFill="1" applyBorder="1" applyAlignment="1">
      <alignment horizontal="center" vertical="center"/>
    </xf>
    <xf numFmtId="166" fontId="7" fillId="8" borderId="16" xfId="0" applyNumberFormat="1" applyFont="1" applyFill="1" applyBorder="1" applyAlignment="1">
      <alignment horizontal="center" vertical="center"/>
    </xf>
    <xf numFmtId="4" fontId="7" fillId="8" borderId="16" xfId="0" applyNumberFormat="1" applyFont="1" applyFill="1" applyBorder="1" applyAlignment="1">
      <alignment horizontal="center" vertical="center"/>
    </xf>
    <xf numFmtId="166" fontId="7" fillId="8" borderId="17" xfId="0" applyNumberFormat="1" applyFont="1" applyFill="1" applyBorder="1" applyAlignment="1">
      <alignment horizontal="center" vertical="center"/>
    </xf>
    <xf numFmtId="4" fontId="4" fillId="0" borderId="6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Binlik Ayracı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lineChart>
        <c:grouping val="standard"/>
        <c:ser>
          <c:idx val="0"/>
          <c:order val="0"/>
          <c:tx>
            <c:strRef>
              <c:f>Sayfa2!$A$20</c:f>
              <c:strCache>
                <c:ptCount val="1"/>
                <c:pt idx="0">
                  <c:v>BURSA KOOP.</c:v>
                </c:pt>
              </c:strCache>
            </c:strRef>
          </c:tx>
          <c:dLbls>
            <c:showVal val="1"/>
          </c:dLbls>
          <c:cat>
            <c:multiLvlStrRef>
              <c:f>Sayfa2!$B$18:$E$19</c:f>
              <c:multiLvlStrCache>
                <c:ptCount val="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</c:lvl>
                <c:lvl>
                  <c:pt idx="0">
                    <c:v>BURSA KOOPERATİFİ YAŞ KOZA ALIM MİKTARI</c:v>
                  </c:pt>
                </c:lvl>
              </c:multiLvlStrCache>
            </c:multiLvlStrRef>
          </c:cat>
          <c:val>
            <c:numRef>
              <c:f>Sayfa2!$B$20:$E$20</c:f>
              <c:numCache>
                <c:formatCode>#,##0.00</c:formatCode>
                <c:ptCount val="4"/>
                <c:pt idx="0">
                  <c:v>6831.3</c:v>
                </c:pt>
                <c:pt idx="1">
                  <c:v>8904</c:v>
                </c:pt>
                <c:pt idx="2">
                  <c:v>12303.48</c:v>
                </c:pt>
                <c:pt idx="3">
                  <c:v>18189.75</c:v>
                </c:pt>
              </c:numCache>
            </c:numRef>
          </c:val>
        </c:ser>
        <c:dLbls/>
        <c:marker val="1"/>
        <c:axId val="50174976"/>
        <c:axId val="50193152"/>
      </c:lineChart>
      <c:catAx>
        <c:axId val="50174976"/>
        <c:scaling>
          <c:orientation val="minMax"/>
        </c:scaling>
        <c:axPos val="b"/>
        <c:tickLblPos val="nextTo"/>
        <c:crossAx val="50193152"/>
        <c:crosses val="autoZero"/>
        <c:auto val="1"/>
        <c:lblAlgn val="ctr"/>
        <c:lblOffset val="100"/>
      </c:catAx>
      <c:valAx>
        <c:axId val="50193152"/>
        <c:scaling>
          <c:orientation val="minMax"/>
        </c:scaling>
        <c:axPos val="l"/>
        <c:majorGridlines/>
        <c:numFmt formatCode="#,##0.00" sourceLinked="1"/>
        <c:tickLblPos val="nextTo"/>
        <c:crossAx val="50174976"/>
        <c:crosses val="autoZero"/>
        <c:crossBetween val="between"/>
        <c:majorUnit val="1000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lineChart>
        <c:grouping val="standard"/>
        <c:ser>
          <c:idx val="0"/>
          <c:order val="0"/>
          <c:tx>
            <c:strRef>
              <c:f>Sayfa2!$A$41</c:f>
              <c:strCache>
                <c:ptCount val="1"/>
                <c:pt idx="0">
                  <c:v>BİLECİK KOOP.</c:v>
                </c:pt>
              </c:strCache>
            </c:strRef>
          </c:tx>
          <c:dLbls>
            <c:showVal val="1"/>
          </c:dLbls>
          <c:cat>
            <c:multiLvlStrRef>
              <c:f>Sayfa2!$B$39:$E$40</c:f>
              <c:multiLvlStrCache>
                <c:ptCount val="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</c:lvl>
                <c:lvl>
                  <c:pt idx="0">
                    <c:v>BİLECİK KOOPERATİFİ YAŞ KOZA ALIM MİKTARI</c:v>
                  </c:pt>
                </c:lvl>
              </c:multiLvlStrCache>
            </c:multiLvlStrRef>
          </c:cat>
          <c:val>
            <c:numRef>
              <c:f>Sayfa2!$B$41:$E$41</c:f>
              <c:numCache>
                <c:formatCode>General</c:formatCode>
                <c:ptCount val="4"/>
                <c:pt idx="0">
                  <c:v>21706.5</c:v>
                </c:pt>
                <c:pt idx="1">
                  <c:v>20204.8</c:v>
                </c:pt>
                <c:pt idx="2">
                  <c:v>16818</c:v>
                </c:pt>
                <c:pt idx="3">
                  <c:v>19545.7</c:v>
                </c:pt>
              </c:numCache>
            </c:numRef>
          </c:val>
        </c:ser>
        <c:dLbls/>
        <c:marker val="1"/>
        <c:axId val="50360320"/>
        <c:axId val="50361856"/>
      </c:lineChart>
      <c:catAx>
        <c:axId val="50360320"/>
        <c:scaling>
          <c:orientation val="minMax"/>
        </c:scaling>
        <c:axPos val="b"/>
        <c:tickLblPos val="nextTo"/>
        <c:crossAx val="50361856"/>
        <c:crosses val="autoZero"/>
        <c:auto val="1"/>
        <c:lblAlgn val="ctr"/>
        <c:lblOffset val="100"/>
      </c:catAx>
      <c:valAx>
        <c:axId val="50361856"/>
        <c:scaling>
          <c:orientation val="minMax"/>
          <c:max val="23000"/>
        </c:scaling>
        <c:axPos val="l"/>
        <c:majorGridlines/>
        <c:numFmt formatCode="General" sourceLinked="1"/>
        <c:tickLblPos val="nextTo"/>
        <c:crossAx val="50360320"/>
        <c:crosses val="autoZero"/>
        <c:crossBetween val="between"/>
        <c:majorUnit val="1000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lineChart>
        <c:grouping val="standard"/>
        <c:ser>
          <c:idx val="0"/>
          <c:order val="0"/>
          <c:tx>
            <c:strRef>
              <c:f>Sayfa2!$A$63</c:f>
              <c:strCache>
                <c:ptCount val="1"/>
                <c:pt idx="0">
                  <c:v>ADAPAZARI KOOP</c:v>
                </c:pt>
              </c:strCache>
            </c:strRef>
          </c:tx>
          <c:dLbls>
            <c:showVal val="1"/>
          </c:dLbls>
          <c:cat>
            <c:multiLvlStrRef>
              <c:f>Sayfa2!$B$61:$E$62</c:f>
              <c:multiLvlStrCache>
                <c:ptCount val="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</c:lvl>
                <c:lvl>
                  <c:pt idx="0">
                    <c:v>ADAPAZARI KOOPERATİFİ YAŞ KOZA ALIM MİKTARI</c:v>
                  </c:pt>
                </c:lvl>
              </c:multiLvlStrCache>
            </c:multiLvlStrRef>
          </c:cat>
          <c:val>
            <c:numRef>
              <c:f>Sayfa2!$B$63:$E$63</c:f>
              <c:numCache>
                <c:formatCode>#,##0.00</c:formatCode>
                <c:ptCount val="4"/>
                <c:pt idx="0">
                  <c:v>9375.5</c:v>
                </c:pt>
                <c:pt idx="1">
                  <c:v>9817</c:v>
                </c:pt>
                <c:pt idx="2">
                  <c:v>9005</c:v>
                </c:pt>
                <c:pt idx="3">
                  <c:v>9300</c:v>
                </c:pt>
              </c:numCache>
            </c:numRef>
          </c:val>
        </c:ser>
        <c:dLbls/>
        <c:marker val="1"/>
        <c:axId val="50393856"/>
        <c:axId val="50395392"/>
      </c:lineChart>
      <c:catAx>
        <c:axId val="50393856"/>
        <c:scaling>
          <c:orientation val="minMax"/>
        </c:scaling>
        <c:axPos val="b"/>
        <c:tickLblPos val="nextTo"/>
        <c:crossAx val="50395392"/>
        <c:crosses val="autoZero"/>
        <c:auto val="1"/>
        <c:lblAlgn val="ctr"/>
        <c:lblOffset val="100"/>
      </c:catAx>
      <c:valAx>
        <c:axId val="50395392"/>
        <c:scaling>
          <c:orientation val="minMax"/>
        </c:scaling>
        <c:axPos val="l"/>
        <c:majorGridlines/>
        <c:numFmt formatCode="#,##0.00" sourceLinked="1"/>
        <c:tickLblPos val="nextTo"/>
        <c:crossAx val="503938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lineChart>
        <c:grouping val="standard"/>
        <c:ser>
          <c:idx val="0"/>
          <c:order val="0"/>
          <c:tx>
            <c:strRef>
              <c:f>Sayfa2!$A$82</c:f>
              <c:strCache>
                <c:ptCount val="1"/>
                <c:pt idx="0">
                  <c:v>MİHALGAZİ KOOP.</c:v>
                </c:pt>
              </c:strCache>
            </c:strRef>
          </c:tx>
          <c:dLbls>
            <c:showVal val="1"/>
          </c:dLbls>
          <c:cat>
            <c:multiLvlStrRef>
              <c:f>Sayfa2!$B$80:$E$81</c:f>
              <c:multiLvlStrCache>
                <c:ptCount val="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</c:lvl>
                <c:lvl>
                  <c:pt idx="0">
                    <c:v>MİHALGAZİ KOOPERATİFİ YAŞ KOZA ALIM MİKTARI</c:v>
                  </c:pt>
                </c:lvl>
              </c:multiLvlStrCache>
            </c:multiLvlStrRef>
          </c:cat>
          <c:val>
            <c:numRef>
              <c:f>Sayfa2!$B$82:$E$82</c:f>
              <c:numCache>
                <c:formatCode>#,##0.00</c:formatCode>
                <c:ptCount val="4"/>
                <c:pt idx="0">
                  <c:v>23296.2</c:v>
                </c:pt>
                <c:pt idx="1">
                  <c:v>27663.8</c:v>
                </c:pt>
                <c:pt idx="2">
                  <c:v>22733.1</c:v>
                </c:pt>
                <c:pt idx="3">
                  <c:v>24621.200000000001</c:v>
                </c:pt>
              </c:numCache>
            </c:numRef>
          </c:val>
        </c:ser>
        <c:dLbls/>
        <c:marker val="1"/>
        <c:axId val="50431488"/>
        <c:axId val="50433024"/>
      </c:lineChart>
      <c:catAx>
        <c:axId val="50431488"/>
        <c:scaling>
          <c:orientation val="minMax"/>
        </c:scaling>
        <c:axPos val="b"/>
        <c:tickLblPos val="nextTo"/>
        <c:crossAx val="50433024"/>
        <c:crosses val="autoZero"/>
        <c:auto val="1"/>
        <c:lblAlgn val="ctr"/>
        <c:lblOffset val="100"/>
      </c:catAx>
      <c:valAx>
        <c:axId val="50433024"/>
        <c:scaling>
          <c:orientation val="minMax"/>
          <c:min val="15000"/>
        </c:scaling>
        <c:axPos val="l"/>
        <c:majorGridlines/>
        <c:numFmt formatCode="#,##0.00" sourceLinked="1"/>
        <c:tickLblPos val="nextTo"/>
        <c:crossAx val="50431488"/>
        <c:crosses val="autoZero"/>
        <c:crossBetween val="between"/>
        <c:majorUnit val="1000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lineChart>
        <c:grouping val="standard"/>
        <c:ser>
          <c:idx val="0"/>
          <c:order val="0"/>
          <c:tx>
            <c:strRef>
              <c:f>Sayfa2!$A$121</c:f>
              <c:strCache>
                <c:ptCount val="1"/>
                <c:pt idx="0">
                  <c:v>ALANYA KOOP.</c:v>
                </c:pt>
              </c:strCache>
            </c:strRef>
          </c:tx>
          <c:dLbls>
            <c:showVal val="1"/>
          </c:dLbls>
          <c:cat>
            <c:multiLvlStrRef>
              <c:f>Sayfa2!$B$119:$E$120</c:f>
              <c:multiLvlStrCache>
                <c:ptCount val="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</c:lvl>
                <c:lvl>
                  <c:pt idx="0">
                    <c:v>ALANYA KOOPERATİFİ YAŞ KOZA ALIM MİKTARI</c:v>
                  </c:pt>
                </c:lvl>
              </c:multiLvlStrCache>
            </c:multiLvlStrRef>
          </c:cat>
          <c:val>
            <c:numRef>
              <c:f>Sayfa2!$B$121:$E$121</c:f>
              <c:numCache>
                <c:formatCode>#,##0.00</c:formatCode>
                <c:ptCount val="4"/>
                <c:pt idx="0">
                  <c:v>25438.5</c:v>
                </c:pt>
                <c:pt idx="1">
                  <c:v>25908</c:v>
                </c:pt>
                <c:pt idx="2">
                  <c:v>23739</c:v>
                </c:pt>
                <c:pt idx="3">
                  <c:v>25688.5</c:v>
                </c:pt>
              </c:numCache>
            </c:numRef>
          </c:val>
        </c:ser>
        <c:dLbls/>
        <c:marker val="1"/>
        <c:axId val="50538752"/>
        <c:axId val="50540544"/>
      </c:lineChart>
      <c:catAx>
        <c:axId val="50538752"/>
        <c:scaling>
          <c:orientation val="minMax"/>
        </c:scaling>
        <c:axPos val="b"/>
        <c:tickLblPos val="nextTo"/>
        <c:crossAx val="50540544"/>
        <c:crosses val="autoZero"/>
        <c:auto val="1"/>
        <c:lblAlgn val="ctr"/>
        <c:lblOffset val="100"/>
      </c:catAx>
      <c:valAx>
        <c:axId val="50540544"/>
        <c:scaling>
          <c:orientation val="minMax"/>
        </c:scaling>
        <c:axPos val="l"/>
        <c:majorGridlines/>
        <c:numFmt formatCode="#,##0.00" sourceLinked="1"/>
        <c:tickLblPos val="nextTo"/>
        <c:crossAx val="50538752"/>
        <c:crosses val="autoZero"/>
        <c:crossBetween val="between"/>
        <c:majorUnit val="1000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lineChart>
        <c:grouping val="standard"/>
        <c:ser>
          <c:idx val="0"/>
          <c:order val="0"/>
          <c:tx>
            <c:strRef>
              <c:f>Sayfa2!$A$105</c:f>
              <c:strCache>
                <c:ptCount val="1"/>
                <c:pt idx="0">
                  <c:v>DİYARBAKIR</c:v>
                </c:pt>
              </c:strCache>
            </c:strRef>
          </c:tx>
          <c:dLbls>
            <c:showVal val="1"/>
          </c:dLbls>
          <c:cat>
            <c:multiLvlStrRef>
              <c:f>Sayfa2!$B$103:$E$104</c:f>
              <c:multiLvlStrCache>
                <c:ptCount val="4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</c:lvl>
                <c:lvl>
                  <c:pt idx="0">
                    <c:v>DİYARBAKIR BÖLGESİ YAŞ KOZA ALIM MİKTARI</c:v>
                  </c:pt>
                </c:lvl>
              </c:multiLvlStrCache>
            </c:multiLvlStrRef>
          </c:cat>
          <c:val>
            <c:numRef>
              <c:f>Sayfa2!$B$105:$E$105</c:f>
              <c:numCache>
                <c:formatCode>#,##0.00</c:formatCode>
                <c:ptCount val="4"/>
                <c:pt idx="0">
                  <c:v>39966.199999999997</c:v>
                </c:pt>
                <c:pt idx="1">
                  <c:v>47102</c:v>
                </c:pt>
                <c:pt idx="2">
                  <c:v>44361.5</c:v>
                </c:pt>
                <c:pt idx="3">
                  <c:v>53301.5</c:v>
                </c:pt>
              </c:numCache>
            </c:numRef>
          </c:val>
        </c:ser>
        <c:dLbls/>
        <c:marker val="1"/>
        <c:axId val="50547712"/>
        <c:axId val="50561792"/>
      </c:lineChart>
      <c:catAx>
        <c:axId val="50547712"/>
        <c:scaling>
          <c:orientation val="minMax"/>
        </c:scaling>
        <c:axPos val="b"/>
        <c:tickLblPos val="nextTo"/>
        <c:crossAx val="50561792"/>
        <c:crosses val="autoZero"/>
        <c:auto val="1"/>
        <c:lblAlgn val="ctr"/>
        <c:lblOffset val="100"/>
      </c:catAx>
      <c:valAx>
        <c:axId val="50561792"/>
        <c:scaling>
          <c:orientation val="minMax"/>
          <c:min val="30000"/>
        </c:scaling>
        <c:axPos val="l"/>
        <c:majorGridlines/>
        <c:numFmt formatCode="#,##0.00" sourceLinked="1"/>
        <c:tickLblPos val="nextTo"/>
        <c:crossAx val="50547712"/>
        <c:crosses val="autoZero"/>
        <c:crossBetween val="between"/>
        <c:majorUnit val="1000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Sayfa3!$B$3</c:f>
              <c:strCache>
                <c:ptCount val="1"/>
                <c:pt idx="0">
                  <c:v>2008</c:v>
                </c:pt>
              </c:strCache>
            </c:strRef>
          </c:tx>
          <c:dLbls>
            <c:dLbl>
              <c:idx val="2"/>
              <c:layout>
                <c:manualLayout>
                  <c:x val="-1.5835312747426761E-3"/>
                  <c:y val="3.298968358044569E-2"/>
                </c:manualLayout>
              </c:layout>
              <c:showVal val="1"/>
            </c:dLbl>
            <c:dLbl>
              <c:idx val="3"/>
              <c:layout>
                <c:manualLayout>
                  <c:x val="-1.9002375296912181E-2"/>
                  <c:y val="5.4982805967409482E-2"/>
                </c:manualLayout>
              </c:layout>
              <c:showVal val="1"/>
            </c:dLbl>
            <c:dLbl>
              <c:idx val="5"/>
              <c:layout>
                <c:manualLayout>
                  <c:x val="-4.7505938242280304E-3"/>
                  <c:y val="7.4226788056002815E-2"/>
                </c:manualLayout>
              </c:layout>
              <c:showVal val="1"/>
            </c:dLbl>
            <c:showVal val="1"/>
          </c:dLbls>
          <c:cat>
            <c:strRef>
              <c:f>Sayfa3!$A$4:$A$9</c:f>
              <c:strCache>
                <c:ptCount val="6"/>
                <c:pt idx="0">
                  <c:v>BURSA KOOP.</c:v>
                </c:pt>
                <c:pt idx="1">
                  <c:v>BİLECİK KOOP.</c:v>
                </c:pt>
                <c:pt idx="2">
                  <c:v>ADAPAZARI KOOP</c:v>
                </c:pt>
                <c:pt idx="3">
                  <c:v>MİHALGAZİ KOOP.</c:v>
                </c:pt>
                <c:pt idx="4">
                  <c:v>DİYARBAKIR</c:v>
                </c:pt>
                <c:pt idx="5">
                  <c:v>ALANYA KOOP.</c:v>
                </c:pt>
              </c:strCache>
            </c:strRef>
          </c:cat>
          <c:val>
            <c:numRef>
              <c:f>Sayfa3!$B$4:$B$9</c:f>
              <c:numCache>
                <c:formatCode>General</c:formatCode>
                <c:ptCount val="6"/>
                <c:pt idx="0" formatCode="#,##0.00">
                  <c:v>6831.3</c:v>
                </c:pt>
                <c:pt idx="1">
                  <c:v>21706.5</c:v>
                </c:pt>
                <c:pt idx="2" formatCode="#,##0.00">
                  <c:v>9375.5</c:v>
                </c:pt>
                <c:pt idx="3" formatCode="#,##0.00">
                  <c:v>23296.2</c:v>
                </c:pt>
                <c:pt idx="4" formatCode="#,##0.00">
                  <c:v>39966.199999999997</c:v>
                </c:pt>
                <c:pt idx="5" formatCode="#,##0.00">
                  <c:v>25438.5</c:v>
                </c:pt>
              </c:numCache>
            </c:numRef>
          </c:val>
        </c:ser>
        <c:ser>
          <c:idx val="1"/>
          <c:order val="1"/>
          <c:tx>
            <c:strRef>
              <c:f>Sayfa3!$C$3</c:f>
              <c:strCache>
                <c:ptCount val="1"/>
                <c:pt idx="0">
                  <c:v>2009</c:v>
                </c:pt>
              </c:strCache>
            </c:strRef>
          </c:tx>
          <c:dLbls>
            <c:dLbl>
              <c:idx val="1"/>
              <c:layout>
                <c:manualLayout>
                  <c:x val="1.583531274742676E-2"/>
                  <c:y val="1.924398208859332E-2"/>
                </c:manualLayout>
              </c:layout>
              <c:showVal val="1"/>
            </c:dLbl>
            <c:showVal val="1"/>
          </c:dLbls>
          <c:cat>
            <c:strRef>
              <c:f>Sayfa3!$A$4:$A$9</c:f>
              <c:strCache>
                <c:ptCount val="6"/>
                <c:pt idx="0">
                  <c:v>BURSA KOOP.</c:v>
                </c:pt>
                <c:pt idx="1">
                  <c:v>BİLECİK KOOP.</c:v>
                </c:pt>
                <c:pt idx="2">
                  <c:v>ADAPAZARI KOOP</c:v>
                </c:pt>
                <c:pt idx="3">
                  <c:v>MİHALGAZİ KOOP.</c:v>
                </c:pt>
                <c:pt idx="4">
                  <c:v>DİYARBAKIR</c:v>
                </c:pt>
                <c:pt idx="5">
                  <c:v>ALANYA KOOP.</c:v>
                </c:pt>
              </c:strCache>
            </c:strRef>
          </c:cat>
          <c:val>
            <c:numRef>
              <c:f>Sayfa3!$C$4:$C$9</c:f>
              <c:numCache>
                <c:formatCode>General</c:formatCode>
                <c:ptCount val="6"/>
                <c:pt idx="0" formatCode="#,##0.00">
                  <c:v>8904</c:v>
                </c:pt>
                <c:pt idx="1">
                  <c:v>20204.8</c:v>
                </c:pt>
                <c:pt idx="2" formatCode="#,##0.00">
                  <c:v>9817</c:v>
                </c:pt>
                <c:pt idx="3" formatCode="#,##0.00">
                  <c:v>27663.8</c:v>
                </c:pt>
                <c:pt idx="4" formatCode="#,##0.00">
                  <c:v>47102</c:v>
                </c:pt>
                <c:pt idx="5" formatCode="#,##0.00">
                  <c:v>25908</c:v>
                </c:pt>
              </c:numCache>
            </c:numRef>
          </c:val>
        </c:ser>
        <c:ser>
          <c:idx val="2"/>
          <c:order val="2"/>
          <c:tx>
            <c:strRef>
              <c:f>Sayfa3!$D$3</c:f>
              <c:strCache>
                <c:ptCount val="1"/>
                <c:pt idx="0">
                  <c:v>2010</c:v>
                </c:pt>
              </c:strCache>
            </c:strRef>
          </c:tx>
          <c:dLbls>
            <c:dLbl>
              <c:idx val="1"/>
              <c:layout>
                <c:manualLayout>
                  <c:x val="4.7505938242280304E-3"/>
                  <c:y val="2.7491402983704751E-2"/>
                </c:manualLayout>
              </c:layout>
              <c:showVal val="1"/>
            </c:dLbl>
            <c:dLbl>
              <c:idx val="2"/>
              <c:layout>
                <c:manualLayout>
                  <c:x val="1.2668250197941407E-2"/>
                  <c:y val="2.7491402983704751E-2"/>
                </c:manualLayout>
              </c:layout>
              <c:showVal val="1"/>
            </c:dLbl>
            <c:dLbl>
              <c:idx val="3"/>
              <c:layout>
                <c:manualLayout>
                  <c:x val="3.1670625494853535E-3"/>
                  <c:y val="5.223366566903901E-2"/>
                </c:manualLayout>
              </c:layout>
              <c:showVal val="1"/>
            </c:dLbl>
            <c:showVal val="1"/>
          </c:dLbls>
          <c:cat>
            <c:strRef>
              <c:f>Sayfa3!$A$4:$A$9</c:f>
              <c:strCache>
                <c:ptCount val="6"/>
                <c:pt idx="0">
                  <c:v>BURSA KOOP.</c:v>
                </c:pt>
                <c:pt idx="1">
                  <c:v>BİLECİK KOOP.</c:v>
                </c:pt>
                <c:pt idx="2">
                  <c:v>ADAPAZARI KOOP</c:v>
                </c:pt>
                <c:pt idx="3">
                  <c:v>MİHALGAZİ KOOP.</c:v>
                </c:pt>
                <c:pt idx="4">
                  <c:v>DİYARBAKIR</c:v>
                </c:pt>
                <c:pt idx="5">
                  <c:v>ALANYA KOOP.</c:v>
                </c:pt>
              </c:strCache>
            </c:strRef>
          </c:cat>
          <c:val>
            <c:numRef>
              <c:f>Sayfa3!$D$4:$D$9</c:f>
              <c:numCache>
                <c:formatCode>General</c:formatCode>
                <c:ptCount val="6"/>
                <c:pt idx="0" formatCode="#,##0.00">
                  <c:v>12303.48</c:v>
                </c:pt>
                <c:pt idx="1">
                  <c:v>16818</c:v>
                </c:pt>
                <c:pt idx="2" formatCode="#,##0.00">
                  <c:v>9005</c:v>
                </c:pt>
                <c:pt idx="3" formatCode="#,##0.00">
                  <c:v>22733.1</c:v>
                </c:pt>
                <c:pt idx="4" formatCode="#,##0.00">
                  <c:v>44361.5</c:v>
                </c:pt>
                <c:pt idx="5" formatCode="#,##0.00">
                  <c:v>23739</c:v>
                </c:pt>
              </c:numCache>
            </c:numRef>
          </c:val>
        </c:ser>
        <c:ser>
          <c:idx val="3"/>
          <c:order val="3"/>
          <c:tx>
            <c:strRef>
              <c:f>Sayfa3!$E$3</c:f>
              <c:strCache>
                <c:ptCount val="1"/>
                <c:pt idx="0">
                  <c:v>2011</c:v>
                </c:pt>
              </c:strCache>
            </c:strRef>
          </c:tx>
          <c:dLbls>
            <c:dLbl>
              <c:idx val="1"/>
              <c:layout>
                <c:manualLayout>
                  <c:x val="2.6920031670625497E-2"/>
                  <c:y val="9.3470770144596024E-2"/>
                </c:manualLayout>
              </c:layout>
              <c:showVal val="1"/>
            </c:dLbl>
            <c:dLbl>
              <c:idx val="2"/>
              <c:layout>
                <c:manualLayout>
                  <c:x val="3.0087094220110914E-2"/>
                  <c:y val="6.5979367160891381E-2"/>
                </c:manualLayout>
              </c:layout>
              <c:showVal val="1"/>
            </c:dLbl>
            <c:dLbl>
              <c:idx val="3"/>
              <c:layout>
                <c:manualLayout>
                  <c:x val="2.0585906571654797E-2"/>
                  <c:y val="2.1993122386963802E-2"/>
                </c:manualLayout>
              </c:layout>
              <c:showVal val="1"/>
            </c:dLbl>
            <c:dLbl>
              <c:idx val="5"/>
              <c:layout>
                <c:manualLayout>
                  <c:x val="2.6920031670625497E-2"/>
                  <c:y val="8.2474208951114208E-2"/>
                </c:manualLayout>
              </c:layout>
              <c:showVal val="1"/>
            </c:dLbl>
            <c:showVal val="1"/>
          </c:dLbls>
          <c:cat>
            <c:strRef>
              <c:f>Sayfa3!$A$4:$A$9</c:f>
              <c:strCache>
                <c:ptCount val="6"/>
                <c:pt idx="0">
                  <c:v>BURSA KOOP.</c:v>
                </c:pt>
                <c:pt idx="1">
                  <c:v>BİLECİK KOOP.</c:v>
                </c:pt>
                <c:pt idx="2">
                  <c:v>ADAPAZARI KOOP</c:v>
                </c:pt>
                <c:pt idx="3">
                  <c:v>MİHALGAZİ KOOP.</c:v>
                </c:pt>
                <c:pt idx="4">
                  <c:v>DİYARBAKIR</c:v>
                </c:pt>
                <c:pt idx="5">
                  <c:v>ALANYA KOOP.</c:v>
                </c:pt>
              </c:strCache>
            </c:strRef>
          </c:cat>
          <c:val>
            <c:numRef>
              <c:f>Sayfa3!$E$4:$E$9</c:f>
              <c:numCache>
                <c:formatCode>General</c:formatCode>
                <c:ptCount val="6"/>
                <c:pt idx="0" formatCode="#,##0.00">
                  <c:v>18189.75</c:v>
                </c:pt>
                <c:pt idx="1">
                  <c:v>19545.7</c:v>
                </c:pt>
                <c:pt idx="2" formatCode="#,##0.00">
                  <c:v>9300</c:v>
                </c:pt>
                <c:pt idx="3" formatCode="#,##0.00">
                  <c:v>24621.200000000001</c:v>
                </c:pt>
                <c:pt idx="4" formatCode="#,##0.00">
                  <c:v>53301.5</c:v>
                </c:pt>
                <c:pt idx="5" formatCode="#,##0.00">
                  <c:v>25688.5</c:v>
                </c:pt>
              </c:numCache>
            </c:numRef>
          </c:val>
        </c:ser>
        <c:dLbls/>
        <c:shape val="pyramid"/>
        <c:axId val="51712384"/>
        <c:axId val="51713920"/>
        <c:axId val="0"/>
      </c:bar3DChart>
      <c:catAx>
        <c:axId val="51712384"/>
        <c:scaling>
          <c:orientation val="minMax"/>
        </c:scaling>
        <c:axPos val="b"/>
        <c:tickLblPos val="nextTo"/>
        <c:crossAx val="51713920"/>
        <c:crosses val="autoZero"/>
        <c:auto val="1"/>
        <c:lblAlgn val="ctr"/>
        <c:lblOffset val="100"/>
      </c:catAx>
      <c:valAx>
        <c:axId val="51713920"/>
        <c:scaling>
          <c:orientation val="minMax"/>
          <c:min val="5000"/>
        </c:scaling>
        <c:axPos val="l"/>
        <c:majorGridlines/>
        <c:numFmt formatCode="#,##0.00" sourceLinked="1"/>
        <c:tickLblPos val="nextTo"/>
        <c:crossAx val="51712384"/>
        <c:crosses val="autoZero"/>
        <c:crossBetween val="between"/>
        <c:majorUnit val="1000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156881</xdr:colOff>
      <xdr:row>10</xdr:row>
      <xdr:rowOff>123265</xdr:rowOff>
    </xdr:from>
    <xdr:to>
      <xdr:col>13</xdr:col>
      <xdr:colOff>1390650</xdr:colOff>
      <xdr:row>29</xdr:row>
      <xdr:rowOff>95250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142874</xdr:colOff>
      <xdr:row>31</xdr:row>
      <xdr:rowOff>95250</xdr:rowOff>
    </xdr:from>
    <xdr:to>
      <xdr:col>13</xdr:col>
      <xdr:colOff>1438275</xdr:colOff>
      <xdr:row>51</xdr:row>
      <xdr:rowOff>142875</xdr:rowOff>
    </xdr:to>
    <xdr:graphicFrame macro="">
      <xdr:nvGraphicFramePr>
        <xdr:cNvPr id="9" name="Grafi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161924</xdr:colOff>
      <xdr:row>53</xdr:row>
      <xdr:rowOff>9524</xdr:rowOff>
    </xdr:from>
    <xdr:to>
      <xdr:col>13</xdr:col>
      <xdr:colOff>1295399</xdr:colOff>
      <xdr:row>70</xdr:row>
      <xdr:rowOff>57149</xdr:rowOff>
    </xdr:to>
    <xdr:graphicFrame macro="">
      <xdr:nvGraphicFramePr>
        <xdr:cNvPr id="10" name="Grafi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71</xdr:row>
      <xdr:rowOff>133349</xdr:rowOff>
    </xdr:from>
    <xdr:to>
      <xdr:col>13</xdr:col>
      <xdr:colOff>1257300</xdr:colOff>
      <xdr:row>93</xdr:row>
      <xdr:rowOff>57149</xdr:rowOff>
    </xdr:to>
    <xdr:graphicFrame macro="">
      <xdr:nvGraphicFramePr>
        <xdr:cNvPr id="11" name="Grafi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161925</xdr:colOff>
      <xdr:row>113</xdr:row>
      <xdr:rowOff>28574</xdr:rowOff>
    </xdr:from>
    <xdr:to>
      <xdr:col>13</xdr:col>
      <xdr:colOff>1400175</xdr:colOff>
      <xdr:row>130</xdr:row>
      <xdr:rowOff>76199</xdr:rowOff>
    </xdr:to>
    <xdr:graphicFrame macro="">
      <xdr:nvGraphicFramePr>
        <xdr:cNvPr id="13" name="Grafi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180974</xdr:colOff>
      <xdr:row>94</xdr:row>
      <xdr:rowOff>152400</xdr:rowOff>
    </xdr:from>
    <xdr:to>
      <xdr:col>13</xdr:col>
      <xdr:colOff>1333499</xdr:colOff>
      <xdr:row>112</xdr:row>
      <xdr:rowOff>28575</xdr:rowOff>
    </xdr:to>
    <xdr:graphicFrame macro="">
      <xdr:nvGraphicFramePr>
        <xdr:cNvPr id="14" name="Grafi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152399</xdr:rowOff>
    </xdr:from>
    <xdr:to>
      <xdr:col>10</xdr:col>
      <xdr:colOff>514350</xdr:colOff>
      <xdr:row>39</xdr:row>
      <xdr:rowOff>114299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topLeftCell="A4" zoomScale="110" zoomScaleNormal="100" zoomScaleSheetLayoutView="110" workbookViewId="0">
      <selection activeCell="B13" sqref="B13"/>
    </sheetView>
  </sheetViews>
  <sheetFormatPr defaultRowHeight="30" customHeight="1"/>
  <cols>
    <col min="1" max="1" width="30.42578125" style="7" customWidth="1"/>
    <col min="2" max="2" width="12.85546875" style="13" bestFit="1" customWidth="1"/>
    <col min="3" max="3" width="9.140625" style="13" bestFit="1" customWidth="1"/>
    <col min="4" max="4" width="9.7109375" style="13" bestFit="1" customWidth="1"/>
    <col min="5" max="5" width="10.28515625" style="13" bestFit="1" customWidth="1"/>
    <col min="6" max="6" width="13.28515625" style="2" bestFit="1" customWidth="1"/>
    <col min="7" max="16384" width="9.140625" style="1"/>
  </cols>
  <sheetData>
    <row r="1" spans="1:10" ht="30" customHeight="1" thickBot="1">
      <c r="A1" s="71" t="s">
        <v>33</v>
      </c>
      <c r="B1" s="71"/>
      <c r="C1" s="71"/>
      <c r="D1" s="71"/>
      <c r="E1" s="71"/>
      <c r="F1" s="71"/>
    </row>
    <row r="2" spans="1:10" ht="30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0</v>
      </c>
    </row>
    <row r="3" spans="1:10" ht="24.75" customHeight="1" thickBot="1">
      <c r="A3" s="8" t="s">
        <v>6</v>
      </c>
      <c r="B3" s="12">
        <v>24277.5</v>
      </c>
      <c r="C3" s="12">
        <v>31</v>
      </c>
      <c r="D3" s="12">
        <v>2</v>
      </c>
      <c r="E3" s="12">
        <v>1378</v>
      </c>
      <c r="F3" s="14">
        <f t="shared" ref="F3:F8" si="0">SUM(B3:E3)</f>
        <v>25688.5</v>
      </c>
    </row>
    <row r="4" spans="1:10" ht="24.75" customHeight="1" thickBot="1">
      <c r="A4" s="8" t="s">
        <v>10</v>
      </c>
      <c r="B4" s="12">
        <v>18383.7</v>
      </c>
      <c r="C4" s="12">
        <v>10</v>
      </c>
      <c r="D4" s="12">
        <v>0</v>
      </c>
      <c r="E4" s="12">
        <v>412</v>
      </c>
      <c r="F4" s="14">
        <f>SUM(B4:E4)</f>
        <v>18805.7</v>
      </c>
    </row>
    <row r="5" spans="1:10" ht="24.75" customHeight="1" thickBot="1">
      <c r="A5" s="8" t="s">
        <v>12</v>
      </c>
      <c r="B5" s="12">
        <v>8830</v>
      </c>
      <c r="C5" s="12">
        <v>0</v>
      </c>
      <c r="D5" s="12">
        <v>0</v>
      </c>
      <c r="E5" s="12">
        <v>470</v>
      </c>
      <c r="F5" s="14">
        <f>SUM(B5:E5)</f>
        <v>9300</v>
      </c>
    </row>
    <row r="6" spans="1:10" ht="24.75" customHeight="1" thickBot="1">
      <c r="A6" s="8" t="s">
        <v>11</v>
      </c>
      <c r="B6" s="12">
        <v>23181.4</v>
      </c>
      <c r="C6" s="12">
        <v>273</v>
      </c>
      <c r="D6" s="12">
        <v>0</v>
      </c>
      <c r="E6" s="12">
        <v>1166.8</v>
      </c>
      <c r="F6" s="14">
        <f>SUM(B6:E6)</f>
        <v>24621.200000000001</v>
      </c>
      <c r="J6" s="6"/>
    </row>
    <row r="7" spans="1:10" ht="24.75" customHeight="1" thickBot="1">
      <c r="A7" s="8" t="s">
        <v>34</v>
      </c>
      <c r="B7" s="12">
        <v>50299.5</v>
      </c>
      <c r="C7" s="12">
        <v>87.5</v>
      </c>
      <c r="D7" s="12">
        <v>0</v>
      </c>
      <c r="E7" s="12">
        <v>2914.5</v>
      </c>
      <c r="F7" s="14">
        <f>SUM(B7:E7)</f>
        <v>53301.5</v>
      </c>
    </row>
    <row r="8" spans="1:10" ht="24.75" customHeight="1" thickBot="1">
      <c r="A8" s="8" t="s">
        <v>7</v>
      </c>
      <c r="B8" s="24">
        <v>14700.61</v>
      </c>
      <c r="C8" s="24">
        <v>65</v>
      </c>
      <c r="D8" s="24">
        <v>11</v>
      </c>
      <c r="E8" s="24">
        <v>730.14</v>
      </c>
      <c r="F8" s="25">
        <f t="shared" si="0"/>
        <v>15506.75</v>
      </c>
    </row>
    <row r="9" spans="1:10" ht="42" customHeight="1" thickBot="1">
      <c r="A9" s="9" t="s">
        <v>13</v>
      </c>
      <c r="B9" s="15">
        <f>SUM(B3:B8)</f>
        <v>139672.71000000002</v>
      </c>
      <c r="C9" s="15">
        <f>SUM(C3:C8)</f>
        <v>466.5</v>
      </c>
      <c r="D9" s="15">
        <f>SUM(D3:D8)</f>
        <v>13</v>
      </c>
      <c r="E9" s="15">
        <f>SUM(E3:E8)</f>
        <v>7071.4400000000005</v>
      </c>
      <c r="F9" s="14">
        <f>SUM(B9:E9)</f>
        <v>147223.65000000002</v>
      </c>
      <c r="H9" s="6"/>
    </row>
    <row r="10" spans="1:10" ht="33" customHeight="1" thickBot="1">
      <c r="A10" s="8" t="s">
        <v>14</v>
      </c>
      <c r="B10" s="12">
        <v>2683</v>
      </c>
      <c r="C10" s="12">
        <v>0</v>
      </c>
      <c r="D10" s="12">
        <v>0</v>
      </c>
      <c r="E10" s="12">
        <v>0</v>
      </c>
      <c r="F10" s="14">
        <f>B10</f>
        <v>2683</v>
      </c>
    </row>
    <row r="11" spans="1:10" ht="33" customHeight="1" thickBot="1">
      <c r="A11" s="8" t="s">
        <v>15</v>
      </c>
      <c r="B11" s="12">
        <v>740</v>
      </c>
      <c r="C11" s="12">
        <v>0</v>
      </c>
      <c r="D11" s="12">
        <v>0</v>
      </c>
      <c r="E11" s="12">
        <v>0</v>
      </c>
      <c r="F11" s="14">
        <f>SUM(B11:E11)</f>
        <v>740</v>
      </c>
    </row>
    <row r="12" spans="1:10" ht="30" customHeight="1" thickBot="1">
      <c r="A12" s="10" t="s">
        <v>17</v>
      </c>
      <c r="B12" s="16">
        <f>SUM(B10:B11)</f>
        <v>3423</v>
      </c>
      <c r="C12" s="16">
        <f>SUM(C10:C11)</f>
        <v>0</v>
      </c>
      <c r="D12" s="16">
        <f>SUM(D10:D11)</f>
        <v>0</v>
      </c>
      <c r="E12" s="16">
        <f>SUM(E10:E11)</f>
        <v>0</v>
      </c>
      <c r="F12" s="14">
        <f>SUM(B12:E12)</f>
        <v>3423</v>
      </c>
      <c r="H12" s="6"/>
    </row>
    <row r="13" spans="1:10" ht="30" customHeight="1" thickBot="1">
      <c r="A13" s="11" t="s">
        <v>16</v>
      </c>
      <c r="B13" s="17">
        <f>B9+B12</f>
        <v>143095.71000000002</v>
      </c>
      <c r="C13" s="17">
        <f>C9+C12</f>
        <v>466.5</v>
      </c>
      <c r="D13" s="17">
        <f>D9+D12</f>
        <v>13</v>
      </c>
      <c r="E13" s="17">
        <f>E9+E12</f>
        <v>7071.4400000000005</v>
      </c>
      <c r="F13" s="17">
        <f>F9+F12</f>
        <v>150646.65000000002</v>
      </c>
    </row>
    <row r="14" spans="1:10" ht="30" customHeight="1">
      <c r="A14" s="26"/>
      <c r="B14" s="27"/>
      <c r="C14" s="27"/>
      <c r="D14" s="27"/>
      <c r="E14" s="27"/>
      <c r="F14" s="27"/>
    </row>
    <row r="15" spans="1:10" ht="17.25" customHeight="1">
      <c r="A15" s="70" t="s">
        <v>32</v>
      </c>
      <c r="B15" s="70"/>
      <c r="C15" s="70"/>
      <c r="D15" s="70"/>
      <c r="E15" s="70"/>
      <c r="F15" s="70"/>
    </row>
    <row r="16" spans="1:10" ht="17.25" customHeight="1" thickBot="1">
      <c r="A16" s="28" t="s">
        <v>7</v>
      </c>
      <c r="B16" s="29">
        <v>3528.53</v>
      </c>
      <c r="C16" s="29">
        <v>0</v>
      </c>
      <c r="D16" s="29">
        <v>11</v>
      </c>
      <c r="E16" s="29">
        <v>395.8</v>
      </c>
      <c r="F16" s="33">
        <f t="shared" ref="F16:F20" si="1">SUM(B16:E16)</f>
        <v>3935.3300000000004</v>
      </c>
    </row>
    <row r="17" spans="1:6" ht="17.25" customHeight="1" thickBot="1">
      <c r="A17" s="8" t="s">
        <v>8</v>
      </c>
      <c r="B17" s="18">
        <v>426.6</v>
      </c>
      <c r="C17" s="18">
        <v>0</v>
      </c>
      <c r="D17" s="18">
        <v>0</v>
      </c>
      <c r="E17" s="18">
        <v>11.5</v>
      </c>
      <c r="F17" s="34">
        <f t="shared" si="1"/>
        <v>438.1</v>
      </c>
    </row>
    <row r="18" spans="1:6" ht="17.25" customHeight="1" thickBot="1">
      <c r="A18" s="8" t="s">
        <v>19</v>
      </c>
      <c r="B18" s="18">
        <v>3947.8</v>
      </c>
      <c r="C18" s="18">
        <v>0</v>
      </c>
      <c r="D18" s="18">
        <v>0</v>
      </c>
      <c r="E18" s="18">
        <v>79.3</v>
      </c>
      <c r="F18" s="34">
        <f t="shared" si="1"/>
        <v>4027.1000000000004</v>
      </c>
    </row>
    <row r="19" spans="1:6" ht="17.25" customHeight="1" thickBot="1">
      <c r="A19" s="8" t="s">
        <v>9</v>
      </c>
      <c r="B19" s="18">
        <v>1035.3</v>
      </c>
      <c r="C19" s="18">
        <v>0</v>
      </c>
      <c r="D19" s="18">
        <v>0</v>
      </c>
      <c r="E19" s="18">
        <v>56.4</v>
      </c>
      <c r="F19" s="34">
        <f t="shared" si="1"/>
        <v>1091.7</v>
      </c>
    </row>
    <row r="20" spans="1:6" ht="17.25" customHeight="1" thickBot="1">
      <c r="A20" s="8" t="s">
        <v>18</v>
      </c>
      <c r="B20" s="18">
        <v>4346.8999999999996</v>
      </c>
      <c r="C20" s="18">
        <v>31.3</v>
      </c>
      <c r="D20" s="18">
        <v>0</v>
      </c>
      <c r="E20" s="18">
        <v>138.30000000000001</v>
      </c>
      <c r="F20" s="34">
        <f t="shared" si="1"/>
        <v>4516.5</v>
      </c>
    </row>
    <row r="21" spans="1:6" ht="17.25" customHeight="1" thickBot="1">
      <c r="A21" s="8" t="s">
        <v>20</v>
      </c>
      <c r="B21" s="18">
        <v>901.58</v>
      </c>
      <c r="C21" s="18">
        <v>9</v>
      </c>
      <c r="D21" s="18">
        <v>0</v>
      </c>
      <c r="E21" s="18">
        <v>23.24</v>
      </c>
      <c r="F21" s="34">
        <f>SUM(B21:E21)</f>
        <v>933.82</v>
      </c>
    </row>
    <row r="22" spans="1:6" ht="15" customHeight="1">
      <c r="A22" s="30" t="s">
        <v>21</v>
      </c>
      <c r="B22" s="19">
        <v>0</v>
      </c>
      <c r="C22" s="19">
        <v>9.6999999999999993</v>
      </c>
      <c r="D22" s="19">
        <v>0</v>
      </c>
      <c r="E22" s="19">
        <v>3.6</v>
      </c>
      <c r="F22" s="20">
        <f>B22+C22+D22+E22</f>
        <v>13.299999999999999</v>
      </c>
    </row>
    <row r="23" spans="1:6" ht="15" customHeight="1">
      <c r="A23" s="31" t="s">
        <v>22</v>
      </c>
      <c r="B23" s="21">
        <v>78.5</v>
      </c>
      <c r="C23" s="21">
        <v>0</v>
      </c>
      <c r="D23" s="21">
        <v>0</v>
      </c>
      <c r="E23" s="21">
        <v>3.5</v>
      </c>
      <c r="F23" s="22">
        <f t="shared" ref="F23:F31" si="2">B23+C23+D23+E23</f>
        <v>82</v>
      </c>
    </row>
    <row r="24" spans="1:6" ht="15" customHeight="1">
      <c r="A24" s="31" t="s">
        <v>23</v>
      </c>
      <c r="B24" s="21">
        <v>125.2</v>
      </c>
      <c r="C24" s="21">
        <v>15</v>
      </c>
      <c r="D24" s="21">
        <v>0</v>
      </c>
      <c r="E24" s="21">
        <v>5.5</v>
      </c>
      <c r="F24" s="22">
        <f t="shared" si="2"/>
        <v>145.69999999999999</v>
      </c>
    </row>
    <row r="25" spans="1:6" ht="15" customHeight="1">
      <c r="A25" s="31" t="s">
        <v>24</v>
      </c>
      <c r="B25" s="21">
        <v>7.3</v>
      </c>
      <c r="C25" s="21">
        <v>0</v>
      </c>
      <c r="D25" s="21">
        <v>0</v>
      </c>
      <c r="E25" s="21">
        <v>0</v>
      </c>
      <c r="F25" s="22">
        <f t="shared" si="2"/>
        <v>7.3</v>
      </c>
    </row>
    <row r="26" spans="1:6" ht="15" customHeight="1">
      <c r="A26" s="31" t="s">
        <v>25</v>
      </c>
      <c r="B26" s="21">
        <v>0</v>
      </c>
      <c r="C26" s="21">
        <v>0</v>
      </c>
      <c r="D26" s="21">
        <v>0</v>
      </c>
      <c r="E26" s="21">
        <v>2</v>
      </c>
      <c r="F26" s="22">
        <f t="shared" si="2"/>
        <v>2</v>
      </c>
    </row>
    <row r="27" spans="1:6" ht="15" customHeight="1">
      <c r="A27" s="31" t="s">
        <v>26</v>
      </c>
      <c r="B27" s="21">
        <v>6.5</v>
      </c>
      <c r="C27" s="21">
        <v>0</v>
      </c>
      <c r="D27" s="21">
        <v>0</v>
      </c>
      <c r="E27" s="21">
        <v>0</v>
      </c>
      <c r="F27" s="22">
        <f t="shared" si="2"/>
        <v>6.5</v>
      </c>
    </row>
    <row r="28" spans="1:6" ht="15" customHeight="1">
      <c r="A28" s="31" t="s">
        <v>27</v>
      </c>
      <c r="B28" s="21">
        <v>201.8</v>
      </c>
      <c r="C28" s="21">
        <v>0</v>
      </c>
      <c r="D28" s="21">
        <v>0</v>
      </c>
      <c r="E28" s="21">
        <v>9</v>
      </c>
      <c r="F28" s="22">
        <f t="shared" si="2"/>
        <v>210.8</v>
      </c>
    </row>
    <row r="29" spans="1:6" ht="15" customHeight="1">
      <c r="A29" s="31" t="s">
        <v>30</v>
      </c>
      <c r="B29" s="21">
        <v>0.6</v>
      </c>
      <c r="C29" s="21">
        <v>0</v>
      </c>
      <c r="D29" s="21">
        <v>0</v>
      </c>
      <c r="E29" s="21">
        <v>0</v>
      </c>
      <c r="F29" s="22">
        <f t="shared" si="2"/>
        <v>0.6</v>
      </c>
    </row>
    <row r="30" spans="1:6" ht="17.25" customHeight="1">
      <c r="A30" s="31" t="s">
        <v>28</v>
      </c>
      <c r="B30" s="21">
        <v>9</v>
      </c>
      <c r="C30" s="21">
        <v>0</v>
      </c>
      <c r="D30" s="21">
        <v>0</v>
      </c>
      <c r="E30" s="21">
        <v>0</v>
      </c>
      <c r="F30" s="22">
        <f t="shared" si="2"/>
        <v>9</v>
      </c>
    </row>
    <row r="31" spans="1:6" ht="17.25" customHeight="1">
      <c r="A31" s="31" t="s">
        <v>29</v>
      </c>
      <c r="B31" s="21">
        <v>85</v>
      </c>
      <c r="C31" s="21">
        <v>0</v>
      </c>
      <c r="D31" s="21">
        <v>0</v>
      </c>
      <c r="E31" s="21">
        <v>2</v>
      </c>
      <c r="F31" s="22">
        <f t="shared" si="2"/>
        <v>87</v>
      </c>
    </row>
    <row r="32" spans="1:6" ht="24.75" customHeight="1" thickBot="1">
      <c r="A32" s="32" t="s">
        <v>31</v>
      </c>
      <c r="B32" s="23">
        <f>SUM(B16:B31)</f>
        <v>14700.609999999999</v>
      </c>
      <c r="C32" s="23">
        <f t="shared" ref="C32:F32" si="3">SUM(C16:C31)</f>
        <v>65</v>
      </c>
      <c r="D32" s="23">
        <f t="shared" si="3"/>
        <v>11</v>
      </c>
      <c r="E32" s="23">
        <f t="shared" si="3"/>
        <v>730.14</v>
      </c>
      <c r="F32" s="23">
        <f t="shared" si="3"/>
        <v>15506.75</v>
      </c>
    </row>
  </sheetData>
  <mergeCells count="2">
    <mergeCell ref="A15:F15"/>
    <mergeCell ref="A1:F1"/>
  </mergeCells>
  <phoneticPr fontId="0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view="pageBreakPreview" zoomScaleNormal="100" zoomScaleSheetLayoutView="100" workbookViewId="0">
      <selection activeCell="J4" sqref="J4"/>
    </sheetView>
  </sheetViews>
  <sheetFormatPr defaultRowHeight="12.75"/>
  <cols>
    <col min="1" max="1" width="30.140625" bestFit="1" customWidth="1"/>
    <col min="2" max="2" width="13.140625" bestFit="1" customWidth="1"/>
    <col min="3" max="3" width="12.7109375" customWidth="1"/>
    <col min="4" max="4" width="12.7109375" bestFit="1" customWidth="1"/>
    <col min="5" max="5" width="12.5703125" customWidth="1"/>
    <col min="6" max="6" width="12.7109375" bestFit="1" customWidth="1"/>
    <col min="7" max="7" width="12.28515625" customWidth="1"/>
    <col min="8" max="8" width="12.7109375" bestFit="1" customWidth="1"/>
    <col min="9" max="9" width="12.42578125" customWidth="1"/>
    <col min="10" max="10" width="12.7109375" bestFit="1" customWidth="1"/>
  </cols>
  <sheetData>
    <row r="1" spans="1:10" ht="15.75">
      <c r="A1" s="35"/>
      <c r="B1" s="36"/>
      <c r="C1" s="72" t="s">
        <v>35</v>
      </c>
      <c r="D1" s="72"/>
      <c r="E1" s="72" t="s">
        <v>36</v>
      </c>
      <c r="F1" s="72"/>
      <c r="G1" s="72" t="s">
        <v>37</v>
      </c>
      <c r="H1" s="72"/>
      <c r="I1" s="72" t="s">
        <v>38</v>
      </c>
      <c r="J1" s="72"/>
    </row>
    <row r="2" spans="1:10" ht="47.25">
      <c r="A2" s="37" t="s">
        <v>39</v>
      </c>
      <c r="B2" s="36"/>
      <c r="C2" s="38" t="s">
        <v>40</v>
      </c>
      <c r="D2" s="38" t="s">
        <v>41</v>
      </c>
      <c r="E2" s="38" t="s">
        <v>40</v>
      </c>
      <c r="F2" s="38" t="s">
        <v>41</v>
      </c>
      <c r="G2" s="38" t="s">
        <v>40</v>
      </c>
      <c r="H2" s="38" t="s">
        <v>41</v>
      </c>
      <c r="I2" s="38" t="s">
        <v>40</v>
      </c>
      <c r="J2" s="38" t="s">
        <v>41</v>
      </c>
    </row>
    <row r="3" spans="1:10" ht="15">
      <c r="A3" s="73" t="s">
        <v>42</v>
      </c>
      <c r="B3" s="39" t="s">
        <v>43</v>
      </c>
      <c r="C3" s="74">
        <v>569</v>
      </c>
      <c r="D3" s="40">
        <v>5169.6000000000004</v>
      </c>
      <c r="E3" s="74">
        <v>417</v>
      </c>
      <c r="F3" s="40">
        <v>5966</v>
      </c>
      <c r="G3" s="74">
        <v>645.5</v>
      </c>
      <c r="H3" s="40">
        <v>9418.2999999999993</v>
      </c>
      <c r="I3" s="74">
        <v>1183.5</v>
      </c>
      <c r="J3" s="40">
        <v>14700.61</v>
      </c>
    </row>
    <row r="4" spans="1:10" ht="15">
      <c r="A4" s="73"/>
      <c r="B4" s="39" t="s">
        <v>44</v>
      </c>
      <c r="C4" s="74"/>
      <c r="D4" s="40">
        <v>136.19999999999999</v>
      </c>
      <c r="E4" s="74"/>
      <c r="F4" s="40">
        <v>138</v>
      </c>
      <c r="G4" s="74"/>
      <c r="H4" s="40">
        <v>141.5</v>
      </c>
      <c r="I4" s="74"/>
      <c r="J4" s="40">
        <v>0</v>
      </c>
    </row>
    <row r="5" spans="1:10" ht="15">
      <c r="A5" s="73"/>
      <c r="B5" s="39" t="s">
        <v>45</v>
      </c>
      <c r="C5" s="74"/>
      <c r="D5" s="40">
        <v>0</v>
      </c>
      <c r="E5" s="74"/>
      <c r="F5" s="40">
        <v>23</v>
      </c>
      <c r="G5" s="74"/>
      <c r="H5" s="40">
        <v>62.4</v>
      </c>
      <c r="I5" s="74"/>
      <c r="J5" s="40">
        <v>0</v>
      </c>
    </row>
    <row r="6" spans="1:10" ht="15">
      <c r="A6" s="73"/>
      <c r="B6" s="39" t="s">
        <v>5</v>
      </c>
      <c r="C6" s="74"/>
      <c r="D6" s="40">
        <v>275.5</v>
      </c>
      <c r="E6" s="74"/>
      <c r="F6" s="40">
        <v>395.5</v>
      </c>
      <c r="G6" s="74"/>
      <c r="H6" s="40">
        <v>598.28</v>
      </c>
      <c r="I6" s="74"/>
      <c r="J6" s="40">
        <v>806.14</v>
      </c>
    </row>
    <row r="7" spans="1:10" ht="15">
      <c r="A7" s="73"/>
      <c r="B7" s="39" t="s">
        <v>46</v>
      </c>
      <c r="C7" s="74"/>
      <c r="D7" s="40">
        <v>1250</v>
      </c>
      <c r="E7" s="74"/>
      <c r="F7" s="40">
        <v>2381.5</v>
      </c>
      <c r="G7" s="74"/>
      <c r="H7" s="40">
        <v>2083</v>
      </c>
      <c r="I7" s="74"/>
      <c r="J7" s="40">
        <v>2683</v>
      </c>
    </row>
    <row r="8" spans="1:10" ht="15.75">
      <c r="A8" s="41" t="s">
        <v>47</v>
      </c>
      <c r="B8" s="42"/>
      <c r="C8" s="43"/>
      <c r="D8" s="44">
        <f>SUM(D3:D7)</f>
        <v>6831.3</v>
      </c>
      <c r="E8" s="43"/>
      <c r="F8" s="44">
        <f>SUM(F3:F7)</f>
        <v>8904</v>
      </c>
      <c r="G8" s="43"/>
      <c r="H8" s="44">
        <f>SUM(H3:H7)</f>
        <v>12303.48</v>
      </c>
      <c r="I8" s="43"/>
      <c r="J8" s="44">
        <f>SUM(J3:J7)</f>
        <v>18189.75</v>
      </c>
    </row>
    <row r="9" spans="1:10" ht="15">
      <c r="A9" s="73" t="s">
        <v>48</v>
      </c>
      <c r="B9" s="39" t="s">
        <v>43</v>
      </c>
      <c r="C9" s="74">
        <v>686</v>
      </c>
      <c r="D9" s="40">
        <v>20503.599999999999</v>
      </c>
      <c r="E9" s="74">
        <v>622</v>
      </c>
      <c r="F9" s="40">
        <v>19190.900000000001</v>
      </c>
      <c r="G9" s="74">
        <v>525</v>
      </c>
      <c r="H9" s="40">
        <v>15918.7</v>
      </c>
      <c r="I9" s="74">
        <v>520</v>
      </c>
      <c r="J9" s="40">
        <v>18383.7</v>
      </c>
    </row>
    <row r="10" spans="1:10" ht="15">
      <c r="A10" s="73"/>
      <c r="B10" s="39" t="s">
        <v>44</v>
      </c>
      <c r="C10" s="74"/>
      <c r="D10" s="40">
        <v>117.7</v>
      </c>
      <c r="E10" s="74"/>
      <c r="F10" s="40">
        <v>19.5</v>
      </c>
      <c r="G10" s="74"/>
      <c r="H10" s="40">
        <v>27.2</v>
      </c>
      <c r="I10" s="74"/>
      <c r="J10" s="40">
        <v>10</v>
      </c>
    </row>
    <row r="11" spans="1:10" ht="15">
      <c r="A11" s="73"/>
      <c r="B11" s="39" t="s">
        <v>45</v>
      </c>
      <c r="C11" s="74"/>
      <c r="D11" s="40">
        <v>0</v>
      </c>
      <c r="E11" s="74"/>
      <c r="F11" s="40">
        <v>2.8</v>
      </c>
      <c r="G11" s="74"/>
      <c r="H11" s="40">
        <v>0</v>
      </c>
      <c r="I11" s="74"/>
      <c r="J11" s="40">
        <v>0</v>
      </c>
    </row>
    <row r="12" spans="1:10" ht="15">
      <c r="A12" s="73"/>
      <c r="B12" s="39" t="s">
        <v>5</v>
      </c>
      <c r="C12" s="74"/>
      <c r="D12" s="40">
        <v>358.7</v>
      </c>
      <c r="E12" s="74"/>
      <c r="F12" s="40">
        <v>234.6</v>
      </c>
      <c r="G12" s="74"/>
      <c r="H12" s="40">
        <v>308.10000000000002</v>
      </c>
      <c r="I12" s="74"/>
      <c r="J12" s="40">
        <v>412</v>
      </c>
    </row>
    <row r="13" spans="1:10" ht="15">
      <c r="A13" s="73"/>
      <c r="B13" s="39" t="s">
        <v>46</v>
      </c>
      <c r="C13" s="74"/>
      <c r="D13" s="40">
        <v>726.5</v>
      </c>
      <c r="E13" s="74"/>
      <c r="F13" s="40">
        <v>757</v>
      </c>
      <c r="G13" s="74"/>
      <c r="H13" s="40">
        <v>564</v>
      </c>
      <c r="I13" s="74"/>
      <c r="J13" s="40">
        <v>740</v>
      </c>
    </row>
    <row r="14" spans="1:10" ht="15.75">
      <c r="A14" s="41" t="s">
        <v>47</v>
      </c>
      <c r="B14" s="42"/>
      <c r="C14" s="43"/>
      <c r="D14" s="44">
        <f>SUM(D9:D13)</f>
        <v>21706.5</v>
      </c>
      <c r="E14" s="43"/>
      <c r="F14" s="44">
        <f>SUM(F9:F13)</f>
        <v>20204.8</v>
      </c>
      <c r="G14" s="43"/>
      <c r="H14" s="44">
        <f>SUM(H9:H13)</f>
        <v>16818</v>
      </c>
      <c r="I14" s="43"/>
      <c r="J14" s="44">
        <f>SUM(J9:J13)</f>
        <v>19545.7</v>
      </c>
    </row>
    <row r="15" spans="1:10" ht="15">
      <c r="A15" s="73" t="s">
        <v>49</v>
      </c>
      <c r="B15" s="39" t="s">
        <v>43</v>
      </c>
      <c r="C15" s="74">
        <v>511</v>
      </c>
      <c r="D15" s="40">
        <v>8995.5</v>
      </c>
      <c r="E15" s="74">
        <v>460</v>
      </c>
      <c r="F15" s="40">
        <v>9246.5</v>
      </c>
      <c r="G15" s="74">
        <v>400</v>
      </c>
      <c r="H15" s="40">
        <v>8578</v>
      </c>
      <c r="I15" s="74">
        <v>305</v>
      </c>
      <c r="J15" s="40">
        <v>8830</v>
      </c>
    </row>
    <row r="16" spans="1:10" ht="15">
      <c r="A16" s="73"/>
      <c r="B16" s="39" t="s">
        <v>44</v>
      </c>
      <c r="C16" s="74"/>
      <c r="D16" s="40">
        <v>30</v>
      </c>
      <c r="E16" s="74"/>
      <c r="F16" s="40">
        <v>100</v>
      </c>
      <c r="G16" s="74"/>
      <c r="H16" s="40">
        <v>32</v>
      </c>
      <c r="I16" s="74"/>
      <c r="J16" s="40">
        <v>0</v>
      </c>
    </row>
    <row r="17" spans="1:10" ht="15">
      <c r="A17" s="73"/>
      <c r="B17" s="39" t="s">
        <v>45</v>
      </c>
      <c r="C17" s="74"/>
      <c r="D17" s="40">
        <v>74</v>
      </c>
      <c r="E17" s="74"/>
      <c r="F17" s="40">
        <v>138</v>
      </c>
      <c r="G17" s="74"/>
      <c r="H17" s="40">
        <v>30</v>
      </c>
      <c r="I17" s="74"/>
      <c r="J17" s="40">
        <v>0</v>
      </c>
    </row>
    <row r="18" spans="1:10" ht="15">
      <c r="A18" s="73"/>
      <c r="B18" s="39" t="s">
        <v>5</v>
      </c>
      <c r="C18" s="74"/>
      <c r="D18" s="40">
        <v>276</v>
      </c>
      <c r="E18" s="74"/>
      <c r="F18" s="40">
        <v>332.5</v>
      </c>
      <c r="G18" s="74"/>
      <c r="H18" s="40">
        <v>365</v>
      </c>
      <c r="I18" s="74"/>
      <c r="J18" s="40">
        <v>470</v>
      </c>
    </row>
    <row r="19" spans="1:10" ht="15">
      <c r="A19" s="73"/>
      <c r="B19" s="39" t="s">
        <v>46</v>
      </c>
      <c r="C19" s="74"/>
      <c r="D19" s="40">
        <v>0</v>
      </c>
      <c r="E19" s="74"/>
      <c r="F19" s="40">
        <v>0</v>
      </c>
      <c r="G19" s="74"/>
      <c r="H19" s="40">
        <v>0</v>
      </c>
      <c r="I19" s="74"/>
      <c r="J19" s="40">
        <v>0</v>
      </c>
    </row>
    <row r="20" spans="1:10" ht="15.75">
      <c r="A20" s="41" t="s">
        <v>47</v>
      </c>
      <c r="B20" s="42"/>
      <c r="C20" s="43"/>
      <c r="D20" s="44">
        <f>SUM(D15:D19)</f>
        <v>9375.5</v>
      </c>
      <c r="E20" s="43"/>
      <c r="F20" s="44">
        <f>SUM(F15:F19)</f>
        <v>9817</v>
      </c>
      <c r="G20" s="43"/>
      <c r="H20" s="44">
        <f>SUM(H15:H19)</f>
        <v>9005</v>
      </c>
      <c r="I20" s="43"/>
      <c r="J20" s="44">
        <f>SUM(J15:J19)</f>
        <v>9300</v>
      </c>
    </row>
    <row r="21" spans="1:10" ht="15">
      <c r="A21" s="73" t="s">
        <v>50</v>
      </c>
      <c r="B21" s="39" t="s">
        <v>43</v>
      </c>
      <c r="C21" s="74">
        <v>841</v>
      </c>
      <c r="D21" s="40">
        <v>22534.400000000001</v>
      </c>
      <c r="E21" s="74">
        <v>916</v>
      </c>
      <c r="F21" s="40">
        <v>26947</v>
      </c>
      <c r="G21" s="74">
        <v>845</v>
      </c>
      <c r="H21" s="40">
        <v>21845.3</v>
      </c>
      <c r="I21" s="74">
        <v>854.5</v>
      </c>
      <c r="J21" s="40">
        <v>23181.4</v>
      </c>
    </row>
    <row r="22" spans="1:10" ht="15">
      <c r="A22" s="73"/>
      <c r="B22" s="39" t="s">
        <v>44</v>
      </c>
      <c r="C22" s="74"/>
      <c r="D22" s="40">
        <v>276.7</v>
      </c>
      <c r="E22" s="74"/>
      <c r="F22" s="40">
        <v>154.6</v>
      </c>
      <c r="G22" s="74"/>
      <c r="H22" s="40">
        <v>79.7</v>
      </c>
      <c r="I22" s="74"/>
      <c r="J22" s="40">
        <v>273</v>
      </c>
    </row>
    <row r="23" spans="1:10" ht="15">
      <c r="A23" s="73"/>
      <c r="B23" s="39" t="s">
        <v>45</v>
      </c>
      <c r="C23" s="74"/>
      <c r="D23" s="40">
        <v>25.5</v>
      </c>
      <c r="E23" s="74"/>
      <c r="F23" s="40">
        <v>1.7</v>
      </c>
      <c r="G23" s="74"/>
      <c r="H23" s="40">
        <v>0</v>
      </c>
      <c r="I23" s="74"/>
      <c r="J23" s="40">
        <v>0</v>
      </c>
    </row>
    <row r="24" spans="1:10" ht="15">
      <c r="A24" s="73"/>
      <c r="B24" s="39" t="s">
        <v>5</v>
      </c>
      <c r="C24" s="74"/>
      <c r="D24" s="40">
        <v>459.6</v>
      </c>
      <c r="E24" s="74"/>
      <c r="F24" s="40">
        <v>560.5</v>
      </c>
      <c r="G24" s="74"/>
      <c r="H24" s="40">
        <v>808.1</v>
      </c>
      <c r="I24" s="74"/>
      <c r="J24" s="40">
        <v>1166.8</v>
      </c>
    </row>
    <row r="25" spans="1:10" ht="15">
      <c r="A25" s="73"/>
      <c r="B25" s="39" t="s">
        <v>46</v>
      </c>
      <c r="C25" s="74"/>
      <c r="D25" s="40">
        <v>0</v>
      </c>
      <c r="E25" s="74"/>
      <c r="F25" s="40">
        <v>0</v>
      </c>
      <c r="G25" s="74"/>
      <c r="H25" s="40">
        <v>0</v>
      </c>
      <c r="I25" s="74"/>
      <c r="J25" s="40">
        <v>0</v>
      </c>
    </row>
    <row r="26" spans="1:10" ht="15.75">
      <c r="A26" s="41" t="s">
        <v>47</v>
      </c>
      <c r="B26" s="45"/>
      <c r="C26" s="43"/>
      <c r="D26" s="44">
        <f>SUM(D21:D25)</f>
        <v>23296.2</v>
      </c>
      <c r="E26" s="43"/>
      <c r="F26" s="44">
        <f>SUM(F21:F25)</f>
        <v>27663.8</v>
      </c>
      <c r="G26" s="43"/>
      <c r="H26" s="44">
        <f>SUM(H21:H25)</f>
        <v>22733.1</v>
      </c>
      <c r="I26" s="43"/>
      <c r="J26" s="44">
        <f>SUM(J21:J25)</f>
        <v>24621.200000000001</v>
      </c>
    </row>
    <row r="27" spans="1:10" ht="15">
      <c r="A27" s="73" t="s">
        <v>51</v>
      </c>
      <c r="B27" s="39" t="s">
        <v>43</v>
      </c>
      <c r="C27" s="74">
        <v>2052</v>
      </c>
      <c r="D27" s="40">
        <v>37815.699999999997</v>
      </c>
      <c r="E27" s="74">
        <v>2358</v>
      </c>
      <c r="F27" s="40">
        <v>44498.5</v>
      </c>
      <c r="G27" s="74">
        <v>2261</v>
      </c>
      <c r="H27" s="40">
        <v>41938</v>
      </c>
      <c r="I27" s="74">
        <v>2136</v>
      </c>
      <c r="J27" s="40">
        <v>50299.5</v>
      </c>
    </row>
    <row r="28" spans="1:10" ht="15">
      <c r="A28" s="73"/>
      <c r="B28" s="39" t="s">
        <v>44</v>
      </c>
      <c r="C28" s="74"/>
      <c r="D28" s="40">
        <v>650</v>
      </c>
      <c r="E28" s="74"/>
      <c r="F28" s="40">
        <v>313</v>
      </c>
      <c r="G28" s="74"/>
      <c r="H28" s="40">
        <v>272.5</v>
      </c>
      <c r="I28" s="74"/>
      <c r="J28" s="40">
        <v>87.5</v>
      </c>
    </row>
    <row r="29" spans="1:10" ht="15">
      <c r="A29" s="73"/>
      <c r="B29" s="39" t="s">
        <v>45</v>
      </c>
      <c r="C29" s="74"/>
      <c r="D29" s="40">
        <v>115.5</v>
      </c>
      <c r="E29" s="74"/>
      <c r="F29" s="40">
        <v>0</v>
      </c>
      <c r="G29" s="74"/>
      <c r="H29" s="40">
        <v>34</v>
      </c>
      <c r="I29" s="74"/>
      <c r="J29" s="40">
        <v>0</v>
      </c>
    </row>
    <row r="30" spans="1:10" ht="15">
      <c r="A30" s="73"/>
      <c r="B30" s="39" t="s">
        <v>5</v>
      </c>
      <c r="C30" s="74"/>
      <c r="D30" s="40">
        <v>1385</v>
      </c>
      <c r="E30" s="74"/>
      <c r="F30" s="40">
        <v>2290.5</v>
      </c>
      <c r="G30" s="74"/>
      <c r="H30" s="40">
        <v>2117</v>
      </c>
      <c r="I30" s="74"/>
      <c r="J30" s="40">
        <v>2914.5</v>
      </c>
    </row>
    <row r="31" spans="1:10" ht="15">
      <c r="A31" s="73"/>
      <c r="B31" s="39" t="s">
        <v>46</v>
      </c>
      <c r="C31" s="74"/>
      <c r="D31" s="40">
        <v>0</v>
      </c>
      <c r="E31" s="74"/>
      <c r="F31" s="40">
        <v>0</v>
      </c>
      <c r="G31" s="74"/>
      <c r="H31" s="40">
        <v>0</v>
      </c>
      <c r="I31" s="74"/>
      <c r="J31" s="40">
        <v>0</v>
      </c>
    </row>
    <row r="32" spans="1:10" ht="15.75">
      <c r="A32" s="41" t="s">
        <v>47</v>
      </c>
      <c r="B32" s="45"/>
      <c r="C32" s="43"/>
      <c r="D32" s="44">
        <f>SUM(D27:D31)</f>
        <v>39966.199999999997</v>
      </c>
      <c r="E32" s="43"/>
      <c r="F32" s="44">
        <f>SUM(F27:F31)</f>
        <v>47102</v>
      </c>
      <c r="G32" s="43"/>
      <c r="H32" s="44">
        <f>SUM(H27:H31)</f>
        <v>44361.5</v>
      </c>
      <c r="I32" s="43"/>
      <c r="J32" s="44">
        <f>SUM(J27:J31)</f>
        <v>53301.5</v>
      </c>
    </row>
    <row r="33" spans="1:10" ht="15">
      <c r="A33" s="73" t="s">
        <v>52</v>
      </c>
      <c r="B33" s="39" t="s">
        <v>43</v>
      </c>
      <c r="C33" s="74">
        <v>905</v>
      </c>
      <c r="D33" s="40">
        <v>23878</v>
      </c>
      <c r="E33" s="74">
        <v>910</v>
      </c>
      <c r="F33" s="40">
        <v>24274</v>
      </c>
      <c r="G33" s="74">
        <v>800</v>
      </c>
      <c r="H33" s="40">
        <v>22289</v>
      </c>
      <c r="I33" s="74">
        <v>809</v>
      </c>
      <c r="J33" s="40">
        <v>24277.5</v>
      </c>
    </row>
    <row r="34" spans="1:10" ht="15">
      <c r="A34" s="73"/>
      <c r="B34" s="39" t="s">
        <v>44</v>
      </c>
      <c r="C34" s="74"/>
      <c r="D34" s="40">
        <v>397</v>
      </c>
      <c r="E34" s="74"/>
      <c r="F34" s="40">
        <v>227</v>
      </c>
      <c r="G34" s="74"/>
      <c r="H34" s="40">
        <v>22</v>
      </c>
      <c r="I34" s="74"/>
      <c r="J34" s="40">
        <v>31</v>
      </c>
    </row>
    <row r="35" spans="1:10" ht="15">
      <c r="A35" s="73"/>
      <c r="B35" s="39" t="s">
        <v>45</v>
      </c>
      <c r="C35" s="74"/>
      <c r="D35" s="40">
        <v>128</v>
      </c>
      <c r="E35" s="74"/>
      <c r="F35" s="40">
        <v>27</v>
      </c>
      <c r="G35" s="74"/>
      <c r="H35" s="40">
        <v>37</v>
      </c>
      <c r="I35" s="74"/>
      <c r="J35" s="40">
        <v>2</v>
      </c>
    </row>
    <row r="36" spans="1:10" ht="15">
      <c r="A36" s="73"/>
      <c r="B36" s="39" t="s">
        <v>5</v>
      </c>
      <c r="C36" s="74"/>
      <c r="D36" s="40">
        <v>1035.5</v>
      </c>
      <c r="E36" s="74"/>
      <c r="F36" s="40">
        <v>1380</v>
      </c>
      <c r="G36" s="74"/>
      <c r="H36" s="40">
        <v>1391</v>
      </c>
      <c r="I36" s="74"/>
      <c r="J36" s="40">
        <v>1378</v>
      </c>
    </row>
    <row r="37" spans="1:10" ht="15">
      <c r="A37" s="73"/>
      <c r="B37" s="39" t="s">
        <v>46</v>
      </c>
      <c r="C37" s="74"/>
      <c r="D37" s="40">
        <v>0</v>
      </c>
      <c r="E37" s="74"/>
      <c r="F37" s="40">
        <v>0</v>
      </c>
      <c r="G37" s="74"/>
      <c r="H37" s="40">
        <v>0</v>
      </c>
      <c r="I37" s="74"/>
      <c r="J37" s="40">
        <v>0</v>
      </c>
    </row>
    <row r="38" spans="1:10" ht="15.75">
      <c r="A38" s="41" t="s">
        <v>47</v>
      </c>
      <c r="B38" s="42"/>
      <c r="C38" s="43"/>
      <c r="D38" s="44">
        <f>SUM(D33:D37)</f>
        <v>25438.5</v>
      </c>
      <c r="E38" s="43"/>
      <c r="F38" s="44">
        <f>SUM(F33:F37)</f>
        <v>25908</v>
      </c>
      <c r="G38" s="43"/>
      <c r="H38" s="44">
        <f>SUM(H33:H37)</f>
        <v>23739</v>
      </c>
      <c r="I38" s="43"/>
      <c r="J38" s="44">
        <f>SUM(J33:J37)</f>
        <v>25688.5</v>
      </c>
    </row>
    <row r="39" spans="1:10" ht="15.75">
      <c r="A39" s="41" t="s">
        <v>53</v>
      </c>
      <c r="B39" s="42"/>
      <c r="C39" s="43">
        <f>SUM(C3:C37)</f>
        <v>5564</v>
      </c>
      <c r="D39" s="44">
        <f>D8+D14+D20+D26+D32+D38</f>
        <v>126614.2</v>
      </c>
      <c r="E39" s="43">
        <f>SUM(E3:E37)</f>
        <v>5683</v>
      </c>
      <c r="F39" s="44">
        <f>F8+F14+F20+F26+F32+F38</f>
        <v>139599.6</v>
      </c>
      <c r="G39" s="43">
        <f>SUM(G3:G37)</f>
        <v>5476.5</v>
      </c>
      <c r="H39" s="44">
        <f>H8+H14+H20+H26+H32+H38</f>
        <v>128960.07999999999</v>
      </c>
      <c r="I39" s="43">
        <f>SUM(I3:I37)</f>
        <v>5808</v>
      </c>
      <c r="J39" s="44">
        <f>J8+J14+J20+J26+J32+J38</f>
        <v>150646.65</v>
      </c>
    </row>
    <row r="40" spans="1:10" ht="15.75">
      <c r="A40" s="46"/>
      <c r="B40" s="47"/>
      <c r="C40" s="48"/>
      <c r="D40" s="49"/>
      <c r="E40" s="48"/>
      <c r="F40" s="49"/>
      <c r="G40" s="48"/>
      <c r="H40" s="49"/>
      <c r="I40" s="48"/>
      <c r="J40" s="49"/>
    </row>
    <row r="41" spans="1:10" ht="15.75">
      <c r="B41" s="50" t="s">
        <v>46</v>
      </c>
      <c r="C41" s="51"/>
      <c r="D41" s="52">
        <f>D7+D13</f>
        <v>1976.5</v>
      </c>
      <c r="E41" s="50"/>
      <c r="F41" s="52">
        <f>F7+F13</f>
        <v>3138.5</v>
      </c>
      <c r="G41" s="50"/>
      <c r="H41" s="52">
        <f>H7+H13</f>
        <v>2647</v>
      </c>
      <c r="I41" s="50"/>
      <c r="J41" s="52">
        <f>J7+J13</f>
        <v>3423</v>
      </c>
    </row>
    <row r="42" spans="1:10" ht="15.75">
      <c r="B42" s="50" t="s">
        <v>54</v>
      </c>
      <c r="C42" s="50"/>
      <c r="D42" s="52">
        <f>D39-D41</f>
        <v>124637.7</v>
      </c>
      <c r="E42" s="50"/>
      <c r="F42" s="52">
        <f>F39-F41</f>
        <v>136461.1</v>
      </c>
      <c r="G42" s="50"/>
      <c r="H42" s="52">
        <f>H39-H41</f>
        <v>126313.07999999999</v>
      </c>
      <c r="I42" s="50"/>
      <c r="J42" s="52">
        <f>J39-J41</f>
        <v>147223.65</v>
      </c>
    </row>
    <row r="43" spans="1:10" ht="15.75">
      <c r="B43" s="50" t="s">
        <v>47</v>
      </c>
      <c r="C43" s="50"/>
      <c r="D43" s="52">
        <f>D41+D42</f>
        <v>126614.2</v>
      </c>
      <c r="E43" s="50"/>
      <c r="F43" s="52">
        <f>F41+F42</f>
        <v>139599.6</v>
      </c>
      <c r="G43" s="50"/>
      <c r="H43" s="52">
        <f>H41+H42</f>
        <v>128960.07999999999</v>
      </c>
      <c r="I43" s="50"/>
      <c r="J43" s="52">
        <f>J41+J42</f>
        <v>150646.65</v>
      </c>
    </row>
    <row r="44" spans="1:10" ht="15.75">
      <c r="A44" s="53"/>
      <c r="B44" s="53"/>
      <c r="C44" s="75" t="s">
        <v>55</v>
      </c>
      <c r="D44" s="75"/>
      <c r="E44" s="75"/>
      <c r="F44" s="53"/>
      <c r="G44" s="53"/>
      <c r="H44" s="53"/>
      <c r="I44" s="54"/>
      <c r="J44" s="54"/>
    </row>
    <row r="45" spans="1:10" ht="16.5" thickBot="1">
      <c r="A45" s="53"/>
      <c r="B45" s="72" t="s">
        <v>35</v>
      </c>
      <c r="C45" s="72"/>
      <c r="D45" s="72" t="s">
        <v>36</v>
      </c>
      <c r="E45" s="72"/>
      <c r="F45" s="72" t="s">
        <v>37</v>
      </c>
      <c r="G45" s="72"/>
      <c r="H45" s="72" t="s">
        <v>38</v>
      </c>
      <c r="I45" s="72"/>
      <c r="J45" s="54"/>
    </row>
    <row r="46" spans="1:10" ht="48" thickTop="1">
      <c r="A46" s="55" t="s">
        <v>39</v>
      </c>
      <c r="B46" s="56" t="s">
        <v>40</v>
      </c>
      <c r="C46" s="56" t="s">
        <v>41</v>
      </c>
      <c r="D46" s="56" t="s">
        <v>40</v>
      </c>
      <c r="E46" s="56" t="s">
        <v>41</v>
      </c>
      <c r="F46" s="56" t="s">
        <v>40</v>
      </c>
      <c r="G46" s="56" t="s">
        <v>41</v>
      </c>
      <c r="H46" s="56" t="s">
        <v>40</v>
      </c>
      <c r="I46" s="56" t="s">
        <v>41</v>
      </c>
      <c r="J46" s="54"/>
    </row>
    <row r="47" spans="1:10" ht="15.75">
      <c r="A47" s="57" t="s">
        <v>42</v>
      </c>
      <c r="B47" s="58">
        <v>569</v>
      </c>
      <c r="C47" s="59">
        <v>6831.3</v>
      </c>
      <c r="D47" s="58">
        <v>417</v>
      </c>
      <c r="E47" s="59">
        <v>8904</v>
      </c>
      <c r="F47" s="60">
        <v>645.5</v>
      </c>
      <c r="G47" s="59">
        <f>H8</f>
        <v>12303.48</v>
      </c>
      <c r="H47" s="60">
        <v>1183.5</v>
      </c>
      <c r="I47" s="59">
        <f>J8</f>
        <v>18189.75</v>
      </c>
      <c r="J47" s="54"/>
    </row>
    <row r="48" spans="1:10" ht="15.75">
      <c r="A48" s="57" t="s">
        <v>48</v>
      </c>
      <c r="B48" s="58">
        <v>686</v>
      </c>
      <c r="C48" s="59">
        <v>21706.5</v>
      </c>
      <c r="D48" s="58">
        <v>622</v>
      </c>
      <c r="E48" s="59">
        <v>20204.8</v>
      </c>
      <c r="F48" s="60">
        <v>525</v>
      </c>
      <c r="G48" s="59">
        <f>H14</f>
        <v>16818</v>
      </c>
      <c r="H48" s="60">
        <v>520</v>
      </c>
      <c r="I48" s="59">
        <f>J14</f>
        <v>19545.7</v>
      </c>
      <c r="J48" s="54"/>
    </row>
    <row r="49" spans="1:10" ht="15.75">
      <c r="A49" s="57" t="s">
        <v>49</v>
      </c>
      <c r="B49" s="58">
        <v>511</v>
      </c>
      <c r="C49" s="59">
        <v>9375.5</v>
      </c>
      <c r="D49" s="58">
        <v>460</v>
      </c>
      <c r="E49" s="59">
        <v>9817</v>
      </c>
      <c r="F49" s="60">
        <v>400</v>
      </c>
      <c r="G49" s="59">
        <f>H20</f>
        <v>9005</v>
      </c>
      <c r="H49" s="60">
        <v>305</v>
      </c>
      <c r="I49" s="59">
        <f>J20</f>
        <v>9300</v>
      </c>
      <c r="J49" s="54"/>
    </row>
    <row r="50" spans="1:10" ht="15.75">
      <c r="A50" s="57" t="s">
        <v>50</v>
      </c>
      <c r="B50" s="58">
        <v>841</v>
      </c>
      <c r="C50" s="59">
        <v>23296.2</v>
      </c>
      <c r="D50" s="58">
        <v>916</v>
      </c>
      <c r="E50" s="59">
        <v>27663.8</v>
      </c>
      <c r="F50" s="60">
        <v>845</v>
      </c>
      <c r="G50" s="59">
        <f>H26</f>
        <v>22733.1</v>
      </c>
      <c r="H50" s="60">
        <v>854.5</v>
      </c>
      <c r="I50" s="59">
        <f>J26</f>
        <v>24621.200000000001</v>
      </c>
      <c r="J50" s="54"/>
    </row>
    <row r="51" spans="1:10" ht="15.75">
      <c r="A51" s="57" t="s">
        <v>51</v>
      </c>
      <c r="B51" s="58">
        <v>2052</v>
      </c>
      <c r="C51" s="59">
        <v>39966.199999999997</v>
      </c>
      <c r="D51" s="58">
        <v>2358</v>
      </c>
      <c r="E51" s="59">
        <v>47102</v>
      </c>
      <c r="F51" s="60">
        <v>2261</v>
      </c>
      <c r="G51" s="59">
        <f>H32</f>
        <v>44361.5</v>
      </c>
      <c r="H51" s="60">
        <v>2136</v>
      </c>
      <c r="I51" s="59">
        <f>J32</f>
        <v>53301.5</v>
      </c>
      <c r="J51" s="54"/>
    </row>
    <row r="52" spans="1:10" ht="15.75">
      <c r="A52" s="57" t="s">
        <v>52</v>
      </c>
      <c r="B52" s="58">
        <v>905</v>
      </c>
      <c r="C52" s="59">
        <v>25438.5</v>
      </c>
      <c r="D52" s="58">
        <v>910</v>
      </c>
      <c r="E52" s="59">
        <v>25908</v>
      </c>
      <c r="F52" s="60">
        <v>800</v>
      </c>
      <c r="G52" s="59">
        <f>H38</f>
        <v>23739</v>
      </c>
      <c r="H52" s="60">
        <v>809</v>
      </c>
      <c r="I52" s="59">
        <f>J38</f>
        <v>25688.5</v>
      </c>
      <c r="J52" s="54"/>
    </row>
    <row r="53" spans="1:10" ht="16.5" thickBot="1">
      <c r="A53" s="61" t="s">
        <v>53</v>
      </c>
      <c r="B53" s="62">
        <f t="shared" ref="B53:G53" si="0">SUM(B47:B52)</f>
        <v>5564</v>
      </c>
      <c r="C53" s="63">
        <f t="shared" si="0"/>
        <v>126614.2</v>
      </c>
      <c r="D53" s="64">
        <f t="shared" si="0"/>
        <v>5683</v>
      </c>
      <c r="E53" s="63">
        <f t="shared" si="0"/>
        <v>139599.6</v>
      </c>
      <c r="F53" s="62">
        <f>SUM(F47:F52)</f>
        <v>5476.5</v>
      </c>
      <c r="G53" s="63">
        <f t="shared" si="0"/>
        <v>128960.07999999999</v>
      </c>
      <c r="H53" s="62">
        <f>SUM(H47:H52)</f>
        <v>5808</v>
      </c>
      <c r="I53" s="63">
        <f>SUM(I47:I52)</f>
        <v>150646.65</v>
      </c>
      <c r="J53" s="54"/>
    </row>
    <row r="54" spans="1:10" ht="13.5" thickTop="1"/>
  </sheetData>
  <mergeCells count="39">
    <mergeCell ref="C1:D1"/>
    <mergeCell ref="E1:F1"/>
    <mergeCell ref="G1:H1"/>
    <mergeCell ref="I1:J1"/>
    <mergeCell ref="A3:A7"/>
    <mergeCell ref="C3:C7"/>
    <mergeCell ref="E3:E7"/>
    <mergeCell ref="G3:G7"/>
    <mergeCell ref="I3:I7"/>
    <mergeCell ref="A15:A19"/>
    <mergeCell ref="C15:C19"/>
    <mergeCell ref="E15:E19"/>
    <mergeCell ref="G15:G19"/>
    <mergeCell ref="I15:I19"/>
    <mergeCell ref="A9:A13"/>
    <mergeCell ref="C9:C13"/>
    <mergeCell ref="E9:E13"/>
    <mergeCell ref="G9:G13"/>
    <mergeCell ref="I9:I13"/>
    <mergeCell ref="A27:A31"/>
    <mergeCell ref="C27:C31"/>
    <mergeCell ref="E27:E31"/>
    <mergeCell ref="G27:G31"/>
    <mergeCell ref="I27:I31"/>
    <mergeCell ref="A21:A25"/>
    <mergeCell ref="C21:C25"/>
    <mergeCell ref="E21:E25"/>
    <mergeCell ref="G21:G25"/>
    <mergeCell ref="I21:I25"/>
    <mergeCell ref="B45:C45"/>
    <mergeCell ref="D45:E45"/>
    <mergeCell ref="F45:G45"/>
    <mergeCell ref="H45:I45"/>
    <mergeCell ref="A33:A37"/>
    <mergeCell ref="C33:C37"/>
    <mergeCell ref="E33:E37"/>
    <mergeCell ref="G33:G37"/>
    <mergeCell ref="I33:I37"/>
    <mergeCell ref="C44:E44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1"/>
  <sheetViews>
    <sheetView view="pageBreakPreview" zoomScaleNormal="85" zoomScaleSheetLayoutView="100" workbookViewId="0">
      <selection activeCell="B18" sqref="B18:E18"/>
    </sheetView>
  </sheetViews>
  <sheetFormatPr defaultRowHeight="12.75"/>
  <cols>
    <col min="1" max="1" width="21.85546875" bestFit="1" customWidth="1"/>
    <col min="2" max="4" width="13.42578125" bestFit="1" customWidth="1"/>
    <col min="5" max="5" width="15.7109375" customWidth="1"/>
    <col min="14" max="14" width="23.140625" customWidth="1"/>
    <col min="15" max="15" width="12.85546875" customWidth="1"/>
  </cols>
  <sheetData>
    <row r="1" spans="1:5" ht="15">
      <c r="A1" s="39"/>
      <c r="B1" s="76" t="s">
        <v>57</v>
      </c>
      <c r="C1" s="76"/>
      <c r="D1" s="76"/>
      <c r="E1" s="76"/>
    </row>
    <row r="2" spans="1:5" ht="15">
      <c r="A2" s="39"/>
      <c r="B2" s="39">
        <v>2008</v>
      </c>
      <c r="C2" s="39">
        <v>2009</v>
      </c>
      <c r="D2" s="39">
        <v>2010</v>
      </c>
      <c r="E2" s="39">
        <v>2011</v>
      </c>
    </row>
    <row r="3" spans="1:5" ht="15">
      <c r="A3" s="39" t="s">
        <v>56</v>
      </c>
      <c r="B3" s="65">
        <v>6831.3</v>
      </c>
      <c r="C3" s="65">
        <v>8904</v>
      </c>
      <c r="D3" s="65">
        <v>12303.48</v>
      </c>
      <c r="E3" s="65">
        <v>18189.75</v>
      </c>
    </row>
    <row r="4" spans="1:5" ht="15">
      <c r="A4" s="39" t="s">
        <v>58</v>
      </c>
      <c r="B4" s="39">
        <v>21706.5</v>
      </c>
      <c r="C4" s="39">
        <v>20204.8</v>
      </c>
      <c r="D4" s="39">
        <v>16818</v>
      </c>
      <c r="E4" s="39">
        <v>19545.7</v>
      </c>
    </row>
    <row r="5" spans="1:5" ht="15">
      <c r="A5" s="39" t="s">
        <v>59</v>
      </c>
      <c r="B5" s="65">
        <v>9375.5</v>
      </c>
      <c r="C5" s="65">
        <v>9817</v>
      </c>
      <c r="D5" s="65">
        <v>9005</v>
      </c>
      <c r="E5" s="65">
        <v>9300</v>
      </c>
    </row>
    <row r="6" spans="1:5" ht="15">
      <c r="A6" s="39" t="s">
        <v>60</v>
      </c>
      <c r="B6" s="65">
        <v>23296.2</v>
      </c>
      <c r="C6" s="65">
        <v>27663.8</v>
      </c>
      <c r="D6" s="65">
        <v>22733.1</v>
      </c>
      <c r="E6" s="65">
        <v>24621.200000000001</v>
      </c>
    </row>
    <row r="7" spans="1:5" ht="15">
      <c r="A7" s="39" t="s">
        <v>51</v>
      </c>
      <c r="B7" s="65">
        <v>39966.199999999997</v>
      </c>
      <c r="C7" s="65">
        <v>47102</v>
      </c>
      <c r="D7" s="65">
        <v>44361.5</v>
      </c>
      <c r="E7" s="65">
        <v>53301.5</v>
      </c>
    </row>
    <row r="8" spans="1:5" ht="15">
      <c r="A8" s="39" t="s">
        <v>61</v>
      </c>
      <c r="B8" s="65">
        <v>25438.5</v>
      </c>
      <c r="C8" s="65">
        <v>25908</v>
      </c>
      <c r="D8" s="65">
        <v>23739</v>
      </c>
      <c r="E8" s="65">
        <v>25688.5</v>
      </c>
    </row>
    <row r="9" spans="1:5" ht="15">
      <c r="A9" s="39"/>
      <c r="B9" s="65">
        <f>SUM(B3:B8)</f>
        <v>126614.2</v>
      </c>
      <c r="C9" s="65">
        <f t="shared" ref="C9:E9" si="0">SUM(C3:C8)</f>
        <v>139599.6</v>
      </c>
      <c r="D9" s="65">
        <f t="shared" si="0"/>
        <v>128960.07999999999</v>
      </c>
      <c r="E9" s="65">
        <f t="shared" si="0"/>
        <v>150646.65</v>
      </c>
    </row>
    <row r="10" spans="1:5" ht="15">
      <c r="A10" s="66"/>
      <c r="B10" s="67"/>
      <c r="C10" s="67"/>
      <c r="D10" s="67"/>
      <c r="E10" s="67"/>
    </row>
    <row r="11" spans="1:5" ht="15">
      <c r="A11" s="66"/>
      <c r="B11" s="67"/>
      <c r="C11" s="67"/>
      <c r="D11" s="67"/>
      <c r="E11" s="67"/>
    </row>
    <row r="12" spans="1:5" ht="15">
      <c r="A12" s="66"/>
      <c r="B12" s="67"/>
      <c r="C12" s="67"/>
      <c r="D12" s="67"/>
      <c r="E12" s="67"/>
    </row>
    <row r="13" spans="1:5" ht="15">
      <c r="A13" s="66"/>
      <c r="B13" s="67"/>
      <c r="C13" s="67"/>
      <c r="D13" s="67"/>
      <c r="E13" s="67"/>
    </row>
    <row r="14" spans="1:5" ht="15">
      <c r="A14" s="66"/>
      <c r="B14" s="67"/>
      <c r="C14" s="67"/>
      <c r="D14" s="67"/>
      <c r="E14" s="67"/>
    </row>
    <row r="15" spans="1:5" ht="15">
      <c r="A15" s="66"/>
      <c r="B15" s="67"/>
      <c r="C15" s="67"/>
      <c r="D15" s="67"/>
      <c r="E15" s="67"/>
    </row>
    <row r="18" spans="1:5" ht="15.75">
      <c r="A18" s="39"/>
      <c r="B18" s="77" t="s">
        <v>62</v>
      </c>
      <c r="C18" s="77"/>
      <c r="D18" s="77"/>
      <c r="E18" s="77"/>
    </row>
    <row r="19" spans="1:5" ht="15">
      <c r="A19" s="39"/>
      <c r="B19" s="39">
        <v>2008</v>
      </c>
      <c r="C19" s="39">
        <v>2009</v>
      </c>
      <c r="D19" s="39">
        <v>2010</v>
      </c>
      <c r="E19" s="39">
        <v>2011</v>
      </c>
    </row>
    <row r="20" spans="1:5" ht="15">
      <c r="A20" s="39" t="s">
        <v>56</v>
      </c>
      <c r="B20" s="65">
        <v>6831.3</v>
      </c>
      <c r="C20" s="65">
        <v>8904</v>
      </c>
      <c r="D20" s="65">
        <v>12303.48</v>
      </c>
      <c r="E20" s="65">
        <v>18189.75</v>
      </c>
    </row>
    <row r="39" spans="1:5" ht="15">
      <c r="A39" s="39"/>
      <c r="B39" s="76" t="s">
        <v>63</v>
      </c>
      <c r="C39" s="76"/>
      <c r="D39" s="76"/>
      <c r="E39" s="76"/>
    </row>
    <row r="40" spans="1:5" ht="15">
      <c r="A40" s="39"/>
      <c r="B40" s="39">
        <v>2008</v>
      </c>
      <c r="C40" s="39">
        <v>2009</v>
      </c>
      <c r="D40" s="39">
        <v>2010</v>
      </c>
      <c r="E40" s="39">
        <v>2011</v>
      </c>
    </row>
    <row r="41" spans="1:5" ht="15">
      <c r="A41" s="39" t="s">
        <v>58</v>
      </c>
      <c r="B41" s="39">
        <v>21706.5</v>
      </c>
      <c r="C41" s="39">
        <v>20204.8</v>
      </c>
      <c r="D41" s="39">
        <v>16818</v>
      </c>
      <c r="E41" s="39">
        <v>19545.7</v>
      </c>
    </row>
    <row r="61" spans="1:5" ht="15">
      <c r="A61" s="39"/>
      <c r="B61" s="76" t="s">
        <v>64</v>
      </c>
      <c r="C61" s="76"/>
      <c r="D61" s="76"/>
      <c r="E61" s="76"/>
    </row>
    <row r="62" spans="1:5" ht="15">
      <c r="A62" s="39"/>
      <c r="B62" s="39">
        <v>2008</v>
      </c>
      <c r="C62" s="39">
        <v>2009</v>
      </c>
      <c r="D62" s="39">
        <v>2010</v>
      </c>
      <c r="E62" s="39">
        <v>2011</v>
      </c>
    </row>
    <row r="63" spans="1:5" ht="15">
      <c r="A63" s="39" t="s">
        <v>59</v>
      </c>
      <c r="B63" s="65">
        <v>9375.5</v>
      </c>
      <c r="C63" s="65">
        <v>9817</v>
      </c>
      <c r="D63" s="65">
        <v>9005</v>
      </c>
      <c r="E63" s="65">
        <v>9300</v>
      </c>
    </row>
    <row r="80" spans="1:5" ht="15">
      <c r="A80" s="39"/>
      <c r="B80" s="76" t="s">
        <v>65</v>
      </c>
      <c r="C80" s="76"/>
      <c r="D80" s="76"/>
      <c r="E80" s="76"/>
    </row>
    <row r="81" spans="1:5" ht="15">
      <c r="A81" s="39"/>
      <c r="B81" s="39">
        <v>2008</v>
      </c>
      <c r="C81" s="39">
        <v>2009</v>
      </c>
      <c r="D81" s="39">
        <v>2010</v>
      </c>
      <c r="E81" s="39">
        <v>2011</v>
      </c>
    </row>
    <row r="82" spans="1:5" ht="15">
      <c r="A82" s="39" t="s">
        <v>60</v>
      </c>
      <c r="B82" s="65">
        <v>23296.2</v>
      </c>
      <c r="C82" s="65">
        <v>27663.8</v>
      </c>
      <c r="D82" s="65">
        <v>22733.1</v>
      </c>
      <c r="E82" s="65">
        <v>24621.200000000001</v>
      </c>
    </row>
    <row r="103" spans="1:5" ht="15">
      <c r="A103" s="39"/>
      <c r="B103" s="76" t="s">
        <v>66</v>
      </c>
      <c r="C103" s="76"/>
      <c r="D103" s="76"/>
      <c r="E103" s="76"/>
    </row>
    <row r="104" spans="1:5" ht="15">
      <c r="A104" s="39"/>
      <c r="B104" s="68">
        <v>2008</v>
      </c>
      <c r="C104" s="68">
        <v>2009</v>
      </c>
      <c r="D104" s="68">
        <v>2010</v>
      </c>
      <c r="E104" s="68">
        <v>2011</v>
      </c>
    </row>
    <row r="105" spans="1:5" ht="15">
      <c r="A105" s="39" t="s">
        <v>51</v>
      </c>
      <c r="B105" s="40">
        <v>39966.199999999997</v>
      </c>
      <c r="C105" s="40">
        <v>47102</v>
      </c>
      <c r="D105" s="40">
        <v>44361.5</v>
      </c>
      <c r="E105" s="40">
        <v>53301.5</v>
      </c>
    </row>
    <row r="119" spans="1:5" ht="15">
      <c r="A119" s="39"/>
      <c r="B119" s="76" t="s">
        <v>67</v>
      </c>
      <c r="C119" s="76"/>
      <c r="D119" s="76"/>
      <c r="E119" s="76"/>
    </row>
    <row r="120" spans="1:5" ht="15">
      <c r="A120" s="39"/>
      <c r="B120" s="39">
        <v>2008</v>
      </c>
      <c r="C120" s="39">
        <v>2009</v>
      </c>
      <c r="D120" s="39">
        <v>2010</v>
      </c>
      <c r="E120" s="39">
        <v>2011</v>
      </c>
    </row>
    <row r="121" spans="1:5" ht="15">
      <c r="A121" s="39" t="s">
        <v>61</v>
      </c>
      <c r="B121" s="65">
        <v>25438.5</v>
      </c>
      <c r="C121" s="65">
        <v>25908</v>
      </c>
      <c r="D121" s="65">
        <v>23739</v>
      </c>
      <c r="E121" s="65">
        <v>25688.5</v>
      </c>
    </row>
  </sheetData>
  <mergeCells count="7">
    <mergeCell ref="B119:E119"/>
    <mergeCell ref="B1:E1"/>
    <mergeCell ref="B18:E18"/>
    <mergeCell ref="B39:E39"/>
    <mergeCell ref="B61:E61"/>
    <mergeCell ref="B80:E80"/>
    <mergeCell ref="B103:E103"/>
  </mergeCells>
  <pageMargins left="0.7" right="0.7" top="0.75" bottom="0.75" header="0.3" footer="0.3"/>
  <pageSetup paperSize="9" scale="43" orientation="portrait" r:id="rId1"/>
  <colBreaks count="1" manualBreakCount="1">
    <brk id="15" max="9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0"/>
  <sheetViews>
    <sheetView tabSelected="1" view="pageBreakPreview" topLeftCell="A13" zoomScaleNormal="100" zoomScaleSheetLayoutView="100" workbookViewId="0">
      <selection activeCell="G9" sqref="G9"/>
    </sheetView>
  </sheetViews>
  <sheetFormatPr defaultRowHeight="12.75"/>
  <cols>
    <col min="1" max="1" width="21.7109375" bestFit="1" customWidth="1"/>
    <col min="2" max="5" width="12.7109375" bestFit="1" customWidth="1"/>
  </cols>
  <sheetData>
    <row r="2" spans="1:5" ht="15">
      <c r="A2" s="39"/>
      <c r="B2" s="76" t="s">
        <v>57</v>
      </c>
      <c r="C2" s="76"/>
      <c r="D2" s="76"/>
      <c r="E2" s="76"/>
    </row>
    <row r="3" spans="1:5" ht="15.75">
      <c r="A3" s="39"/>
      <c r="B3" s="69">
        <v>2008</v>
      </c>
      <c r="C3" s="69">
        <v>2009</v>
      </c>
      <c r="D3" s="69">
        <v>2010</v>
      </c>
      <c r="E3" s="69">
        <v>2011</v>
      </c>
    </row>
    <row r="4" spans="1:5" ht="15">
      <c r="A4" s="39" t="s">
        <v>56</v>
      </c>
      <c r="B4" s="65">
        <v>6831.3</v>
      </c>
      <c r="C4" s="65">
        <v>8904</v>
      </c>
      <c r="D4" s="65">
        <v>12303.48</v>
      </c>
      <c r="E4" s="65">
        <v>18189.75</v>
      </c>
    </row>
    <row r="5" spans="1:5" ht="15">
      <c r="A5" s="39" t="s">
        <v>58</v>
      </c>
      <c r="B5" s="39">
        <v>21706.5</v>
      </c>
      <c r="C5" s="39">
        <v>20204.8</v>
      </c>
      <c r="D5" s="39">
        <v>16818</v>
      </c>
      <c r="E5" s="39">
        <v>19545.7</v>
      </c>
    </row>
    <row r="6" spans="1:5" ht="15">
      <c r="A6" s="39" t="s">
        <v>59</v>
      </c>
      <c r="B6" s="65">
        <v>9375.5</v>
      </c>
      <c r="C6" s="65">
        <v>9817</v>
      </c>
      <c r="D6" s="65">
        <v>9005</v>
      </c>
      <c r="E6" s="65">
        <v>9300</v>
      </c>
    </row>
    <row r="7" spans="1:5" ht="15">
      <c r="A7" s="39" t="s">
        <v>60</v>
      </c>
      <c r="B7" s="65">
        <v>23296.2</v>
      </c>
      <c r="C7" s="65">
        <v>27663.8</v>
      </c>
      <c r="D7" s="65">
        <v>22733.1</v>
      </c>
      <c r="E7" s="65">
        <v>24621.200000000001</v>
      </c>
    </row>
    <row r="8" spans="1:5" ht="15">
      <c r="A8" s="39" t="s">
        <v>51</v>
      </c>
      <c r="B8" s="65">
        <v>39966.199999999997</v>
      </c>
      <c r="C8" s="65">
        <v>47102</v>
      </c>
      <c r="D8" s="65">
        <v>44361.5</v>
      </c>
      <c r="E8" s="65">
        <v>53301.5</v>
      </c>
    </row>
    <row r="9" spans="1:5" ht="15">
      <c r="A9" s="39" t="s">
        <v>61</v>
      </c>
      <c r="B9" s="65">
        <v>25438.5</v>
      </c>
      <c r="C9" s="65">
        <v>25908</v>
      </c>
      <c r="D9" s="65">
        <v>23739</v>
      </c>
      <c r="E9" s="65">
        <v>25688.5</v>
      </c>
    </row>
    <row r="10" spans="1:5" ht="15">
      <c r="A10" s="39"/>
      <c r="B10" s="65">
        <f>SUM(B4:B9)</f>
        <v>126614.2</v>
      </c>
      <c r="C10" s="65">
        <f t="shared" ref="C10:E10" si="0">SUM(C4:C9)</f>
        <v>139599.6</v>
      </c>
      <c r="D10" s="65">
        <f t="shared" si="0"/>
        <v>128960.07999999999</v>
      </c>
      <c r="E10" s="65">
        <f t="shared" si="0"/>
        <v>150646.65</v>
      </c>
    </row>
  </sheetData>
  <mergeCells count="1">
    <mergeCell ref="B2:E2"/>
  </mergeCells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6A49420C29F7A479404C41E000D2310" ma:contentTypeVersion="4" ma:contentTypeDescription="Yeni belge oluşturun." ma:contentTypeScope="" ma:versionID="966c536105d4ed1952ace1e5aaa1d866">
  <xsd:schema xmlns:xsd="http://www.w3.org/2001/XMLSchema" xmlns:xs="http://www.w3.org/2001/XMLSchema" xmlns:p="http://schemas.microsoft.com/office/2006/metadata/properties" xmlns:ns1="http://schemas.microsoft.com/sharepoint/v3" xmlns:ns2="02ef6456-6971-40a6-83fa-6b0619ff88f9" targetNamespace="http://schemas.microsoft.com/office/2006/metadata/properties" ma:root="true" ma:fieldsID="1791f542fec2164db3557925b5aa30c6" ns1:_="" ns2:_="">
    <xsd:import namespace="http://schemas.microsoft.com/sharepoint/v3"/>
    <xsd:import namespace="02ef6456-6971-40a6-83fa-6b0619ff8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Zamanlama Başlangıç Tarihi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Zamanlama Bitiş Tarihi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f6456-6971-40a6-83fa-6b0619ff88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2ef6456-6971-40a6-83fa-6b0619ff88f9">2275DMW4H6TN-231-36</_dlc_DocId>
    <_dlc_DocIdUrl xmlns="02ef6456-6971-40a6-83fa-6b0619ff88f9">
      <Url>http://www.tobb.org.tr/SanayiMudurlugu/IpekBocekciligiMilliKomitesi/_layouts/DocIdRedir.aspx?ID=2275DMW4H6TN-231-36</Url>
      <Description>2275DMW4H6TN-231-36</Description>
    </_dlc_DocIdUrl>
  </documentManagement>
</p:properties>
</file>

<file path=customXml/itemProps1.xml><?xml version="1.0" encoding="utf-8"?>
<ds:datastoreItem xmlns:ds="http://schemas.openxmlformats.org/officeDocument/2006/customXml" ds:itemID="{81BE5D57-686C-489A-AB53-F988A25C82C4}"/>
</file>

<file path=customXml/itemProps2.xml><?xml version="1.0" encoding="utf-8"?>
<ds:datastoreItem xmlns:ds="http://schemas.openxmlformats.org/officeDocument/2006/customXml" ds:itemID="{7D9D1715-BAC3-41B6-93B2-9E33BC252F4A}"/>
</file>

<file path=customXml/itemProps3.xml><?xml version="1.0" encoding="utf-8"?>
<ds:datastoreItem xmlns:ds="http://schemas.openxmlformats.org/officeDocument/2006/customXml" ds:itemID="{0EC91647-4C5F-453B-B1F9-BD791D04DB9F}"/>
</file>

<file path=customXml/itemProps4.xml><?xml version="1.0" encoding="utf-8"?>
<ds:datastoreItem xmlns:ds="http://schemas.openxmlformats.org/officeDocument/2006/customXml" ds:itemID="{8FD725D5-826A-42D8-82EF-F57F9C4E80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TOPLAM ALIMLAR KG</vt:lpstr>
      <vt:lpstr>Sayfa1</vt:lpstr>
      <vt:lpstr>Sayfa2</vt:lpstr>
      <vt:lpstr>Sayfa3</vt:lpstr>
      <vt:lpstr>Sayfa2!Yazdırma_Alanı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TOBB</cp:lastModifiedBy>
  <cp:lastPrinted>2011-07-21T07:29:58Z</cp:lastPrinted>
  <dcterms:created xsi:type="dcterms:W3CDTF">1997-01-23T14:15:49Z</dcterms:created>
  <dcterms:modified xsi:type="dcterms:W3CDTF">2011-09-14T14:05:15Z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0x01010096A49420C29F7A479404C41E000D2310</vt:lpwstr>
  </property>
  <property fmtid="{D5CDD505-2E9C-101B-9397-08002B2CF9AE}" pid="3" name="_dlc_DocIdItemGuid">
    <vt:lpwstr>c2d2256e-f779-40fd-a5fa-47663b64a245</vt:lpwstr>
  </property>
</Properties>
</file>