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2045" firstSheet="7" activeTab="11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FAALİYETLER'!$A$1:$F$69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İLLER'!$32:$34</definedName>
    <definedName name="_xlnm.Print_Titles" localSheetId="16">'YABANCI SERMAYE ve ÜLKELER'!$47:$49</definedName>
  </definedNames>
  <calcPr fullCalcOnLoad="1"/>
</workbook>
</file>

<file path=xl/sharedStrings.xml><?xml version="1.0" encoding="utf-8"?>
<sst xmlns="http://schemas.openxmlformats.org/spreadsheetml/2006/main" count="1050" uniqueCount="475">
  <si>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</si>
  <si>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</si>
  <si>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</si>
  <si>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</si>
  <si>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</si>
  <si>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</si>
  <si>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</si>
  <si>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</si>
  <si>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</si>
  <si>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</si>
  <si>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</si>
  <si>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</si>
  <si>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</si>
  <si>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</si>
  <si>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</si>
  <si>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</si>
  <si>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</si>
  <si>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</si>
  <si>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</si>
  <si>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</si>
  <si>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</si>
  <si>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</si>
  <si>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</si>
  <si>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</si>
  <si>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</si>
  <si>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</si>
  <si>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</si>
  <si>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</si>
  <si>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</si>
  <si>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</si>
  <si>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</si>
  <si>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</si>
  <si>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</si>
  <si>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</si>
  <si>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</si>
  <si>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</si>
  <si>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</si>
  <si>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</si>
  <si>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</si>
  <si>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</si>
  <si>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</si>
  <si>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</si>
  <si>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</si>
  <si>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</si>
  <si>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</si>
  <si>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</si>
  <si>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</si>
  <si>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</si>
  <si>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</si>
  <si>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</si>
  <si>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</si>
  <si>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</si>
  <si>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</si>
  <si>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</si>
  <si>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</si>
  <si>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</si>
  <si>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</si>
  <si>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</si>
  <si>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</si>
  <si>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</si>
  <si>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</si>
  <si>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</si>
  <si>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</si>
  <si>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</si>
  <si>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</si>
  <si>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</si>
  <si>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</si>
  <si>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</si>
  <si>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</si>
  <si>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</si>
  <si>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</si>
  <si>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</si>
  <si>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</si>
  <si>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</si>
  <si>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</si>
  <si>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</si>
  <si>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</si>
  <si>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</si>
  <si>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</si>
  <si>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</si>
  <si>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</si>
  <si>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</si>
  <si>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</si>
  <si>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</si>
  <si>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</si>
  <si>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</si>
  <si>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</si>
  <si>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</si>
  <si>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</si>
  <si>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</si>
  <si>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</si>
  <si>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</si>
  <si>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</si>
  <si>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</si>
  <si>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</si>
  <si>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</si>
  <si>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</si>
  <si>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</si>
  <si>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</si>
  <si>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</si>
  <si>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</si>
  <si>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</si>
  <si>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</si>
  <si>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</si>
  <si>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</si>
  <si>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</si>
  <si>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</si>
  <si>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</si>
  <si>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</si>
  <si>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</si>
  <si>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</si>
  <si>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</si>
  <si>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</si>
  <si>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</si>
  <si>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</si>
  <si>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</si>
  <si>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</si>
  <si>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</si>
  <si>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</si>
  <si>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</si>
  <si>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</si>
  <si>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</si>
  <si>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</si>
  <si>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</si>
  <si>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</si>
  <si>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</si>
  <si>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</si>
  <si>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</si>
  <si>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</si>
  <si>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</si>
  <si>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</si>
  <si>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</si>
  <si>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</si>
  <si>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</si>
  <si>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</si>
  <si>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</si>
  <si>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</si>
  <si>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</si>
  <si>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</si>
  <si>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</si>
  <si>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</si>
  <si>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</si>
  <si>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</si>
  <si>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</si>
  <si>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</si>
  <si>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</si>
  <si>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</si>
  <si>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</si>
  <si>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</si>
  <si>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</si>
  <si>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</si>
  <si>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</si>
  <si>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</si>
  <si>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</si>
  <si>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</si>
  <si>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</si>
  <si>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</si>
  <si>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</si>
  <si>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</si>
  <si>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</si>
  <si>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</si>
  <si>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</si>
  <si>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</si>
  <si>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</si>
  <si>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</si>
  <si>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</si>
  <si>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</si>
  <si>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</si>
  <si>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</si>
  <si>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</si>
  <si>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</si>
  <si>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</si>
  <si>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</si>
  <si>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</si>
  <si>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</si>
  <si>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</si>
  <si>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</si>
  <si>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</si>
  <si>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</si>
  <si>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</si>
  <si>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</si>
  <si>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</si>
  <si>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</si>
  <si>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</si>
  <si>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</si>
  <si>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</si>
  <si>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</si>
  <si>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</si>
  <si>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</si>
  <si>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</si>
  <si>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</si>
  <si>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</si>
  <si>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</si>
  <si>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</si>
  <si>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</si>
  <si>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</si>
  <si>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</si>
  <si>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</si>
  <si>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</si>
  <si>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</si>
  <si>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</si>
  <si>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</si>
  <si>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</si>
  <si>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</si>
  <si>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</si>
  <si>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</si>
  <si>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</si>
  <si>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</si>
  <si>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</si>
  <si>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</si>
  <si>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</si>
  <si>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</si>
  <si>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</si>
  <si>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</si>
  <si>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</si>
  <si>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</si>
  <si>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</si>
  <si>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</si>
  <si>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</si>
  <si>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</si>
  <si>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</si>
  <si>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</si>
  <si>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</si>
  <si>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</si>
  <si>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</si>
  <si>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</si>
  <si>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</si>
  <si>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</si>
  <si>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</si>
  <si>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</si>
  <si>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</si>
  <si>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</si>
  <si>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</si>
  <si>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</si>
  <si>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</si>
  <si>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</si>
  <si>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</si>
  <si>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</si>
  <si>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</si>
  <si>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</si>
  <si>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</si>
  <si>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</si>
  <si>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</si>
  <si>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</si>
  <si>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</si>
  <si>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</si>
  <si>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</si>
  <si>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</si>
  <si>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</si>
  <si>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</si>
  <si>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</si>
  <si>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</si>
  <si>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</si>
  <si>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</si>
  <si>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</si>
  <si>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</si>
  <si>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</si>
  <si>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</si>
  <si>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</si>
  <si>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</si>
  <si>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</si>
  <si>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</si>
  <si>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</si>
  <si>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</si>
  <si>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</si>
  <si>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</si>
  <si>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</si>
  <si>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</si>
  <si>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</si>
  <si>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</si>
  <si>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</si>
  <si>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</si>
  <si>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</si>
  <si>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</si>
  <si>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</si>
  <si>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</si>
  <si>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</si>
  <si>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</si>
  <si>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</si>
  <si>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</si>
  <si>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</si>
  <si>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</si>
  <si>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</si>
  <si>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</si>
  <si>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</si>
  <si>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</si>
  <si>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</si>
  <si>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</si>
  <si>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</si>
  <si>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</si>
  <si>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</si>
  <si>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</si>
  <si>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</si>
  <si>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</si>
  <si>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</si>
  <si>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</si>
  <si>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</si>
  <si>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</si>
  <si>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</si>
  <si>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</si>
  <si>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</si>
  <si>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</si>
  <si>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</si>
  <si>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</si>
  <si>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</si>
  <si>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</si>
  <si>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</si>
  <si>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</si>
  <si>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</si>
  <si>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</si>
  <si>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</si>
  <si>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</si>
  <si>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</si>
  <si>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</si>
  <si>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</si>
  <si>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</si>
  <si>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</si>
  <si>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</si>
  <si>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</si>
  <si>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</si>
  <si>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</si>
  <si>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</si>
  <si>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</si>
  <si>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</si>
  <si>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</si>
  <si>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</si>
  <si>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</si>
  <si>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</si>
  <si>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</si>
  <si>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</si>
  <si>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</si>
  <si>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</si>
  <si>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</si>
  <si>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</si>
  <si>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</si>
  <si>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</si>
  <si>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</si>
  <si>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</si>
  <si>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</si>
  <si>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Danimarka</t>
  </si>
  <si>
    <t>Fas</t>
  </si>
  <si>
    <t>46.42 -Giysi ve ayakkabı toptan ticareti</t>
  </si>
  <si>
    <t>47.30</t>
  </si>
  <si>
    <t>Belirli bir mala tahsis edilmiş mağazalarda otomotiv yakıtının perakende ticareti</t>
  </si>
  <si>
    <t>İsveç</t>
  </si>
  <si>
    <t>Nijerya</t>
  </si>
  <si>
    <t>Moldovya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</si>
  <si>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</si>
  <si>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</si>
  <si>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</si>
  <si>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</si>
  <si>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46.90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</si>
  <si>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</si>
  <si>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</si>
  <si>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</si>
  <si>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</si>
  <si>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</si>
  <si>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</si>
  <si>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</si>
  <si>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51.10 -Hava yolu ile yolcu taşımacılığı</t>
  </si>
  <si>
    <t>45.31 -Motorlu kara taşıtlarının parça ve aksesuarlarının toptan ticareti</t>
  </si>
  <si>
    <t>46.73 -Ağaç, inşaat malzemesi ve sıhhi teçhizat toptan ticareti</t>
  </si>
  <si>
    <t>47.91 -Posta yoluyla veya internet üzerinden yapılan perakende ticaret</t>
  </si>
  <si>
    <t>51.21 -Hava yolu ile yük taşımacılığı</t>
  </si>
  <si>
    <t>46.52 -Elektronik ve telekomünikasyon ekipmanlarının ve parçalarının toptan ticareti</t>
  </si>
  <si>
    <t>47.11 -Belirli bir mala tahsis edilmemiş mağazalarda gıda, içecek veya tütün ağırlıklı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</si>
  <si>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</si>
  <si>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</si>
  <si>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</si>
  <si>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</si>
  <si>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</si>
  <si>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</si>
  <si>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</si>
  <si>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</si>
  <si>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</si>
  <si>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</si>
  <si>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</si>
  <si>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</si>
  <si>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</si>
  <si>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</si>
  <si>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</si>
  <si>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</si>
  <si>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</si>
  <si>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</si>
  <si>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</si>
  <si>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</si>
  <si>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21-22</t>
  </si>
  <si>
    <t>Kurulan Kooperatiflerin Genel Görünümü</t>
  </si>
  <si>
    <t>19</t>
  </si>
  <si>
    <t>-</t>
  </si>
  <si>
    <t>Japonya</t>
  </si>
  <si>
    <t>Afganistan</t>
  </si>
  <si>
    <t>İsrail</t>
  </si>
  <si>
    <t>09.90 -Madencilik ve taş ocakçılığını destekleyici diğer faaliyetler</t>
  </si>
  <si>
    <t>24.10 -Ana demir ve çelik ürünleri ile ferro alaşımların imalatı</t>
  </si>
  <si>
    <t>İrlanda</t>
  </si>
  <si>
    <t>BAE</t>
  </si>
  <si>
    <t>Lüksemburg</t>
  </si>
  <si>
    <t>Sırbistan</t>
  </si>
  <si>
    <t>Mısır</t>
  </si>
  <si>
    <t>Lübnan</t>
  </si>
  <si>
    <t>Bilgisayar programlama faaliyetleri</t>
  </si>
  <si>
    <t>62.01</t>
  </si>
  <si>
    <t>Ağaç, inşaat malzemesi ve sıhhi teçhizat toptan ticareti</t>
  </si>
  <si>
    <t>Üretim ve Pazarlama Kooperatifi</t>
  </si>
  <si>
    <t>Rusya Fedarasyonu</t>
  </si>
  <si>
    <t>Hindistan</t>
  </si>
  <si>
    <t>Makedonya</t>
  </si>
  <si>
    <t>British Virgin Adl.</t>
  </si>
  <si>
    <t>Güney Kore</t>
  </si>
  <si>
    <t>Cezayir</t>
  </si>
  <si>
    <t>Norveç</t>
  </si>
  <si>
    <t>50.20 -Deniz ve kıyı sularında yük taşımacılığı</t>
  </si>
  <si>
    <t>56.10 -Lokantalar ve seyyar yemek hizmeti faaliyetleri</t>
  </si>
  <si>
    <t>HAZİRAN 2012</t>
  </si>
  <si>
    <t xml:space="preserve"> 20 TEMMUZ 2012</t>
  </si>
  <si>
    <t>2012 HAZİRAN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</si>
  <si>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HAZİRAN  AYINA AİT KURULAN ve KAPANAN ŞİRKET İSTATİSTİKLERİ</t>
    </r>
  </si>
  <si>
    <t xml:space="preserve"> 2012  HAZİRAN AYINA AİT KURULAN ve KAPANAN ŞİRKET İSTATİSTİKLERİ</t>
  </si>
  <si>
    <t xml:space="preserve"> 2012 HAZİRAN AYINA AİT KURULAN ve KAPANAN ŞİRKET İSTATİSTİKLERİ</t>
  </si>
  <si>
    <t>OCAK-HAZİRAN 2012</t>
  </si>
  <si>
    <t>Faaliyetlere Göre Birikimli Dağılım</t>
  </si>
  <si>
    <t>2012 HAZİRAN AYINA AİT KURULAN ve KAPANAN ŞİRKET İSTATİSTİKLERİ</t>
  </si>
  <si>
    <t xml:space="preserve">2012 HAZİRAN AYINA AİT KURULAN VE KAPANAN ŞİRKET İSTATİSTİKLERİ </t>
  </si>
  <si>
    <t>Oteller ve benzer konaklama yerleri</t>
  </si>
  <si>
    <t>Kendine ait veya kiralanan gayrimenkulün kiraya verilmesi veya işletilmesi</t>
  </si>
  <si>
    <t>Deniz ve kıyı sularında yük taşımacılığı</t>
  </si>
  <si>
    <t>Holding şirketlerinin faaliyetleri</t>
  </si>
  <si>
    <t>Ekmek, taze pastane ürünleri ve taze kek imalatı</t>
  </si>
  <si>
    <t>Diğer dış giyim eşyaları imalatı</t>
  </si>
  <si>
    <t>55.10</t>
  </si>
  <si>
    <t>68.20</t>
  </si>
  <si>
    <t>50.20</t>
  </si>
  <si>
    <t>64.20</t>
  </si>
  <si>
    <t>14.13</t>
  </si>
  <si>
    <t>2012 HAZİRAN (BİR AYLIK)</t>
  </si>
  <si>
    <t>2011  HAZİRAN (BİR AYLIK)</t>
  </si>
  <si>
    <t>2012 OCAK-HAZİRAN (ALTI AYLIK)</t>
  </si>
  <si>
    <t>2011 OCAK-HAZİRAN (ALTI AYLIK)</t>
  </si>
  <si>
    <t>MERSİN</t>
  </si>
  <si>
    <t xml:space="preserve">Haziran Ayında Kurulan Kooperatiflerin Genel Görünümü </t>
  </si>
  <si>
    <t>2012 Yılı Ocak-Haziran Ayları Arası Kurulan Yabancı Sermayeli Şirketlerin Genel Görünümü</t>
  </si>
  <si>
    <t>Haziran Ayında Kurulan Yabancı Sermayeli Şirketlerin Genel Görünümü</t>
  </si>
  <si>
    <t>2012 Yılı Ocak-Haziran Ayları Arası Kurulan Yabancı Sermayeli Şirketlerin                                             İllere Göre Dağılımı</t>
  </si>
  <si>
    <t>Kuzey Kore</t>
  </si>
  <si>
    <t>Slovak Cum.</t>
  </si>
  <si>
    <t>Hırvatistan</t>
  </si>
  <si>
    <t>Venezuella</t>
  </si>
  <si>
    <t>Çek Cum.</t>
  </si>
  <si>
    <t>Gürcistan</t>
  </si>
  <si>
    <t>Finlandiya</t>
  </si>
  <si>
    <t>Letonya</t>
  </si>
  <si>
    <t>Meksika</t>
  </si>
  <si>
    <t>Filistin</t>
  </si>
  <si>
    <t>Hongkong</t>
  </si>
  <si>
    <t>Litvanya</t>
  </si>
  <si>
    <t>Portekiz</t>
  </si>
  <si>
    <t>Sudan</t>
  </si>
  <si>
    <t>Malta</t>
  </si>
  <si>
    <t>Macaristan</t>
  </si>
  <si>
    <t>Tacikistan</t>
  </si>
  <si>
    <t>Bolivya</t>
  </si>
  <si>
    <t>Bahreyn</t>
  </si>
  <si>
    <t>46.71 -Katı, sıvı ve gazlı yakıtlar ile bunlarla ilgili ürünlerin toptan ticareti</t>
  </si>
  <si>
    <t>Kurulan ve Kapanan Şirketlerin İktisadi Faaliyetlere Göre Birikimli Dağılımı</t>
  </si>
  <si>
    <t>23-25</t>
  </si>
  <si>
    <t>26-27</t>
  </si>
  <si>
    <t>2012 Ocak-Haziran Ayları Arası Kurulan Şirketlerin Sermaye Dağılımları</t>
  </si>
  <si>
    <t xml:space="preserve">  Kurulan Şirketlerin Ortak Sayılarına Göre Dağılımı</t>
  </si>
  <si>
    <t xml:space="preserve"> 2012 Yılı Ocak - Haziran Ayları Arası Kurulan Kooperatiflerin Genel Görünümü 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</si>
  <si>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</si>
  <si>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</si>
  <si>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</si>
  <si>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>Seyşeller Cumhuriyeti</t>
  </si>
  <si>
    <t>2012 Yılı Ocak-Haziran Ayları Arası En Çok Yabancı Sermayeli Şirket Kuruluşu Olan       İlk 20 Faaliyet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</si>
</sst>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98" fillId="0" borderId="0" xfId="0" applyFont="1" applyBorder="1" applyAlignment="1">
      <alignment horizontal="left"/>
    </xf>
    <xf numFmtId="0" fontId="0" fillId="0" borderId="0" xfId="0" applyAlignment="1">
      <alignment/>
    </xf>
    <xf numFmtId="0" fontId="93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9" fillId="37" borderId="37" xfId="0" applyFont="1" applyFill="1" applyBorder="1" applyAlignment="1">
      <alignment wrapText="1"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 wrapText="1"/>
    </xf>
    <xf numFmtId="0" fontId="100" fillId="35" borderId="41" xfId="0" applyFont="1" applyFill="1" applyBorder="1" applyAlignment="1">
      <alignment horizontal="right" wrapText="1"/>
    </xf>
    <xf numFmtId="0" fontId="100" fillId="37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100" fillId="37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7" xfId="0" applyFont="1" applyBorder="1" applyAlignment="1">
      <alignment horizontal="left" wrapText="1"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0" fontId="0" fillId="0" borderId="36" xfId="0" applyBorder="1" applyAlignment="1">
      <alignment horizontal="left" vertical="top" wrapText="1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9" fillId="35" borderId="47" xfId="0" applyFont="1" applyFill="1" applyBorder="1" applyAlignment="1">
      <alignment horizontal="center"/>
    </xf>
    <xf numFmtId="0" fontId="99" fillId="35" borderId="48" xfId="0" applyFont="1" applyFill="1" applyBorder="1" applyAlignment="1">
      <alignment horizontal="center"/>
    </xf>
    <xf numFmtId="0" fontId="99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96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7" applyFont="1" applyBorder="1" applyAlignment="1" applyProtection="1">
      <alignment horizontal="left" vertical="center" wrapText="1"/>
      <protection/>
    </xf>
    <xf numFmtId="0" fontId="9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4" fontId="79" fillId="35" borderId="11" xfId="0" applyNumberFormat="1" applyFont="1" applyFill="1" applyBorder="1" applyAlignment="1">
      <alignment horizontal="center" vertical="center"/>
    </xf>
    <xf numFmtId="17" fontId="0" fillId="0" borderId="36" xfId="0" applyNumberFormat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wrapText="1"/>
    </xf>
    <xf numFmtId="0" fontId="93" fillId="0" borderId="0" xfId="0" applyFont="1" applyBorder="1" applyAlignment="1">
      <alignment/>
    </xf>
    <xf numFmtId="0" fontId="76" fillId="36" borderId="31" xfId="47" applyFill="1" applyBorder="1" applyAlignment="1" applyProtection="1">
      <alignment/>
      <protection/>
    </xf>
    <xf numFmtId="0" fontId="76" fillId="36" borderId="46" xfId="47" applyFill="1" applyBorder="1" applyAlignment="1" applyProtection="1">
      <alignment/>
      <protection/>
    </xf>
    <xf numFmtId="0" fontId="76" fillId="36" borderId="46" xfId="47" applyFill="1" applyBorder="1" applyAlignment="1" applyProtection="1">
      <alignment wrapText="1"/>
      <protection/>
    </xf>
    <xf numFmtId="0" fontId="76" fillId="36" borderId="46" xfId="47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4" fontId="79" fillId="35" borderId="11" xfId="0" applyNumberFormat="1" applyFont="1" applyFill="1" applyBorder="1" applyAlignment="1">
      <alignment horizontal="right"/>
    </xf>
    <xf numFmtId="4" fontId="79" fillId="35" borderId="11" xfId="0" applyNumberFormat="1" applyFont="1" applyFill="1" applyBorder="1" applyAlignment="1">
      <alignment horizontal="right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vertical="center"/>
    </xf>
    <xf numFmtId="3" fontId="89" fillId="34" borderId="60" xfId="0" applyNumberFormat="1" applyFont="1" applyFill="1" applyBorder="1" applyAlignment="1">
      <alignment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9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80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2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3" xfId="0" applyFont="1" applyFill="1" applyBorder="1" applyAlignment="1">
      <alignment wrapText="1"/>
    </xf>
    <xf numFmtId="0" fontId="0" fillId="0" borderId="81" xfId="0" applyBorder="1" applyAlignment="1">
      <alignment horizontal="right" wrapText="1"/>
    </xf>
    <xf numFmtId="0" fontId="0" fillId="0" borderId="81" xfId="0" applyBorder="1" applyAlignment="1">
      <alignment horizontal="left" vertical="center" wrapText="1"/>
    </xf>
    <xf numFmtId="0" fontId="79" fillId="35" borderId="3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9" fillId="37" borderId="40" xfId="0" applyFont="1" applyFill="1" applyBorder="1" applyAlignment="1">
      <alignment horizontal="left" vertical="center" wrapText="1"/>
    </xf>
    <xf numFmtId="0" fontId="99" fillId="37" borderId="41" xfId="0" applyFont="1" applyFill="1" applyBorder="1" applyAlignment="1">
      <alignment horizontal="left" vertical="center" wrapText="1"/>
    </xf>
    <xf numFmtId="0" fontId="99" fillId="37" borderId="39" xfId="0" applyFont="1" applyFill="1" applyBorder="1" applyAlignment="1">
      <alignment horizontal="left" vertical="center" wrapText="1"/>
    </xf>
    <xf numFmtId="0" fontId="99" fillId="35" borderId="38" xfId="0" applyFont="1" applyFill="1" applyBorder="1" applyAlignment="1">
      <alignment horizontal="left" vertical="center" wrapText="1"/>
    </xf>
    <xf numFmtId="0" fontId="99" fillId="35" borderId="41" xfId="0" applyFont="1" applyFill="1" applyBorder="1" applyAlignment="1">
      <alignment horizontal="left" vertical="center" wrapText="1"/>
    </xf>
    <xf numFmtId="0" fontId="99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9" fillId="35" borderId="84" xfId="0" applyFont="1" applyFill="1" applyBorder="1" applyAlignment="1">
      <alignment horizontal="center"/>
    </xf>
    <xf numFmtId="0" fontId="99" fillId="35" borderId="85" xfId="0" applyFont="1" applyFill="1" applyBorder="1" applyAlignment="1">
      <alignment horizontal="center"/>
    </xf>
    <xf numFmtId="0" fontId="99" fillId="35" borderId="86" xfId="0" applyFont="1" applyFill="1" applyBorder="1" applyAlignment="1">
      <alignment horizontal="center"/>
    </xf>
    <xf numFmtId="0" fontId="99" fillId="35" borderId="87" xfId="0" applyFont="1" applyFill="1" applyBorder="1" applyAlignment="1">
      <alignment horizontal="center" wrapText="1"/>
    </xf>
    <xf numFmtId="0" fontId="99" fillId="35" borderId="88" xfId="0" applyFont="1" applyFill="1" applyBorder="1" applyAlignment="1">
      <alignment horizontal="center" wrapText="1"/>
    </xf>
    <xf numFmtId="0" fontId="99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89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90" xfId="0" applyNumberFormat="1" applyFont="1" applyFill="1" applyBorder="1" applyAlignment="1">
      <alignment wrapText="1"/>
    </xf>
    <xf numFmtId="3" fontId="102" fillId="37" borderId="91" xfId="0" applyNumberFormat="1" applyFont="1" applyFill="1" applyBorder="1" applyAlignment="1">
      <alignment vertical="center" wrapText="1"/>
    </xf>
    <xf numFmtId="3" fontId="102" fillId="37" borderId="89" xfId="0" applyNumberFormat="1" applyFont="1" applyFill="1" applyBorder="1" applyAlignment="1">
      <alignment wrapText="1"/>
    </xf>
    <xf numFmtId="3" fontId="102" fillId="37" borderId="91" xfId="0" applyNumberFormat="1" applyFont="1" applyFill="1" applyBorder="1" applyAlignment="1">
      <alignment wrapText="1"/>
    </xf>
    <xf numFmtId="3" fontId="102" fillId="37" borderId="34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92" xfId="0" applyFont="1" applyFill="1" applyBorder="1" applyAlignment="1">
      <alignment horizontal="center" vertical="center" wrapText="1"/>
    </xf>
    <xf numFmtId="0" fontId="87" fillId="33" borderId="93" xfId="0" applyFont="1" applyFill="1" applyBorder="1" applyAlignment="1">
      <alignment horizontal="center" vertical="center" wrapText="1"/>
    </xf>
    <xf numFmtId="0" fontId="87" fillId="33" borderId="94" xfId="0" applyFont="1" applyFill="1" applyBorder="1" applyAlignment="1">
      <alignment horizontal="center" vertical="center"/>
    </xf>
    <xf numFmtId="0" fontId="87" fillId="33" borderId="95" xfId="0" applyFont="1" applyFill="1" applyBorder="1" applyAlignment="1">
      <alignment horizontal="center" vertical="center"/>
    </xf>
    <xf numFmtId="0" fontId="87" fillId="33" borderId="96" xfId="0" applyFont="1" applyFill="1" applyBorder="1" applyAlignment="1">
      <alignment horizontal="center" vertical="center"/>
    </xf>
    <xf numFmtId="0" fontId="87" fillId="33" borderId="97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1" xfId="0" applyFont="1" applyFill="1" applyBorder="1" applyAlignment="1">
      <alignment horizontal="center"/>
    </xf>
    <xf numFmtId="0" fontId="87" fillId="33" borderId="98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89" xfId="0" applyNumberFormat="1" applyFont="1" applyFill="1" applyBorder="1" applyAlignment="1">
      <alignment horizontal="center"/>
    </xf>
    <xf numFmtId="49" fontId="87" fillId="33" borderId="91" xfId="0" applyNumberFormat="1" applyFont="1" applyFill="1" applyBorder="1" applyAlignment="1">
      <alignment horizontal="center"/>
    </xf>
    <xf numFmtId="0" fontId="87" fillId="33" borderId="89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0" fontId="79" fillId="35" borderId="11" xfId="0" applyFont="1" applyFill="1" applyBorder="1" applyAlignment="1">
      <alignment vertical="center"/>
    </xf>
    <xf numFmtId="3" fontId="0" fillId="36" borderId="11" xfId="0" applyNumberFormat="1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3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0" fontId="94" fillId="0" borderId="0" xfId="0" applyFont="1" applyAlignment="1">
      <alignment horizontal="left"/>
    </xf>
    <xf numFmtId="3" fontId="0" fillId="0" borderId="36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99" xfId="0" applyNumberFormat="1" applyFont="1" applyFill="1" applyBorder="1" applyAlignment="1">
      <alignment horizontal="center" vertical="center"/>
    </xf>
    <xf numFmtId="3" fontId="79" fillId="35" borderId="10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1" xfId="0" applyFont="1" applyFill="1" applyBorder="1" applyAlignment="1">
      <alignment horizontal="center" vertical="center"/>
    </xf>
    <xf numFmtId="0" fontId="79" fillId="35" borderId="87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03" xfId="0" applyFont="1" applyFill="1" applyBorder="1" applyAlignment="1">
      <alignment horizontal="center" vertical="center" textRotation="90"/>
    </xf>
    <xf numFmtId="0" fontId="59" fillId="36" borderId="104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46" fillId="36" borderId="105" xfId="0" applyFont="1" applyFill="1" applyBorder="1" applyAlignment="1">
      <alignment horizontal="center" vertical="center"/>
    </xf>
    <xf numFmtId="0" fontId="46" fillId="36" borderId="106" xfId="0" applyFont="1" applyFill="1" applyBorder="1" applyAlignment="1">
      <alignment horizontal="center" vertical="center"/>
    </xf>
    <xf numFmtId="0" fontId="46" fillId="36" borderId="103" xfId="0" applyFont="1" applyFill="1" applyBorder="1" applyAlignment="1">
      <alignment horizontal="center" vertical="center"/>
    </xf>
    <xf numFmtId="0" fontId="59" fillId="36" borderId="107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08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09" xfId="0" applyFont="1" applyFill="1" applyBorder="1" applyAlignment="1">
      <alignment horizontal="center" vertical="center" textRotation="90" wrapText="1"/>
    </xf>
    <xf numFmtId="0" fontId="81" fillId="36" borderId="11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02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1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14" xfId="0" applyFont="1" applyFill="1" applyBorder="1" applyAlignment="1">
      <alignment horizontal="center" vertical="center"/>
    </xf>
    <xf numFmtId="0" fontId="49" fillId="35" borderId="115" xfId="0" applyFont="1" applyFill="1" applyBorder="1" applyAlignment="1">
      <alignment horizontal="center" vertical="center"/>
    </xf>
    <xf numFmtId="0" fontId="49" fillId="35" borderId="116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7" xfId="0" applyFont="1" applyFill="1" applyBorder="1" applyAlignment="1">
      <alignment horizontal="center" vertical="center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18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59" fillId="36" borderId="81" xfId="0" applyFont="1" applyFill="1" applyBorder="1" applyAlignment="1">
      <alignment horizontal="center" vertical="center" textRotation="90"/>
    </xf>
    <xf numFmtId="0" fontId="109" fillId="36" borderId="119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20" xfId="0" applyFont="1" applyFill="1" applyBorder="1" applyAlignment="1">
      <alignment horizontal="center" vertical="center" textRotation="90"/>
    </xf>
    <xf numFmtId="0" fontId="59" fillId="36" borderId="117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121" xfId="0" applyFont="1" applyFill="1" applyBorder="1" applyAlignment="1">
      <alignment horizontal="center" vertical="center" textRotation="90"/>
    </xf>
    <xf numFmtId="0" fontId="59" fillId="36" borderId="122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23" xfId="0" applyFont="1" applyFill="1" applyBorder="1" applyAlignment="1">
      <alignment horizontal="center" vertical="center" textRotation="90" wrapText="1"/>
    </xf>
    <xf numFmtId="0" fontId="81" fillId="36" borderId="124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 wrapText="1"/>
    </xf>
    <xf numFmtId="0" fontId="81" fillId="36" borderId="125" xfId="0" applyFont="1" applyFill="1" applyBorder="1" applyAlignment="1">
      <alignment horizontal="center" vertical="center" textRotation="90"/>
    </xf>
    <xf numFmtId="0" fontId="49" fillId="35" borderId="126" xfId="0" applyFont="1" applyFill="1" applyBorder="1" applyAlignment="1">
      <alignment horizontal="center" vertical="center"/>
    </xf>
    <xf numFmtId="0" fontId="49" fillId="35" borderId="127" xfId="0" applyFont="1" applyFill="1" applyBorder="1" applyAlignment="1">
      <alignment horizontal="center" vertical="center"/>
    </xf>
    <xf numFmtId="0" fontId="46" fillId="36" borderId="128" xfId="0" applyFont="1" applyFill="1" applyBorder="1" applyAlignment="1">
      <alignment horizontal="center" vertical="center"/>
    </xf>
    <xf numFmtId="0" fontId="46" fillId="36" borderId="1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8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79" fillId="35" borderId="81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3" xfId="0" applyFont="1" applyFill="1" applyBorder="1" applyAlignment="1">
      <alignment horizontal="right" wrapText="1"/>
    </xf>
    <xf numFmtId="0" fontId="0" fillId="35" borderId="8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4" sqref="A4:I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51" t="s">
        <v>280</v>
      </c>
      <c r="B4" s="351"/>
      <c r="C4" s="351"/>
      <c r="D4" s="351"/>
      <c r="E4" s="351"/>
      <c r="F4" s="351"/>
      <c r="G4" s="351"/>
      <c r="H4" s="351"/>
      <c r="I4" s="351"/>
    </row>
    <row r="18" spans="1:9" ht="20.25">
      <c r="A18" s="352" t="s">
        <v>281</v>
      </c>
      <c r="B18" s="352"/>
      <c r="C18" s="352"/>
      <c r="D18" s="352"/>
      <c r="E18" s="352"/>
      <c r="F18" s="352"/>
      <c r="G18" s="352"/>
      <c r="H18" s="352"/>
      <c r="I18" s="352"/>
    </row>
    <row r="19" spans="1:9" ht="20.25">
      <c r="A19" s="352"/>
      <c r="B19" s="352"/>
      <c r="C19" s="352"/>
      <c r="D19" s="352"/>
      <c r="E19" s="352"/>
      <c r="F19" s="352"/>
      <c r="G19" s="352"/>
      <c r="H19" s="352"/>
      <c r="I19" s="352"/>
    </row>
    <row r="20" spans="1:7" ht="20.25">
      <c r="A20" s="352"/>
      <c r="B20" s="352"/>
      <c r="C20" s="352"/>
      <c r="D20" s="352"/>
      <c r="E20" s="352"/>
      <c r="F20" s="352"/>
      <c r="G20" s="352"/>
    </row>
    <row r="21" spans="1:7" ht="15.75">
      <c r="A21" s="97"/>
      <c r="B21" s="98"/>
      <c r="C21" s="98"/>
      <c r="D21" s="98"/>
      <c r="E21" s="98"/>
      <c r="F21" s="98"/>
      <c r="G21" s="98"/>
    </row>
    <row r="22" spans="1:7" ht="15.75">
      <c r="A22" s="97"/>
      <c r="B22" s="98"/>
      <c r="C22" s="98"/>
      <c r="D22" s="98"/>
      <c r="E22" s="98"/>
      <c r="F22" s="98"/>
      <c r="G22" s="98"/>
    </row>
    <row r="23" spans="1:9" ht="20.25">
      <c r="A23" s="353" t="s">
        <v>414</v>
      </c>
      <c r="B23" s="353"/>
      <c r="C23" s="353"/>
      <c r="D23" s="353"/>
      <c r="E23" s="353"/>
      <c r="F23" s="353"/>
      <c r="G23" s="353"/>
      <c r="H23" s="353"/>
      <c r="I23" s="353"/>
    </row>
    <row r="24" spans="1:7" ht="15.75">
      <c r="A24" s="97"/>
      <c r="B24" s="98"/>
      <c r="C24" s="98"/>
      <c r="D24" s="98"/>
      <c r="E24" s="98"/>
      <c r="F24" s="98"/>
      <c r="G24" s="98"/>
    </row>
    <row r="25" spans="1:7" ht="15.75">
      <c r="A25" s="97"/>
      <c r="B25" s="98"/>
      <c r="C25" s="98"/>
      <c r="D25" s="98"/>
      <c r="E25" s="98"/>
      <c r="F25" s="98"/>
      <c r="G25" s="98"/>
    </row>
    <row r="26" spans="1:7" ht="15.75">
      <c r="A26" s="97"/>
      <c r="B26" s="98"/>
      <c r="C26" s="98"/>
      <c r="D26" s="98"/>
      <c r="E26" s="98"/>
      <c r="F26" s="98"/>
      <c r="G26" s="98"/>
    </row>
    <row r="27" spans="1:7" ht="15.75">
      <c r="A27" s="97"/>
      <c r="B27" s="98"/>
      <c r="C27" s="98"/>
      <c r="D27" s="98"/>
      <c r="E27" s="98"/>
      <c r="F27" s="98"/>
      <c r="G27" s="98"/>
    </row>
    <row r="28" spans="1:7" ht="15.75">
      <c r="A28" s="97"/>
      <c r="B28" s="98"/>
      <c r="C28" s="98"/>
      <c r="D28" s="98"/>
      <c r="E28" s="98"/>
      <c r="F28" s="98"/>
      <c r="G28" s="98"/>
    </row>
    <row r="29" spans="1:7" ht="23.25">
      <c r="A29" s="97"/>
      <c r="B29" s="98"/>
      <c r="C29" s="354"/>
      <c r="D29" s="354"/>
      <c r="E29" s="354"/>
      <c r="F29" s="98"/>
      <c r="G29" s="98"/>
    </row>
    <row r="30" spans="1:7" ht="15.75">
      <c r="A30" s="97"/>
      <c r="B30" s="98"/>
      <c r="C30" s="98"/>
      <c r="D30" s="98"/>
      <c r="E30" s="98"/>
      <c r="F30" s="98"/>
      <c r="G30" s="98"/>
    </row>
    <row r="31" spans="1:7" ht="15.75">
      <c r="A31" s="97"/>
      <c r="B31" s="98"/>
      <c r="C31" s="98"/>
      <c r="D31" s="98"/>
      <c r="E31" s="98"/>
      <c r="F31" s="98"/>
      <c r="G31" s="98"/>
    </row>
    <row r="32" spans="1:7" ht="15.75">
      <c r="A32" s="97"/>
      <c r="B32" s="98"/>
      <c r="C32" s="98"/>
      <c r="D32" s="98"/>
      <c r="E32" s="98"/>
      <c r="F32" s="98"/>
      <c r="G32" s="98"/>
    </row>
    <row r="33" spans="1:7" ht="15.75">
      <c r="A33" s="97"/>
      <c r="B33" s="98"/>
      <c r="C33" s="98"/>
      <c r="D33" s="98"/>
      <c r="E33" s="98"/>
      <c r="F33" s="98"/>
      <c r="G33" s="98"/>
    </row>
    <row r="34" spans="1:7" ht="15.75">
      <c r="A34" s="97"/>
      <c r="B34" s="98"/>
      <c r="C34" s="98"/>
      <c r="D34" s="98"/>
      <c r="E34" s="98"/>
      <c r="F34" s="98"/>
      <c r="G34" s="98"/>
    </row>
    <row r="35" spans="1:7" ht="15.75">
      <c r="A35" s="97"/>
      <c r="B35" s="98"/>
      <c r="C35" s="98"/>
      <c r="D35" s="98"/>
      <c r="E35" s="98"/>
      <c r="F35" s="98"/>
      <c r="G35" s="98"/>
    </row>
    <row r="36" spans="1:7" ht="15.75">
      <c r="A36" s="97"/>
      <c r="B36" s="98"/>
      <c r="C36" s="98"/>
      <c r="D36" s="98"/>
      <c r="E36" s="98"/>
      <c r="F36" s="98"/>
      <c r="G36" s="98"/>
    </row>
    <row r="37" spans="1:7" ht="15.75">
      <c r="A37" s="97"/>
      <c r="B37" s="98"/>
      <c r="C37" s="98"/>
      <c r="D37" s="98"/>
      <c r="E37" s="98"/>
      <c r="F37" s="98"/>
      <c r="G37" s="98"/>
    </row>
    <row r="38" spans="1:9" ht="15.75">
      <c r="A38" s="349" t="s">
        <v>282</v>
      </c>
      <c r="B38" s="349"/>
      <c r="C38" s="349"/>
      <c r="D38" s="349"/>
      <c r="E38" s="349"/>
      <c r="F38" s="349"/>
      <c r="G38" s="349"/>
      <c r="H38" s="349"/>
      <c r="I38" s="349"/>
    </row>
    <row r="39" spans="1:9" ht="15.75">
      <c r="A39" s="349" t="s">
        <v>283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97"/>
      <c r="B40" s="98"/>
      <c r="C40" s="98"/>
      <c r="D40" s="98"/>
      <c r="E40" s="98"/>
      <c r="F40" s="98"/>
      <c r="G40" s="98"/>
      <c r="H40" s="99"/>
      <c r="I40" s="99"/>
    </row>
    <row r="41" spans="1:9" ht="15.75">
      <c r="A41" s="97"/>
      <c r="B41" s="98"/>
      <c r="C41" s="98"/>
      <c r="D41" s="98"/>
      <c r="E41" s="98"/>
      <c r="F41" s="98"/>
      <c r="G41" s="98"/>
      <c r="H41" s="99"/>
      <c r="I41" s="99"/>
    </row>
    <row r="42" spans="1:9" ht="15">
      <c r="A42" s="350" t="s">
        <v>415</v>
      </c>
      <c r="B42" s="350"/>
      <c r="C42" s="350"/>
      <c r="D42" s="350"/>
      <c r="E42" s="350"/>
      <c r="F42" s="350"/>
      <c r="G42" s="350"/>
      <c r="H42" s="350"/>
      <c r="I42" s="350"/>
    </row>
    <row r="43" spans="1:7" ht="15">
      <c r="A43" s="99"/>
      <c r="B43" s="99"/>
      <c r="C43" s="99"/>
      <c r="D43" s="99"/>
      <c r="E43" s="99"/>
      <c r="F43" s="99"/>
      <c r="G43" s="99"/>
    </row>
    <row r="44" spans="1:7" ht="15">
      <c r="A44" s="99"/>
      <c r="B44" s="99"/>
      <c r="C44" s="99"/>
      <c r="D44" s="99"/>
      <c r="E44" s="99"/>
      <c r="F44" s="99"/>
      <c r="G44" s="9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L41" sqref="L41"/>
    </sheetView>
  </sheetViews>
  <sheetFormatPr defaultColWidth="9.140625" defaultRowHeight="15"/>
  <sheetData>
    <row r="2" spans="1:10" ht="18.75" thickBot="1">
      <c r="A2" s="355" t="s">
        <v>419</v>
      </c>
      <c r="B2" s="355"/>
      <c r="C2" s="355"/>
      <c r="D2" s="355"/>
      <c r="E2" s="355"/>
      <c r="F2" s="355"/>
      <c r="G2" s="355"/>
      <c r="H2" s="355"/>
      <c r="I2" s="355"/>
      <c r="J2" s="355"/>
    </row>
    <row r="5" spans="1:10" ht="18.75" customHeight="1">
      <c r="A5" s="390" t="s">
        <v>126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3:10" ht="15.75">
      <c r="C6" s="1"/>
      <c r="D6" s="70"/>
      <c r="E6" s="70"/>
      <c r="F6" s="70"/>
      <c r="G6" s="70"/>
      <c r="H6" s="70"/>
      <c r="I6" s="70"/>
      <c r="J6" s="70"/>
    </row>
    <row r="7" spans="3:10" ht="15.75">
      <c r="C7" s="1"/>
      <c r="D7" s="70"/>
      <c r="E7" s="70"/>
      <c r="F7" s="70"/>
      <c r="G7" s="70"/>
      <c r="H7" s="70"/>
      <c r="I7" s="70"/>
      <c r="J7" s="70"/>
    </row>
    <row r="8" ht="15.75" thickBot="1"/>
    <row r="9" spans="2:10" ht="24.75" customHeight="1">
      <c r="B9" s="146"/>
      <c r="C9" s="440" t="s">
        <v>127</v>
      </c>
      <c r="D9" s="441"/>
      <c r="E9" s="440" t="s">
        <v>128</v>
      </c>
      <c r="F9" s="441"/>
      <c r="G9" s="440" t="s">
        <v>129</v>
      </c>
      <c r="H9" s="441"/>
      <c r="I9" s="440" t="s">
        <v>130</v>
      </c>
      <c r="J9" s="442"/>
    </row>
    <row r="10" spans="2:10" ht="24.75" customHeight="1">
      <c r="B10" s="147" t="s">
        <v>131</v>
      </c>
      <c r="C10" s="431">
        <v>2118</v>
      </c>
      <c r="D10" s="432"/>
      <c r="E10" s="431">
        <v>1400</v>
      </c>
      <c r="F10" s="432"/>
      <c r="G10" s="437">
        <v>27</v>
      </c>
      <c r="H10" s="439"/>
      <c r="I10" s="437">
        <v>10</v>
      </c>
      <c r="J10" s="438"/>
    </row>
    <row r="11" spans="2:10" ht="24.75" customHeight="1">
      <c r="B11" s="148" t="s">
        <v>132</v>
      </c>
      <c r="C11" s="431">
        <v>1757</v>
      </c>
      <c r="D11" s="432"/>
      <c r="E11" s="431">
        <v>910</v>
      </c>
      <c r="F11" s="432"/>
      <c r="G11" s="437">
        <v>13</v>
      </c>
      <c r="H11" s="439"/>
      <c r="I11" s="437">
        <v>4</v>
      </c>
      <c r="J11" s="438"/>
    </row>
    <row r="12" spans="2:10" ht="24.75" customHeight="1">
      <c r="B12" s="147" t="s">
        <v>133</v>
      </c>
      <c r="C12" s="431">
        <v>2083</v>
      </c>
      <c r="D12" s="432"/>
      <c r="E12" s="431">
        <v>990</v>
      </c>
      <c r="F12" s="432"/>
      <c r="G12" s="431">
        <v>15</v>
      </c>
      <c r="H12" s="432"/>
      <c r="I12" s="431">
        <v>3</v>
      </c>
      <c r="J12" s="433"/>
    </row>
    <row r="13" spans="2:10" ht="24.75" customHeight="1">
      <c r="B13" s="148" t="s">
        <v>134</v>
      </c>
      <c r="C13" s="431">
        <v>2163</v>
      </c>
      <c r="D13" s="432"/>
      <c r="E13" s="431">
        <v>912</v>
      </c>
      <c r="F13" s="432"/>
      <c r="G13" s="431">
        <v>52</v>
      </c>
      <c r="H13" s="432"/>
      <c r="I13" s="431">
        <v>2</v>
      </c>
      <c r="J13" s="433"/>
    </row>
    <row r="14" spans="2:10" ht="24.75" customHeight="1">
      <c r="B14" s="149" t="s">
        <v>135</v>
      </c>
      <c r="C14" s="431">
        <v>2276</v>
      </c>
      <c r="D14" s="432"/>
      <c r="E14" s="431">
        <v>938</v>
      </c>
      <c r="F14" s="432"/>
      <c r="G14" s="431">
        <v>79</v>
      </c>
      <c r="H14" s="432"/>
      <c r="I14" s="431">
        <v>1</v>
      </c>
      <c r="J14" s="433"/>
    </row>
    <row r="15" spans="2:10" ht="24.75" customHeight="1">
      <c r="B15" s="150" t="s">
        <v>136</v>
      </c>
      <c r="C15" s="431">
        <v>2096</v>
      </c>
      <c r="D15" s="432"/>
      <c r="E15" s="431">
        <v>1047</v>
      </c>
      <c r="F15" s="432"/>
      <c r="G15" s="431">
        <v>55</v>
      </c>
      <c r="H15" s="432"/>
      <c r="I15" s="431">
        <v>6</v>
      </c>
      <c r="J15" s="433"/>
    </row>
    <row r="16" spans="2:10" ht="24.75" customHeight="1">
      <c r="B16" s="149" t="s">
        <v>137</v>
      </c>
      <c r="C16" s="431"/>
      <c r="D16" s="432"/>
      <c r="E16" s="431"/>
      <c r="F16" s="432"/>
      <c r="G16" s="431"/>
      <c r="H16" s="432"/>
      <c r="I16" s="431"/>
      <c r="J16" s="433"/>
    </row>
    <row r="17" spans="2:10" ht="24.75" customHeight="1">
      <c r="B17" s="150" t="s">
        <v>303</v>
      </c>
      <c r="C17" s="431"/>
      <c r="D17" s="432"/>
      <c r="E17" s="431"/>
      <c r="F17" s="432"/>
      <c r="G17" s="431"/>
      <c r="H17" s="432"/>
      <c r="I17" s="431"/>
      <c r="J17" s="433"/>
    </row>
    <row r="18" spans="2:10" ht="24.75" customHeight="1">
      <c r="B18" s="149" t="s">
        <v>304</v>
      </c>
      <c r="C18" s="431"/>
      <c r="D18" s="432"/>
      <c r="E18" s="431"/>
      <c r="F18" s="432"/>
      <c r="G18" s="431"/>
      <c r="H18" s="432"/>
      <c r="I18" s="431"/>
      <c r="J18" s="433"/>
    </row>
    <row r="19" spans="2:10" ht="24.75" customHeight="1">
      <c r="B19" s="150" t="s">
        <v>306</v>
      </c>
      <c r="C19" s="431"/>
      <c r="D19" s="432"/>
      <c r="E19" s="431"/>
      <c r="F19" s="432"/>
      <c r="G19" s="431"/>
      <c r="H19" s="432"/>
      <c r="I19" s="431"/>
      <c r="J19" s="433"/>
    </row>
    <row r="20" spans="2:10" ht="24.75" customHeight="1">
      <c r="B20" s="149" t="s">
        <v>307</v>
      </c>
      <c r="C20" s="431"/>
      <c r="D20" s="432"/>
      <c r="E20" s="431"/>
      <c r="F20" s="432"/>
      <c r="G20" s="431"/>
      <c r="H20" s="432"/>
      <c r="I20" s="431"/>
      <c r="J20" s="433"/>
    </row>
    <row r="21" spans="2:10" ht="24.75" customHeight="1">
      <c r="B21" s="150" t="s">
        <v>308</v>
      </c>
      <c r="C21" s="431"/>
      <c r="D21" s="432"/>
      <c r="E21" s="431"/>
      <c r="F21" s="432"/>
      <c r="G21" s="431"/>
      <c r="H21" s="432"/>
      <c r="I21" s="431"/>
      <c r="J21" s="433"/>
    </row>
    <row r="22" spans="2:10" ht="24.75" customHeight="1" thickBot="1">
      <c r="B22" s="151" t="s">
        <v>32</v>
      </c>
      <c r="C22" s="434">
        <f>SUM(C10:D21)</f>
        <v>12493</v>
      </c>
      <c r="D22" s="435"/>
      <c r="E22" s="434">
        <f>SUM(E10:F21)</f>
        <v>6197</v>
      </c>
      <c r="F22" s="435"/>
      <c r="G22" s="434">
        <f>SUM(G10:H21)</f>
        <v>241</v>
      </c>
      <c r="H22" s="435"/>
      <c r="I22" s="434">
        <f>SUM(I10:J21)</f>
        <v>26</v>
      </c>
      <c r="J22" s="436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zoomScale="90" zoomScaleNormal="90" workbookViewId="0" topLeftCell="A1">
      <selection activeCell="L41" sqref="L41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79" max="179" width="5.140625" style="0" customWidth="1"/>
  </cols>
  <sheetData>
    <row r="2" spans="1:6" ht="17.25" customHeight="1" thickBot="1">
      <c r="A2" s="443" t="s">
        <v>423</v>
      </c>
      <c r="B2" s="443"/>
      <c r="C2" s="443"/>
      <c r="D2" s="443"/>
      <c r="E2" s="443"/>
      <c r="F2" s="443"/>
    </row>
    <row r="5" spans="1:5" ht="16.5" customHeight="1">
      <c r="A5" s="390" t="s">
        <v>138</v>
      </c>
      <c r="B5" s="390"/>
      <c r="C5" s="390"/>
      <c r="D5" s="390"/>
      <c r="E5" s="390"/>
    </row>
    <row r="7" spans="1:6" ht="15">
      <c r="A7" s="425" t="s">
        <v>139</v>
      </c>
      <c r="B7" s="425"/>
      <c r="C7" s="425"/>
      <c r="D7" s="425"/>
      <c r="E7" s="425"/>
      <c r="F7" s="202"/>
    </row>
    <row r="9" spans="1:5" ht="15" customHeight="1">
      <c r="A9" s="65" t="s">
        <v>140</v>
      </c>
      <c r="B9" s="121" t="s">
        <v>141</v>
      </c>
      <c r="C9" s="182" t="s">
        <v>142</v>
      </c>
      <c r="D9" s="65" t="s">
        <v>9</v>
      </c>
      <c r="E9" s="65" t="s">
        <v>143</v>
      </c>
    </row>
    <row r="10" spans="1:5" ht="30">
      <c r="A10" s="71">
        <v>1</v>
      </c>
      <c r="B10" s="200" t="s">
        <v>144</v>
      </c>
      <c r="C10" s="176" t="s">
        <v>145</v>
      </c>
      <c r="D10" s="72">
        <v>20</v>
      </c>
      <c r="E10" s="112">
        <f aca="true" t="shared" si="0" ref="E10:E19">(D10/267)*100</f>
        <v>7.490636704119851</v>
      </c>
    </row>
    <row r="11" spans="1:5" ht="15">
      <c r="A11" s="73">
        <v>2</v>
      </c>
      <c r="B11" s="200" t="s">
        <v>146</v>
      </c>
      <c r="C11" s="199" t="s">
        <v>147</v>
      </c>
      <c r="D11" s="72">
        <v>19</v>
      </c>
      <c r="E11" s="112">
        <f t="shared" si="0"/>
        <v>7.116104868913857</v>
      </c>
    </row>
    <row r="12" spans="1:5" ht="15">
      <c r="A12" s="71">
        <v>3</v>
      </c>
      <c r="B12" s="200" t="s">
        <v>430</v>
      </c>
      <c r="C12" s="176" t="s">
        <v>424</v>
      </c>
      <c r="D12" s="72">
        <v>12</v>
      </c>
      <c r="E12" s="112">
        <f t="shared" si="0"/>
        <v>4.49438202247191</v>
      </c>
    </row>
    <row r="13" spans="1:5" ht="45">
      <c r="A13" s="73">
        <v>4</v>
      </c>
      <c r="B13" s="200" t="s">
        <v>431</v>
      </c>
      <c r="C13" s="176" t="s">
        <v>425</v>
      </c>
      <c r="D13" s="72">
        <v>9</v>
      </c>
      <c r="E13" s="112">
        <f t="shared" si="0"/>
        <v>3.3707865168539324</v>
      </c>
    </row>
    <row r="14" spans="1:5" ht="15">
      <c r="A14" s="71">
        <v>5</v>
      </c>
      <c r="B14" s="200" t="s">
        <v>432</v>
      </c>
      <c r="C14" s="190" t="s">
        <v>426</v>
      </c>
      <c r="D14" s="72">
        <v>6</v>
      </c>
      <c r="E14" s="112">
        <f t="shared" si="0"/>
        <v>2.247191011235955</v>
      </c>
    </row>
    <row r="15" spans="1:5" ht="15">
      <c r="A15" s="73">
        <v>6</v>
      </c>
      <c r="B15" s="200" t="s">
        <v>402</v>
      </c>
      <c r="C15" s="201" t="s">
        <v>401</v>
      </c>
      <c r="D15" s="72">
        <v>6</v>
      </c>
      <c r="E15" s="112">
        <f t="shared" si="0"/>
        <v>2.247191011235955</v>
      </c>
    </row>
    <row r="16" spans="1:5" ht="15">
      <c r="A16" s="71">
        <v>7</v>
      </c>
      <c r="B16" s="200" t="s">
        <v>433</v>
      </c>
      <c r="C16" s="190" t="s">
        <v>427</v>
      </c>
      <c r="D16" s="72">
        <v>5</v>
      </c>
      <c r="E16" s="112">
        <f t="shared" si="0"/>
        <v>1.8726591760299627</v>
      </c>
    </row>
    <row r="17" spans="1:5" ht="15">
      <c r="A17" s="73">
        <v>8</v>
      </c>
      <c r="B17" s="200" t="s">
        <v>335</v>
      </c>
      <c r="C17" s="190" t="s">
        <v>336</v>
      </c>
      <c r="D17" s="72">
        <v>5</v>
      </c>
      <c r="E17" s="112">
        <f t="shared" si="0"/>
        <v>1.8726591760299627</v>
      </c>
    </row>
    <row r="18" spans="1:5" ht="15">
      <c r="A18" s="71">
        <v>9</v>
      </c>
      <c r="B18" s="200" t="s">
        <v>353</v>
      </c>
      <c r="C18" s="190" t="s">
        <v>354</v>
      </c>
      <c r="D18" s="72">
        <v>5</v>
      </c>
      <c r="E18" s="112">
        <f t="shared" si="0"/>
        <v>1.8726591760299627</v>
      </c>
    </row>
    <row r="19" spans="1:5" ht="30">
      <c r="A19" s="73">
        <v>10</v>
      </c>
      <c r="B19" s="200" t="s">
        <v>148</v>
      </c>
      <c r="C19" s="190" t="s">
        <v>149</v>
      </c>
      <c r="D19" s="72">
        <v>4</v>
      </c>
      <c r="E19" s="112">
        <f t="shared" si="0"/>
        <v>1.4981273408239701</v>
      </c>
    </row>
    <row r="20" spans="1:2" ht="15">
      <c r="A20" s="2" t="s">
        <v>18</v>
      </c>
      <c r="B20" s="2"/>
    </row>
    <row r="21" spans="1:5" ht="15">
      <c r="A21" s="425" t="s">
        <v>150</v>
      </c>
      <c r="B21" s="425"/>
      <c r="C21" s="425"/>
      <c r="D21" s="425"/>
      <c r="E21" s="425"/>
    </row>
    <row r="23" spans="1:5" ht="30.75" customHeight="1">
      <c r="A23" s="245" t="s">
        <v>140</v>
      </c>
      <c r="B23" s="246" t="s">
        <v>141</v>
      </c>
      <c r="C23" s="245" t="s">
        <v>142</v>
      </c>
      <c r="D23" s="245" t="s">
        <v>9</v>
      </c>
      <c r="E23" s="245" t="s">
        <v>143</v>
      </c>
    </row>
    <row r="24" spans="1:5" ht="30">
      <c r="A24" s="71">
        <v>1</v>
      </c>
      <c r="B24" s="178" t="s">
        <v>144</v>
      </c>
      <c r="C24" s="180" t="s">
        <v>145</v>
      </c>
      <c r="D24" s="72">
        <v>304</v>
      </c>
      <c r="E24" s="112">
        <f aca="true" t="shared" si="1" ref="E24:E33">(D24/2731)*100</f>
        <v>11.131453679970708</v>
      </c>
    </row>
    <row r="25" spans="1:5" ht="30">
      <c r="A25" s="73">
        <v>2</v>
      </c>
      <c r="B25" s="178" t="s">
        <v>151</v>
      </c>
      <c r="C25" s="180" t="s">
        <v>334</v>
      </c>
      <c r="D25" s="72">
        <v>92</v>
      </c>
      <c r="E25" s="112">
        <f t="shared" si="1"/>
        <v>3.36872940314903</v>
      </c>
    </row>
    <row r="26" spans="1:5" ht="30">
      <c r="A26" s="71">
        <v>3</v>
      </c>
      <c r="B26" s="178" t="s">
        <v>148</v>
      </c>
      <c r="C26" s="179" t="s">
        <v>149</v>
      </c>
      <c r="D26" s="72">
        <v>71</v>
      </c>
      <c r="E26" s="112">
        <f t="shared" si="1"/>
        <v>2.5997803002563167</v>
      </c>
    </row>
    <row r="27" spans="1:5" ht="15">
      <c r="A27" s="73">
        <v>4</v>
      </c>
      <c r="B27" s="178" t="s">
        <v>154</v>
      </c>
      <c r="C27" s="180" t="s">
        <v>155</v>
      </c>
      <c r="D27" s="72">
        <v>61</v>
      </c>
      <c r="E27" s="112">
        <f t="shared" si="1"/>
        <v>2.2336140607835957</v>
      </c>
    </row>
    <row r="28" spans="1:5" ht="45">
      <c r="A28" s="71">
        <v>5</v>
      </c>
      <c r="B28" s="178" t="s">
        <v>342</v>
      </c>
      <c r="C28" s="180" t="s">
        <v>343</v>
      </c>
      <c r="D28" s="72">
        <v>48</v>
      </c>
      <c r="E28" s="112">
        <f t="shared" si="1"/>
        <v>1.757597949469059</v>
      </c>
    </row>
    <row r="29" spans="1:5" ht="15">
      <c r="A29" s="73">
        <v>6</v>
      </c>
      <c r="B29" s="178" t="s">
        <v>402</v>
      </c>
      <c r="C29" s="179" t="s">
        <v>401</v>
      </c>
      <c r="D29" s="72">
        <v>47</v>
      </c>
      <c r="E29" s="112">
        <f t="shared" si="1"/>
        <v>1.720981325521787</v>
      </c>
    </row>
    <row r="30" spans="1:5" ht="30">
      <c r="A30" s="71">
        <v>7</v>
      </c>
      <c r="B30" s="178" t="s">
        <v>156</v>
      </c>
      <c r="C30" s="179" t="s">
        <v>403</v>
      </c>
      <c r="D30" s="72">
        <v>44</v>
      </c>
      <c r="E30" s="112">
        <f t="shared" si="1"/>
        <v>1.6111314536799708</v>
      </c>
    </row>
    <row r="31" spans="1:5" ht="15">
      <c r="A31" s="73">
        <v>8</v>
      </c>
      <c r="B31" s="178" t="s">
        <v>335</v>
      </c>
      <c r="C31" s="179" t="s">
        <v>336</v>
      </c>
      <c r="D31" s="72">
        <v>41</v>
      </c>
      <c r="E31" s="112">
        <f t="shared" si="1"/>
        <v>1.5012815818381546</v>
      </c>
    </row>
    <row r="32" spans="1:5" ht="30">
      <c r="A32" s="71">
        <v>9</v>
      </c>
      <c r="B32" s="178" t="s">
        <v>351</v>
      </c>
      <c r="C32" s="181" t="s">
        <v>352</v>
      </c>
      <c r="D32" s="72">
        <v>36</v>
      </c>
      <c r="E32" s="112">
        <f t="shared" si="1"/>
        <v>1.3181984621017944</v>
      </c>
    </row>
    <row r="33" spans="1:5" ht="15">
      <c r="A33" s="73">
        <v>10</v>
      </c>
      <c r="B33" s="178" t="s">
        <v>353</v>
      </c>
      <c r="C33" s="179" t="s">
        <v>354</v>
      </c>
      <c r="D33" s="72">
        <v>34</v>
      </c>
      <c r="E33" s="112">
        <f t="shared" si="1"/>
        <v>1.2449652142072503</v>
      </c>
    </row>
    <row r="34" spans="1:2" ht="15">
      <c r="A34" s="2" t="s">
        <v>18</v>
      </c>
      <c r="B34" s="2"/>
    </row>
    <row r="35" spans="1:3" ht="15" customHeight="1">
      <c r="A35" s="2"/>
      <c r="B35" s="2"/>
      <c r="C35" s="2"/>
    </row>
    <row r="40" spans="1:6" ht="15">
      <c r="A40" s="425" t="s">
        <v>157</v>
      </c>
      <c r="B40" s="425"/>
      <c r="C40" s="425"/>
      <c r="D40" s="425"/>
      <c r="E40" s="425"/>
      <c r="F40" s="202"/>
    </row>
    <row r="42" spans="1:5" ht="33" customHeight="1">
      <c r="A42" s="152" t="s">
        <v>140</v>
      </c>
      <c r="B42" s="247" t="s">
        <v>141</v>
      </c>
      <c r="C42" s="152" t="s">
        <v>142</v>
      </c>
      <c r="D42" s="152" t="s">
        <v>9</v>
      </c>
      <c r="E42" s="152" t="s">
        <v>143</v>
      </c>
    </row>
    <row r="43" spans="1:5" ht="30">
      <c r="A43" s="71">
        <v>1</v>
      </c>
      <c r="B43" s="178" t="s">
        <v>144</v>
      </c>
      <c r="C43" s="180" t="s">
        <v>145</v>
      </c>
      <c r="D43" s="143">
        <v>979</v>
      </c>
      <c r="E43" s="112">
        <f aca="true" t="shared" si="2" ref="E43:E52">(D43/6246)*100</f>
        <v>15.674031380083253</v>
      </c>
    </row>
    <row r="44" spans="1:5" ht="30">
      <c r="A44" s="73">
        <v>2</v>
      </c>
      <c r="B44" s="178" t="s">
        <v>148</v>
      </c>
      <c r="C44" s="179" t="s">
        <v>149</v>
      </c>
      <c r="D44" s="72">
        <v>336</v>
      </c>
      <c r="E44" s="112">
        <f t="shared" si="2"/>
        <v>5.379442843419788</v>
      </c>
    </row>
    <row r="45" spans="1:5" ht="45">
      <c r="A45" s="71">
        <v>3</v>
      </c>
      <c r="B45" s="178" t="s">
        <v>152</v>
      </c>
      <c r="C45" s="180" t="s">
        <v>153</v>
      </c>
      <c r="D45" s="72">
        <v>270</v>
      </c>
      <c r="E45" s="112">
        <f t="shared" si="2"/>
        <v>4.322766570605188</v>
      </c>
    </row>
    <row r="46" spans="1:5" ht="15">
      <c r="A46" s="73">
        <v>4</v>
      </c>
      <c r="B46" s="178" t="s">
        <v>154</v>
      </c>
      <c r="C46" s="180" t="s">
        <v>155</v>
      </c>
      <c r="D46" s="72">
        <v>240</v>
      </c>
      <c r="E46" s="112">
        <f t="shared" si="2"/>
        <v>3.842459173871278</v>
      </c>
    </row>
    <row r="47" spans="1:5" ht="45">
      <c r="A47" s="71">
        <v>5</v>
      </c>
      <c r="B47" s="178" t="s">
        <v>158</v>
      </c>
      <c r="C47" s="183" t="s">
        <v>305</v>
      </c>
      <c r="D47" s="72">
        <v>224</v>
      </c>
      <c r="E47" s="112">
        <f t="shared" si="2"/>
        <v>3.586295228946526</v>
      </c>
    </row>
    <row r="48" spans="1:5" ht="45">
      <c r="A48" s="73">
        <v>6</v>
      </c>
      <c r="B48" s="178" t="s">
        <v>159</v>
      </c>
      <c r="C48" s="179" t="s">
        <v>160</v>
      </c>
      <c r="D48" s="72">
        <v>118</v>
      </c>
      <c r="E48" s="112">
        <f t="shared" si="2"/>
        <v>1.8892090938200448</v>
      </c>
    </row>
    <row r="49" spans="1:5" ht="15">
      <c r="A49" s="71">
        <v>7</v>
      </c>
      <c r="B49" s="178" t="s">
        <v>353</v>
      </c>
      <c r="C49" s="179" t="s">
        <v>354</v>
      </c>
      <c r="D49" s="72">
        <v>100</v>
      </c>
      <c r="E49" s="112">
        <f t="shared" si="2"/>
        <v>1.6010246557796992</v>
      </c>
    </row>
    <row r="50" spans="1:5" ht="30">
      <c r="A50" s="73">
        <v>8</v>
      </c>
      <c r="B50" s="244">
        <v>26207</v>
      </c>
      <c r="C50" s="179" t="s">
        <v>428</v>
      </c>
      <c r="D50" s="72">
        <v>82</v>
      </c>
      <c r="E50" s="112">
        <f t="shared" si="2"/>
        <v>1.3128402177393532</v>
      </c>
    </row>
    <row r="51" spans="1:5" ht="45">
      <c r="A51" s="71">
        <v>9</v>
      </c>
      <c r="B51" s="200" t="s">
        <v>337</v>
      </c>
      <c r="C51" s="203" t="s">
        <v>338</v>
      </c>
      <c r="D51" s="72">
        <v>81</v>
      </c>
      <c r="E51" s="112">
        <f t="shared" si="2"/>
        <v>1.2968299711815563</v>
      </c>
    </row>
    <row r="52" spans="1:5" ht="15">
      <c r="A52" s="73">
        <v>10</v>
      </c>
      <c r="B52" s="178" t="s">
        <v>434</v>
      </c>
      <c r="C52" s="179" t="s">
        <v>429</v>
      </c>
      <c r="D52" s="72">
        <v>70</v>
      </c>
      <c r="E52" s="112">
        <f t="shared" si="2"/>
        <v>1.1207172590457892</v>
      </c>
    </row>
    <row r="53" spans="2:3" ht="15">
      <c r="B53" s="2"/>
      <c r="C53" s="2"/>
    </row>
    <row r="54" ht="15">
      <c r="A54" s="2" t="s">
        <v>18</v>
      </c>
    </row>
  </sheetData>
  <sheetProtection/>
  <mergeCells count="5">
    <mergeCell ref="A7:E7"/>
    <mergeCell ref="A21:E21"/>
    <mergeCell ref="A40:E40"/>
    <mergeCell ref="A2:F2"/>
    <mergeCell ref="A5:E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Q9" sqref="Q9"/>
    </sheetView>
  </sheetViews>
  <sheetFormatPr defaultColWidth="9.140625" defaultRowHeight="15"/>
  <cols>
    <col min="1" max="1" width="17.8515625" style="251" customWidth="1"/>
    <col min="2" max="2" width="5.421875" style="250" customWidth="1"/>
    <col min="3" max="3" width="3.7109375" style="250" customWidth="1"/>
    <col min="4" max="4" width="5.57421875" style="250" customWidth="1"/>
    <col min="5" max="5" width="5.57421875" style="250" bestFit="1" customWidth="1"/>
    <col min="6" max="6" width="3.7109375" style="250" customWidth="1"/>
    <col min="7" max="7" width="5.57421875" style="250" customWidth="1"/>
    <col min="8" max="8" width="4.00390625" style="250" bestFit="1" customWidth="1"/>
    <col min="9" max="9" width="5.28125" style="250" customWidth="1"/>
    <col min="10" max="10" width="5.7109375" style="273" customWidth="1"/>
    <col min="11" max="11" width="4.28125" style="250" customWidth="1"/>
    <col min="12" max="13" width="5.421875" style="250" customWidth="1"/>
    <col min="14" max="14" width="4.28125" style="250" customWidth="1"/>
    <col min="15" max="15" width="5.28125" style="250" customWidth="1"/>
    <col min="16" max="16" width="4.00390625" style="250" customWidth="1"/>
    <col min="17" max="17" width="5.28125" style="250" customWidth="1"/>
    <col min="18" max="18" width="9.140625" style="250" customWidth="1"/>
    <col min="19" max="34" width="9.140625" style="280" customWidth="1"/>
    <col min="35" max="68" width="9.140625" style="250" customWidth="1"/>
    <col min="69" max="69" width="17.8515625" style="250" customWidth="1"/>
    <col min="70" max="70" width="5.421875" style="250" customWidth="1"/>
    <col min="71" max="71" width="3.7109375" style="250" customWidth="1"/>
    <col min="72" max="72" width="5.57421875" style="250" customWidth="1"/>
    <col min="73" max="74" width="3.7109375" style="250" customWidth="1"/>
    <col min="75" max="75" width="4.421875" style="250" customWidth="1"/>
    <col min="76" max="76" width="4.00390625" style="250" bestFit="1" customWidth="1"/>
    <col min="77" max="77" width="5.28125" style="250" customWidth="1"/>
    <col min="78" max="78" width="5.421875" style="250" customWidth="1"/>
    <col min="79" max="79" width="4.00390625" style="250" bestFit="1" customWidth="1"/>
    <col min="80" max="80" width="6.421875" style="250" customWidth="1"/>
    <col min="81" max="81" width="5.7109375" style="250" customWidth="1"/>
    <col min="82" max="82" width="4.00390625" style="250" bestFit="1" customWidth="1"/>
    <col min="83" max="83" width="5.28125" style="250" customWidth="1"/>
    <col min="84" max="84" width="3.8515625" style="250" customWidth="1"/>
    <col min="85" max="85" width="5.7109375" style="250" customWidth="1"/>
    <col min="86" max="16384" width="9.140625" style="250" customWidth="1"/>
  </cols>
  <sheetData>
    <row r="1" spans="1:17" ht="18.75" thickBot="1">
      <c r="A1" s="469" t="s">
        <v>419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ht="10.5" customHeight="1"/>
    <row r="3" spans="1:17" ht="15.75">
      <c r="A3" s="470" t="s">
        <v>161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ht="10.5" customHeight="1" thickBot="1">
      <c r="J4" s="250"/>
    </row>
    <row r="5" spans="1:17" s="252" customFormat="1" ht="17.25" customHeight="1" thickBot="1" thickTop="1">
      <c r="A5" s="471" t="s">
        <v>162</v>
      </c>
      <c r="B5" s="474" t="s">
        <v>435</v>
      </c>
      <c r="C5" s="475"/>
      <c r="D5" s="475"/>
      <c r="E5" s="475"/>
      <c r="F5" s="475"/>
      <c r="G5" s="475"/>
      <c r="H5" s="475"/>
      <c r="I5" s="476"/>
      <c r="J5" s="474" t="s">
        <v>436</v>
      </c>
      <c r="K5" s="475"/>
      <c r="L5" s="475"/>
      <c r="M5" s="475"/>
      <c r="N5" s="475"/>
      <c r="O5" s="475"/>
      <c r="P5" s="475"/>
      <c r="Q5" s="476"/>
    </row>
    <row r="6" spans="1:17" ht="15.75" customHeight="1" thickBot="1" thickTop="1">
      <c r="A6" s="472"/>
      <c r="B6" s="454" t="s">
        <v>163</v>
      </c>
      <c r="C6" s="455"/>
      <c r="D6" s="456"/>
      <c r="E6" s="477" t="s">
        <v>164</v>
      </c>
      <c r="F6" s="478"/>
      <c r="G6" s="477" t="s">
        <v>165</v>
      </c>
      <c r="H6" s="477"/>
      <c r="I6" s="478"/>
      <c r="J6" s="455" t="s">
        <v>163</v>
      </c>
      <c r="K6" s="455"/>
      <c r="L6" s="455"/>
      <c r="M6" s="454" t="s">
        <v>164</v>
      </c>
      <c r="N6" s="456"/>
      <c r="O6" s="454" t="s">
        <v>165</v>
      </c>
      <c r="P6" s="455"/>
      <c r="Q6" s="456"/>
    </row>
    <row r="7" spans="1:17" ht="15" customHeight="1" thickTop="1">
      <c r="A7" s="472"/>
      <c r="B7" s="457" t="s">
        <v>166</v>
      </c>
      <c r="C7" s="459" t="s">
        <v>167</v>
      </c>
      <c r="D7" s="461" t="s">
        <v>168</v>
      </c>
      <c r="E7" s="452" t="s">
        <v>166</v>
      </c>
      <c r="F7" s="463" t="s">
        <v>167</v>
      </c>
      <c r="G7" s="465" t="s">
        <v>166</v>
      </c>
      <c r="H7" s="459" t="s">
        <v>167</v>
      </c>
      <c r="I7" s="467" t="s">
        <v>168</v>
      </c>
      <c r="J7" s="452" t="s">
        <v>166</v>
      </c>
      <c r="K7" s="446" t="s">
        <v>167</v>
      </c>
      <c r="L7" s="444" t="s">
        <v>168</v>
      </c>
      <c r="M7" s="448" t="s">
        <v>166</v>
      </c>
      <c r="N7" s="450" t="s">
        <v>167</v>
      </c>
      <c r="O7" s="452" t="s">
        <v>166</v>
      </c>
      <c r="P7" s="446" t="s">
        <v>167</v>
      </c>
      <c r="Q7" s="444" t="s">
        <v>168</v>
      </c>
    </row>
    <row r="8" spans="1:17" ht="24.75" customHeight="1" thickBot="1">
      <c r="A8" s="473"/>
      <c r="B8" s="458"/>
      <c r="C8" s="460"/>
      <c r="D8" s="462"/>
      <c r="E8" s="453"/>
      <c r="F8" s="464"/>
      <c r="G8" s="466"/>
      <c r="H8" s="460"/>
      <c r="I8" s="468"/>
      <c r="J8" s="453"/>
      <c r="K8" s="447"/>
      <c r="L8" s="445"/>
      <c r="M8" s="449"/>
      <c r="N8" s="451"/>
      <c r="O8" s="453"/>
      <c r="P8" s="447"/>
      <c r="Q8" s="445"/>
    </row>
    <row r="9" spans="1:17" ht="16.5" thickTop="1">
      <c r="A9" s="74" t="s">
        <v>169</v>
      </c>
      <c r="B9" s="281">
        <v>58</v>
      </c>
      <c r="C9" s="282">
        <v>1</v>
      </c>
      <c r="D9" s="274">
        <v>135</v>
      </c>
      <c r="E9" s="281">
        <v>31</v>
      </c>
      <c r="F9" s="283">
        <v>2</v>
      </c>
      <c r="G9" s="281">
        <v>33</v>
      </c>
      <c r="H9" s="282">
        <v>2</v>
      </c>
      <c r="I9" s="275">
        <v>48</v>
      </c>
      <c r="J9" s="253">
        <v>93</v>
      </c>
      <c r="K9" s="254">
        <v>0</v>
      </c>
      <c r="L9" s="255">
        <v>103</v>
      </c>
      <c r="M9" s="253">
        <v>74</v>
      </c>
      <c r="N9" s="255">
        <v>7</v>
      </c>
      <c r="O9" s="253">
        <v>31</v>
      </c>
      <c r="P9" s="254">
        <v>2</v>
      </c>
      <c r="Q9" s="255">
        <v>86</v>
      </c>
    </row>
    <row r="10" spans="1:17" ht="15.75">
      <c r="A10" s="75" t="s">
        <v>170</v>
      </c>
      <c r="B10" s="256">
        <v>7</v>
      </c>
      <c r="C10" s="257">
        <v>2</v>
      </c>
      <c r="D10" s="276">
        <v>15</v>
      </c>
      <c r="E10" s="256">
        <v>3</v>
      </c>
      <c r="F10" s="258">
        <v>0</v>
      </c>
      <c r="G10" s="256">
        <v>3</v>
      </c>
      <c r="H10" s="257">
        <v>0</v>
      </c>
      <c r="I10" s="276">
        <v>2</v>
      </c>
      <c r="J10" s="256">
        <v>16</v>
      </c>
      <c r="K10" s="257">
        <v>0</v>
      </c>
      <c r="L10" s="258">
        <v>9</v>
      </c>
      <c r="M10" s="256">
        <v>6</v>
      </c>
      <c r="N10" s="258">
        <v>3</v>
      </c>
      <c r="O10" s="256">
        <v>2</v>
      </c>
      <c r="P10" s="257">
        <v>0</v>
      </c>
      <c r="Q10" s="258">
        <v>9</v>
      </c>
    </row>
    <row r="11" spans="1:17" ht="15.75">
      <c r="A11" s="74" t="s">
        <v>171</v>
      </c>
      <c r="B11" s="256">
        <v>28</v>
      </c>
      <c r="C11" s="257">
        <v>2</v>
      </c>
      <c r="D11" s="276">
        <v>31</v>
      </c>
      <c r="E11" s="256">
        <v>2</v>
      </c>
      <c r="F11" s="258">
        <v>5</v>
      </c>
      <c r="G11" s="256">
        <v>0</v>
      </c>
      <c r="H11" s="257">
        <v>0</v>
      </c>
      <c r="I11" s="276">
        <v>9</v>
      </c>
      <c r="J11" s="256">
        <v>18</v>
      </c>
      <c r="K11" s="257">
        <v>2</v>
      </c>
      <c r="L11" s="258">
        <v>24</v>
      </c>
      <c r="M11" s="256">
        <v>8</v>
      </c>
      <c r="N11" s="258">
        <v>2</v>
      </c>
      <c r="O11" s="256">
        <v>1</v>
      </c>
      <c r="P11" s="257">
        <v>2</v>
      </c>
      <c r="Q11" s="258">
        <v>20</v>
      </c>
    </row>
    <row r="12" spans="1:17" ht="15.75">
      <c r="A12" s="75" t="s">
        <v>172</v>
      </c>
      <c r="B12" s="256">
        <v>6</v>
      </c>
      <c r="C12" s="257">
        <v>0</v>
      </c>
      <c r="D12" s="276">
        <v>14</v>
      </c>
      <c r="E12" s="256">
        <v>0</v>
      </c>
      <c r="F12" s="258">
        <v>0</v>
      </c>
      <c r="G12" s="256">
        <v>1</v>
      </c>
      <c r="H12" s="257">
        <v>0</v>
      </c>
      <c r="I12" s="276">
        <v>0</v>
      </c>
      <c r="J12" s="256">
        <v>9</v>
      </c>
      <c r="K12" s="257">
        <v>0</v>
      </c>
      <c r="L12" s="258">
        <v>9</v>
      </c>
      <c r="M12" s="256">
        <v>4</v>
      </c>
      <c r="N12" s="258">
        <v>3</v>
      </c>
      <c r="O12" s="256">
        <v>3</v>
      </c>
      <c r="P12" s="257">
        <v>1</v>
      </c>
      <c r="Q12" s="258">
        <v>12</v>
      </c>
    </row>
    <row r="13" spans="1:17" ht="15.75">
      <c r="A13" s="74" t="s">
        <v>173</v>
      </c>
      <c r="B13" s="256">
        <v>4</v>
      </c>
      <c r="C13" s="257">
        <v>0</v>
      </c>
      <c r="D13" s="276">
        <v>9</v>
      </c>
      <c r="E13" s="256">
        <v>7</v>
      </c>
      <c r="F13" s="258">
        <v>1</v>
      </c>
      <c r="G13" s="256">
        <v>3</v>
      </c>
      <c r="H13" s="257">
        <v>2</v>
      </c>
      <c r="I13" s="276">
        <v>22</v>
      </c>
      <c r="J13" s="256">
        <v>13</v>
      </c>
      <c r="K13" s="257">
        <v>2</v>
      </c>
      <c r="L13" s="258">
        <v>11</v>
      </c>
      <c r="M13" s="256">
        <v>3</v>
      </c>
      <c r="N13" s="258">
        <v>2</v>
      </c>
      <c r="O13" s="256">
        <v>1</v>
      </c>
      <c r="P13" s="257">
        <v>0</v>
      </c>
      <c r="Q13" s="258">
        <v>9</v>
      </c>
    </row>
    <row r="14" spans="1:17" ht="15.75">
      <c r="A14" s="75" t="s">
        <v>174</v>
      </c>
      <c r="B14" s="256">
        <v>372</v>
      </c>
      <c r="C14" s="257">
        <v>8</v>
      </c>
      <c r="D14" s="276">
        <v>811</v>
      </c>
      <c r="E14" s="256">
        <v>90</v>
      </c>
      <c r="F14" s="258">
        <v>20</v>
      </c>
      <c r="G14" s="256">
        <v>141</v>
      </c>
      <c r="H14" s="257">
        <v>24</v>
      </c>
      <c r="I14" s="276">
        <v>216</v>
      </c>
      <c r="J14" s="256">
        <v>515</v>
      </c>
      <c r="K14" s="257">
        <v>9</v>
      </c>
      <c r="L14" s="258">
        <v>715</v>
      </c>
      <c r="M14" s="256">
        <v>202</v>
      </c>
      <c r="N14" s="258">
        <v>36</v>
      </c>
      <c r="O14" s="256">
        <v>131</v>
      </c>
      <c r="P14" s="257">
        <v>25</v>
      </c>
      <c r="Q14" s="258">
        <v>318</v>
      </c>
    </row>
    <row r="15" spans="1:17" ht="15.75">
      <c r="A15" s="74" t="s">
        <v>175</v>
      </c>
      <c r="B15" s="256">
        <v>107</v>
      </c>
      <c r="C15" s="257">
        <v>2</v>
      </c>
      <c r="D15" s="276">
        <v>280</v>
      </c>
      <c r="E15" s="256">
        <v>39</v>
      </c>
      <c r="F15" s="258">
        <v>7</v>
      </c>
      <c r="G15" s="256">
        <v>32</v>
      </c>
      <c r="H15" s="257">
        <v>6</v>
      </c>
      <c r="I15" s="276">
        <v>63</v>
      </c>
      <c r="J15" s="256">
        <v>197</v>
      </c>
      <c r="K15" s="257">
        <v>1</v>
      </c>
      <c r="L15" s="258">
        <v>257</v>
      </c>
      <c r="M15" s="256">
        <v>72</v>
      </c>
      <c r="N15" s="258">
        <v>22</v>
      </c>
      <c r="O15" s="256">
        <v>37</v>
      </c>
      <c r="P15" s="257">
        <v>3</v>
      </c>
      <c r="Q15" s="258">
        <v>154</v>
      </c>
    </row>
    <row r="16" spans="1:17" ht="15.75">
      <c r="A16" s="75" t="s">
        <v>176</v>
      </c>
      <c r="B16" s="256">
        <v>1</v>
      </c>
      <c r="C16" s="257">
        <v>1</v>
      </c>
      <c r="D16" s="276">
        <v>10</v>
      </c>
      <c r="E16" s="256">
        <v>1</v>
      </c>
      <c r="F16" s="258">
        <v>1</v>
      </c>
      <c r="G16" s="256">
        <v>0</v>
      </c>
      <c r="H16" s="257">
        <v>0</v>
      </c>
      <c r="I16" s="276">
        <v>2</v>
      </c>
      <c r="J16" s="256">
        <v>2</v>
      </c>
      <c r="K16" s="257">
        <v>0</v>
      </c>
      <c r="L16" s="258">
        <v>5</v>
      </c>
      <c r="M16" s="256">
        <v>4</v>
      </c>
      <c r="N16" s="258">
        <v>4</v>
      </c>
      <c r="O16" s="256">
        <v>0</v>
      </c>
      <c r="P16" s="257">
        <v>0</v>
      </c>
      <c r="Q16" s="258">
        <v>4</v>
      </c>
    </row>
    <row r="17" spans="1:17" ht="15.75">
      <c r="A17" s="74" t="s">
        <v>177</v>
      </c>
      <c r="B17" s="256">
        <v>15</v>
      </c>
      <c r="C17" s="257">
        <v>2</v>
      </c>
      <c r="D17" s="276">
        <v>112</v>
      </c>
      <c r="E17" s="256">
        <v>9</v>
      </c>
      <c r="F17" s="258">
        <v>4</v>
      </c>
      <c r="G17" s="256">
        <v>10</v>
      </c>
      <c r="H17" s="257">
        <v>1</v>
      </c>
      <c r="I17" s="276">
        <v>140</v>
      </c>
      <c r="J17" s="256">
        <v>36</v>
      </c>
      <c r="K17" s="257">
        <v>4</v>
      </c>
      <c r="L17" s="258">
        <v>133</v>
      </c>
      <c r="M17" s="256">
        <v>18</v>
      </c>
      <c r="N17" s="258">
        <v>10</v>
      </c>
      <c r="O17" s="256">
        <v>5</v>
      </c>
      <c r="P17" s="257">
        <v>4</v>
      </c>
      <c r="Q17" s="258">
        <v>78</v>
      </c>
    </row>
    <row r="18" spans="1:17" ht="15.75">
      <c r="A18" s="75" t="s">
        <v>178</v>
      </c>
      <c r="B18" s="256">
        <v>18</v>
      </c>
      <c r="C18" s="257">
        <v>0</v>
      </c>
      <c r="D18" s="276">
        <v>76</v>
      </c>
      <c r="E18" s="256">
        <v>10</v>
      </c>
      <c r="F18" s="258">
        <v>7</v>
      </c>
      <c r="G18" s="256">
        <v>9</v>
      </c>
      <c r="H18" s="257">
        <v>6</v>
      </c>
      <c r="I18" s="276">
        <v>47</v>
      </c>
      <c r="J18" s="256">
        <v>49</v>
      </c>
      <c r="K18" s="257">
        <v>0</v>
      </c>
      <c r="L18" s="258">
        <v>82</v>
      </c>
      <c r="M18" s="256">
        <v>8</v>
      </c>
      <c r="N18" s="258">
        <v>19</v>
      </c>
      <c r="O18" s="256">
        <v>3</v>
      </c>
      <c r="P18" s="257">
        <v>7</v>
      </c>
      <c r="Q18" s="258">
        <v>60</v>
      </c>
    </row>
    <row r="19" spans="1:17" ht="15.75">
      <c r="A19" s="74" t="s">
        <v>179</v>
      </c>
      <c r="B19" s="256">
        <v>4</v>
      </c>
      <c r="C19" s="257">
        <v>1</v>
      </c>
      <c r="D19" s="276">
        <v>17</v>
      </c>
      <c r="E19" s="256">
        <v>1</v>
      </c>
      <c r="F19" s="258">
        <v>0</v>
      </c>
      <c r="G19" s="256">
        <v>2</v>
      </c>
      <c r="H19" s="257">
        <v>0</v>
      </c>
      <c r="I19" s="276">
        <v>4</v>
      </c>
      <c r="J19" s="256">
        <v>4</v>
      </c>
      <c r="K19" s="257">
        <v>0</v>
      </c>
      <c r="L19" s="258">
        <v>6</v>
      </c>
      <c r="M19" s="256">
        <v>2</v>
      </c>
      <c r="N19" s="258">
        <v>0</v>
      </c>
      <c r="O19" s="256">
        <v>2</v>
      </c>
      <c r="P19" s="257">
        <v>0</v>
      </c>
      <c r="Q19" s="258">
        <v>8</v>
      </c>
    </row>
    <row r="20" spans="1:17" ht="15.75">
      <c r="A20" s="75" t="s">
        <v>180</v>
      </c>
      <c r="B20" s="256">
        <v>4</v>
      </c>
      <c r="C20" s="257">
        <v>0</v>
      </c>
      <c r="D20" s="276">
        <v>8</v>
      </c>
      <c r="E20" s="256">
        <v>0</v>
      </c>
      <c r="F20" s="258">
        <v>6</v>
      </c>
      <c r="G20" s="256">
        <v>3</v>
      </c>
      <c r="H20" s="257">
        <v>1</v>
      </c>
      <c r="I20" s="276">
        <v>1</v>
      </c>
      <c r="J20" s="256">
        <v>3</v>
      </c>
      <c r="K20" s="257">
        <v>1</v>
      </c>
      <c r="L20" s="258">
        <v>9</v>
      </c>
      <c r="M20" s="256">
        <v>1</v>
      </c>
      <c r="N20" s="258">
        <v>2</v>
      </c>
      <c r="O20" s="256">
        <v>1</v>
      </c>
      <c r="P20" s="257">
        <v>0</v>
      </c>
      <c r="Q20" s="258">
        <v>4</v>
      </c>
    </row>
    <row r="21" spans="1:17" ht="15.75">
      <c r="A21" s="74" t="s">
        <v>181</v>
      </c>
      <c r="B21" s="256">
        <v>3</v>
      </c>
      <c r="C21" s="257">
        <v>0</v>
      </c>
      <c r="D21" s="276">
        <v>11</v>
      </c>
      <c r="E21" s="256">
        <v>0</v>
      </c>
      <c r="F21" s="258">
        <v>0</v>
      </c>
      <c r="G21" s="256">
        <v>1</v>
      </c>
      <c r="H21" s="257">
        <v>0</v>
      </c>
      <c r="I21" s="276">
        <v>1</v>
      </c>
      <c r="J21" s="256">
        <v>12</v>
      </c>
      <c r="K21" s="257">
        <v>1</v>
      </c>
      <c r="L21" s="258">
        <v>4</v>
      </c>
      <c r="M21" s="256">
        <v>0</v>
      </c>
      <c r="N21" s="258">
        <v>2</v>
      </c>
      <c r="O21" s="256">
        <v>0</v>
      </c>
      <c r="P21" s="257">
        <v>1</v>
      </c>
      <c r="Q21" s="258">
        <v>35</v>
      </c>
    </row>
    <row r="22" spans="1:17" ht="15.75">
      <c r="A22" s="75" t="s">
        <v>182</v>
      </c>
      <c r="B22" s="256">
        <v>4</v>
      </c>
      <c r="C22" s="257">
        <v>2</v>
      </c>
      <c r="D22" s="276">
        <v>15</v>
      </c>
      <c r="E22" s="256">
        <v>0</v>
      </c>
      <c r="F22" s="258">
        <v>1</v>
      </c>
      <c r="G22" s="256">
        <v>3</v>
      </c>
      <c r="H22" s="257">
        <v>0</v>
      </c>
      <c r="I22" s="276">
        <v>3</v>
      </c>
      <c r="J22" s="256">
        <v>20</v>
      </c>
      <c r="K22" s="257">
        <v>1</v>
      </c>
      <c r="L22" s="258">
        <v>10</v>
      </c>
      <c r="M22" s="256">
        <v>1</v>
      </c>
      <c r="N22" s="258">
        <v>3</v>
      </c>
      <c r="O22" s="256">
        <v>5</v>
      </c>
      <c r="P22" s="257">
        <v>3</v>
      </c>
      <c r="Q22" s="258">
        <v>14</v>
      </c>
    </row>
    <row r="23" spans="1:17" ht="15.75">
      <c r="A23" s="74" t="s">
        <v>183</v>
      </c>
      <c r="B23" s="256">
        <v>3</v>
      </c>
      <c r="C23" s="257">
        <v>0</v>
      </c>
      <c r="D23" s="276">
        <v>3</v>
      </c>
      <c r="E23" s="256">
        <v>0</v>
      </c>
      <c r="F23" s="258">
        <v>0</v>
      </c>
      <c r="G23" s="256">
        <v>1</v>
      </c>
      <c r="H23" s="257">
        <v>0</v>
      </c>
      <c r="I23" s="276">
        <v>2</v>
      </c>
      <c r="J23" s="256">
        <v>11</v>
      </c>
      <c r="K23" s="257">
        <v>1</v>
      </c>
      <c r="L23" s="258">
        <v>6</v>
      </c>
      <c r="M23" s="256">
        <v>5</v>
      </c>
      <c r="N23" s="258">
        <v>0</v>
      </c>
      <c r="O23" s="256">
        <v>4</v>
      </c>
      <c r="P23" s="257">
        <v>3</v>
      </c>
      <c r="Q23" s="258">
        <v>4</v>
      </c>
    </row>
    <row r="24" spans="1:17" ht="15.75">
      <c r="A24" s="75" t="s">
        <v>184</v>
      </c>
      <c r="B24" s="256">
        <v>99</v>
      </c>
      <c r="C24" s="257">
        <v>4</v>
      </c>
      <c r="D24" s="276">
        <v>100</v>
      </c>
      <c r="E24" s="256">
        <v>28</v>
      </c>
      <c r="F24" s="258">
        <v>8</v>
      </c>
      <c r="G24" s="256">
        <v>26</v>
      </c>
      <c r="H24" s="257">
        <v>4</v>
      </c>
      <c r="I24" s="276">
        <v>31</v>
      </c>
      <c r="J24" s="256">
        <v>206</v>
      </c>
      <c r="K24" s="257">
        <v>9</v>
      </c>
      <c r="L24" s="258">
        <v>89</v>
      </c>
      <c r="M24" s="256">
        <v>64</v>
      </c>
      <c r="N24" s="258">
        <v>20</v>
      </c>
      <c r="O24" s="256">
        <v>34</v>
      </c>
      <c r="P24" s="257">
        <v>3</v>
      </c>
      <c r="Q24" s="258">
        <v>82</v>
      </c>
    </row>
    <row r="25" spans="1:17" ht="15.75">
      <c r="A25" s="74" t="s">
        <v>185</v>
      </c>
      <c r="B25" s="256">
        <v>8</v>
      </c>
      <c r="C25" s="257">
        <v>0</v>
      </c>
      <c r="D25" s="276">
        <v>28</v>
      </c>
      <c r="E25" s="256">
        <v>1</v>
      </c>
      <c r="F25" s="258">
        <v>0</v>
      </c>
      <c r="G25" s="256">
        <v>3</v>
      </c>
      <c r="H25" s="257">
        <v>0</v>
      </c>
      <c r="I25" s="276">
        <v>8</v>
      </c>
      <c r="J25" s="256">
        <v>16</v>
      </c>
      <c r="K25" s="257">
        <v>1</v>
      </c>
      <c r="L25" s="258">
        <v>24</v>
      </c>
      <c r="M25" s="256">
        <v>4</v>
      </c>
      <c r="N25" s="258">
        <v>5</v>
      </c>
      <c r="O25" s="256">
        <v>1</v>
      </c>
      <c r="P25" s="257">
        <v>2</v>
      </c>
      <c r="Q25" s="258">
        <v>18</v>
      </c>
    </row>
    <row r="26" spans="1:17" ht="15.75">
      <c r="A26" s="75" t="s">
        <v>186</v>
      </c>
      <c r="B26" s="256">
        <v>3</v>
      </c>
      <c r="C26" s="257">
        <v>1</v>
      </c>
      <c r="D26" s="276">
        <v>3</v>
      </c>
      <c r="E26" s="256">
        <v>2</v>
      </c>
      <c r="F26" s="258">
        <v>1</v>
      </c>
      <c r="G26" s="256">
        <v>3</v>
      </c>
      <c r="H26" s="257">
        <v>1</v>
      </c>
      <c r="I26" s="276">
        <v>0</v>
      </c>
      <c r="J26" s="256">
        <v>9</v>
      </c>
      <c r="K26" s="257">
        <v>4</v>
      </c>
      <c r="L26" s="258">
        <v>2</v>
      </c>
      <c r="M26" s="256">
        <v>1</v>
      </c>
      <c r="N26" s="258">
        <v>1</v>
      </c>
      <c r="O26" s="256">
        <v>1</v>
      </c>
      <c r="P26" s="257">
        <v>3</v>
      </c>
      <c r="Q26" s="258">
        <v>2</v>
      </c>
    </row>
    <row r="27" spans="1:17" ht="15.75">
      <c r="A27" s="74" t="s">
        <v>187</v>
      </c>
      <c r="B27" s="256">
        <v>8</v>
      </c>
      <c r="C27" s="257">
        <v>0</v>
      </c>
      <c r="D27" s="276">
        <v>29</v>
      </c>
      <c r="E27" s="256">
        <v>0</v>
      </c>
      <c r="F27" s="258">
        <v>0</v>
      </c>
      <c r="G27" s="256">
        <v>2</v>
      </c>
      <c r="H27" s="257">
        <v>0</v>
      </c>
      <c r="I27" s="276">
        <v>6</v>
      </c>
      <c r="J27" s="256">
        <v>26</v>
      </c>
      <c r="K27" s="257">
        <v>0</v>
      </c>
      <c r="L27" s="258">
        <v>46</v>
      </c>
      <c r="M27" s="256">
        <v>5</v>
      </c>
      <c r="N27" s="258">
        <v>0</v>
      </c>
      <c r="O27" s="256">
        <v>4</v>
      </c>
      <c r="P27" s="257">
        <v>0</v>
      </c>
      <c r="Q27" s="258">
        <v>15</v>
      </c>
    </row>
    <row r="28" spans="1:17" ht="15.75">
      <c r="A28" s="75" t="s">
        <v>188</v>
      </c>
      <c r="B28" s="256">
        <v>27</v>
      </c>
      <c r="C28" s="257">
        <v>0</v>
      </c>
      <c r="D28" s="276">
        <v>99</v>
      </c>
      <c r="E28" s="256">
        <v>11</v>
      </c>
      <c r="F28" s="258">
        <v>4</v>
      </c>
      <c r="G28" s="256">
        <v>21</v>
      </c>
      <c r="H28" s="257">
        <v>7</v>
      </c>
      <c r="I28" s="276">
        <v>47</v>
      </c>
      <c r="J28" s="256">
        <v>52</v>
      </c>
      <c r="K28" s="257">
        <v>0</v>
      </c>
      <c r="L28" s="258">
        <v>120</v>
      </c>
      <c r="M28" s="256">
        <v>19</v>
      </c>
      <c r="N28" s="258">
        <v>3</v>
      </c>
      <c r="O28" s="256">
        <v>10</v>
      </c>
      <c r="P28" s="257">
        <v>7</v>
      </c>
      <c r="Q28" s="258">
        <v>58</v>
      </c>
    </row>
    <row r="29" spans="1:17" ht="15.75">
      <c r="A29" s="74" t="s">
        <v>189</v>
      </c>
      <c r="B29" s="256">
        <v>43</v>
      </c>
      <c r="C29" s="257">
        <v>0</v>
      </c>
      <c r="D29" s="276">
        <v>26</v>
      </c>
      <c r="E29" s="256">
        <v>5</v>
      </c>
      <c r="F29" s="258">
        <v>0</v>
      </c>
      <c r="G29" s="256">
        <v>2</v>
      </c>
      <c r="H29" s="257">
        <v>2</v>
      </c>
      <c r="I29" s="276">
        <v>4</v>
      </c>
      <c r="J29" s="256">
        <v>58</v>
      </c>
      <c r="K29" s="257">
        <v>4</v>
      </c>
      <c r="L29" s="258">
        <v>26</v>
      </c>
      <c r="M29" s="256">
        <v>14</v>
      </c>
      <c r="N29" s="258">
        <v>1</v>
      </c>
      <c r="O29" s="256">
        <v>13</v>
      </c>
      <c r="P29" s="257">
        <v>1</v>
      </c>
      <c r="Q29" s="258">
        <v>3</v>
      </c>
    </row>
    <row r="30" spans="1:17" ht="15.75">
      <c r="A30" s="75" t="s">
        <v>190</v>
      </c>
      <c r="B30" s="256">
        <v>9</v>
      </c>
      <c r="C30" s="257">
        <v>2</v>
      </c>
      <c r="D30" s="276">
        <v>17</v>
      </c>
      <c r="E30" s="256">
        <v>3</v>
      </c>
      <c r="F30" s="258">
        <v>4</v>
      </c>
      <c r="G30" s="256">
        <v>2</v>
      </c>
      <c r="H30" s="257">
        <v>6</v>
      </c>
      <c r="I30" s="276">
        <v>10</v>
      </c>
      <c r="J30" s="256">
        <v>10</v>
      </c>
      <c r="K30" s="257">
        <v>0</v>
      </c>
      <c r="L30" s="258">
        <v>23</v>
      </c>
      <c r="M30" s="256">
        <v>6</v>
      </c>
      <c r="N30" s="258">
        <v>11</v>
      </c>
      <c r="O30" s="256">
        <v>1</v>
      </c>
      <c r="P30" s="257">
        <v>4</v>
      </c>
      <c r="Q30" s="258">
        <v>20</v>
      </c>
    </row>
    <row r="31" spans="1:17" ht="15.75">
      <c r="A31" s="74" t="s">
        <v>191</v>
      </c>
      <c r="B31" s="256">
        <v>19</v>
      </c>
      <c r="C31" s="257">
        <v>1</v>
      </c>
      <c r="D31" s="276">
        <v>22</v>
      </c>
      <c r="E31" s="256">
        <v>0</v>
      </c>
      <c r="F31" s="258">
        <v>3</v>
      </c>
      <c r="G31" s="256">
        <v>3</v>
      </c>
      <c r="H31" s="257">
        <v>1</v>
      </c>
      <c r="I31" s="276">
        <v>8</v>
      </c>
      <c r="J31" s="256">
        <v>28</v>
      </c>
      <c r="K31" s="257">
        <v>0</v>
      </c>
      <c r="L31" s="258">
        <v>25</v>
      </c>
      <c r="M31" s="256">
        <v>3</v>
      </c>
      <c r="N31" s="258">
        <v>7</v>
      </c>
      <c r="O31" s="256">
        <v>5</v>
      </c>
      <c r="P31" s="257">
        <v>0</v>
      </c>
      <c r="Q31" s="258">
        <v>10</v>
      </c>
    </row>
    <row r="32" spans="1:17" ht="15.75">
      <c r="A32" s="75" t="s">
        <v>192</v>
      </c>
      <c r="B32" s="256">
        <v>5</v>
      </c>
      <c r="C32" s="257">
        <v>1</v>
      </c>
      <c r="D32" s="276">
        <v>20</v>
      </c>
      <c r="E32" s="256">
        <v>0</v>
      </c>
      <c r="F32" s="258">
        <v>2</v>
      </c>
      <c r="G32" s="256">
        <v>1</v>
      </c>
      <c r="H32" s="257">
        <v>1</v>
      </c>
      <c r="I32" s="276">
        <v>80</v>
      </c>
      <c r="J32" s="256">
        <v>7</v>
      </c>
      <c r="K32" s="257">
        <v>0</v>
      </c>
      <c r="L32" s="258">
        <v>17</v>
      </c>
      <c r="M32" s="256">
        <v>0</v>
      </c>
      <c r="N32" s="258">
        <v>4</v>
      </c>
      <c r="O32" s="256">
        <v>2</v>
      </c>
      <c r="P32" s="257">
        <v>0</v>
      </c>
      <c r="Q32" s="258">
        <v>13</v>
      </c>
    </row>
    <row r="33" spans="1:17" ht="15.75">
      <c r="A33" s="74" t="s">
        <v>193</v>
      </c>
      <c r="B33" s="256">
        <v>9</v>
      </c>
      <c r="C33" s="257">
        <v>3</v>
      </c>
      <c r="D33" s="276">
        <v>28</v>
      </c>
      <c r="E33" s="256">
        <v>3</v>
      </c>
      <c r="F33" s="258">
        <v>3</v>
      </c>
      <c r="G33" s="256">
        <v>3</v>
      </c>
      <c r="H33" s="257">
        <v>9</v>
      </c>
      <c r="I33" s="276">
        <v>8</v>
      </c>
      <c r="J33" s="256">
        <v>10</v>
      </c>
      <c r="K33" s="257">
        <v>3</v>
      </c>
      <c r="L33" s="258">
        <v>9</v>
      </c>
      <c r="M33" s="256">
        <v>8</v>
      </c>
      <c r="N33" s="258">
        <v>6</v>
      </c>
      <c r="O33" s="256">
        <v>4</v>
      </c>
      <c r="P33" s="257">
        <v>4</v>
      </c>
      <c r="Q33" s="258">
        <v>7</v>
      </c>
    </row>
    <row r="34" spans="1:17" ht="15.75">
      <c r="A34" s="75" t="s">
        <v>194</v>
      </c>
      <c r="B34" s="256">
        <v>17</v>
      </c>
      <c r="C34" s="257">
        <v>0</v>
      </c>
      <c r="D34" s="276">
        <v>117</v>
      </c>
      <c r="E34" s="256">
        <v>16</v>
      </c>
      <c r="F34" s="258">
        <v>4</v>
      </c>
      <c r="G34" s="256">
        <v>9</v>
      </c>
      <c r="H34" s="257">
        <v>4</v>
      </c>
      <c r="I34" s="276">
        <v>41</v>
      </c>
      <c r="J34" s="256">
        <v>41</v>
      </c>
      <c r="K34" s="257">
        <v>1</v>
      </c>
      <c r="L34" s="258">
        <v>111</v>
      </c>
      <c r="M34" s="256">
        <v>23</v>
      </c>
      <c r="N34" s="258">
        <v>8</v>
      </c>
      <c r="O34" s="256">
        <v>8</v>
      </c>
      <c r="P34" s="257">
        <v>2</v>
      </c>
      <c r="Q34" s="258">
        <v>241</v>
      </c>
    </row>
    <row r="35" spans="1:17" ht="15.75">
      <c r="A35" s="74" t="s">
        <v>195</v>
      </c>
      <c r="B35" s="256">
        <v>65</v>
      </c>
      <c r="C35" s="257">
        <v>2</v>
      </c>
      <c r="D35" s="276">
        <v>86</v>
      </c>
      <c r="E35" s="256">
        <v>4</v>
      </c>
      <c r="F35" s="258">
        <v>2</v>
      </c>
      <c r="G35" s="256">
        <v>10</v>
      </c>
      <c r="H35" s="257">
        <v>0</v>
      </c>
      <c r="I35" s="276">
        <v>18</v>
      </c>
      <c r="J35" s="256">
        <v>97</v>
      </c>
      <c r="K35" s="257">
        <v>1</v>
      </c>
      <c r="L35" s="258">
        <v>93</v>
      </c>
      <c r="M35" s="256">
        <v>19</v>
      </c>
      <c r="N35" s="258">
        <v>2</v>
      </c>
      <c r="O35" s="256">
        <v>11</v>
      </c>
      <c r="P35" s="257">
        <v>0</v>
      </c>
      <c r="Q35" s="258">
        <v>38</v>
      </c>
    </row>
    <row r="36" spans="1:17" ht="15.75">
      <c r="A36" s="75" t="s">
        <v>196</v>
      </c>
      <c r="B36" s="256">
        <v>6</v>
      </c>
      <c r="C36" s="257">
        <v>0</v>
      </c>
      <c r="D36" s="276">
        <v>15</v>
      </c>
      <c r="E36" s="256">
        <v>0</v>
      </c>
      <c r="F36" s="258">
        <v>0</v>
      </c>
      <c r="G36" s="256">
        <v>3</v>
      </c>
      <c r="H36" s="257">
        <v>2</v>
      </c>
      <c r="I36" s="276">
        <v>8</v>
      </c>
      <c r="J36" s="256">
        <v>11</v>
      </c>
      <c r="K36" s="257">
        <v>1</v>
      </c>
      <c r="L36" s="258">
        <v>12</v>
      </c>
      <c r="M36" s="256">
        <v>3</v>
      </c>
      <c r="N36" s="258">
        <v>3</v>
      </c>
      <c r="O36" s="256">
        <v>4</v>
      </c>
      <c r="P36" s="257">
        <v>1</v>
      </c>
      <c r="Q36" s="258">
        <v>3</v>
      </c>
    </row>
    <row r="37" spans="1:17" ht="15.75">
      <c r="A37" s="74" t="s">
        <v>197</v>
      </c>
      <c r="B37" s="256">
        <v>0</v>
      </c>
      <c r="C37" s="257">
        <v>0</v>
      </c>
      <c r="D37" s="276">
        <v>7</v>
      </c>
      <c r="E37" s="256">
        <v>1</v>
      </c>
      <c r="F37" s="258">
        <v>1</v>
      </c>
      <c r="G37" s="256">
        <v>1</v>
      </c>
      <c r="H37" s="257">
        <v>1</v>
      </c>
      <c r="I37" s="276">
        <v>2</v>
      </c>
      <c r="J37" s="256">
        <v>1</v>
      </c>
      <c r="K37" s="257">
        <v>0</v>
      </c>
      <c r="L37" s="258">
        <v>5</v>
      </c>
      <c r="M37" s="256">
        <v>4</v>
      </c>
      <c r="N37" s="258">
        <v>0</v>
      </c>
      <c r="O37" s="256">
        <v>0</v>
      </c>
      <c r="P37" s="257">
        <v>1</v>
      </c>
      <c r="Q37" s="258">
        <v>2</v>
      </c>
    </row>
    <row r="38" spans="1:17" ht="15.75">
      <c r="A38" s="75" t="s">
        <v>198</v>
      </c>
      <c r="B38" s="256">
        <v>6</v>
      </c>
      <c r="C38" s="257">
        <v>0</v>
      </c>
      <c r="D38" s="276">
        <v>6</v>
      </c>
      <c r="E38" s="256">
        <v>0</v>
      </c>
      <c r="F38" s="258">
        <v>0</v>
      </c>
      <c r="G38" s="256">
        <v>0</v>
      </c>
      <c r="H38" s="257">
        <v>0</v>
      </c>
      <c r="I38" s="276">
        <v>1</v>
      </c>
      <c r="J38" s="256">
        <v>5</v>
      </c>
      <c r="K38" s="257">
        <v>0</v>
      </c>
      <c r="L38" s="258">
        <v>6</v>
      </c>
      <c r="M38" s="256">
        <v>1</v>
      </c>
      <c r="N38" s="258">
        <v>0</v>
      </c>
      <c r="O38" s="256">
        <v>0</v>
      </c>
      <c r="P38" s="257">
        <v>0</v>
      </c>
      <c r="Q38" s="258">
        <v>1</v>
      </c>
    </row>
    <row r="39" spans="1:17" ht="15.75">
      <c r="A39" s="74" t="s">
        <v>199</v>
      </c>
      <c r="B39" s="256">
        <v>39</v>
      </c>
      <c r="C39" s="257">
        <v>1</v>
      </c>
      <c r="D39" s="276">
        <v>59</v>
      </c>
      <c r="E39" s="256">
        <v>6</v>
      </c>
      <c r="F39" s="258">
        <v>0</v>
      </c>
      <c r="G39" s="256">
        <v>9</v>
      </c>
      <c r="H39" s="257">
        <v>3</v>
      </c>
      <c r="I39" s="276">
        <v>8</v>
      </c>
      <c r="J39" s="256">
        <v>69</v>
      </c>
      <c r="K39" s="257">
        <v>3</v>
      </c>
      <c r="L39" s="258">
        <v>65</v>
      </c>
      <c r="M39" s="256">
        <v>29</v>
      </c>
      <c r="N39" s="258">
        <v>7</v>
      </c>
      <c r="O39" s="256">
        <v>18</v>
      </c>
      <c r="P39" s="257">
        <v>4</v>
      </c>
      <c r="Q39" s="258">
        <v>42</v>
      </c>
    </row>
    <row r="40" spans="1:17" ht="15.75">
      <c r="A40" s="75" t="s">
        <v>200</v>
      </c>
      <c r="B40" s="256">
        <v>4</v>
      </c>
      <c r="C40" s="257">
        <v>0</v>
      </c>
      <c r="D40" s="276">
        <v>15</v>
      </c>
      <c r="E40" s="256">
        <v>0</v>
      </c>
      <c r="F40" s="258">
        <v>3</v>
      </c>
      <c r="G40" s="256">
        <v>3</v>
      </c>
      <c r="H40" s="257">
        <v>2</v>
      </c>
      <c r="I40" s="276">
        <v>3</v>
      </c>
      <c r="J40" s="256">
        <v>15</v>
      </c>
      <c r="K40" s="257">
        <v>1</v>
      </c>
      <c r="L40" s="258">
        <v>11</v>
      </c>
      <c r="M40" s="256">
        <v>5</v>
      </c>
      <c r="N40" s="258">
        <v>4</v>
      </c>
      <c r="O40" s="256">
        <v>5</v>
      </c>
      <c r="P40" s="257">
        <v>4</v>
      </c>
      <c r="Q40" s="258">
        <v>14</v>
      </c>
    </row>
    <row r="41" spans="1:17" ht="15.75">
      <c r="A41" s="74" t="s">
        <v>439</v>
      </c>
      <c r="B41" s="256">
        <v>45</v>
      </c>
      <c r="C41" s="257">
        <v>0</v>
      </c>
      <c r="D41" s="276">
        <v>106</v>
      </c>
      <c r="E41" s="256">
        <v>23</v>
      </c>
      <c r="F41" s="258">
        <v>1</v>
      </c>
      <c r="G41" s="256">
        <v>17</v>
      </c>
      <c r="H41" s="257">
        <v>1</v>
      </c>
      <c r="I41" s="276">
        <v>24</v>
      </c>
      <c r="J41" s="256">
        <v>85</v>
      </c>
      <c r="K41" s="257">
        <v>2</v>
      </c>
      <c r="L41" s="258">
        <v>74</v>
      </c>
      <c r="M41" s="256">
        <v>48</v>
      </c>
      <c r="N41" s="258">
        <v>5</v>
      </c>
      <c r="O41" s="256">
        <v>20</v>
      </c>
      <c r="P41" s="257">
        <v>2</v>
      </c>
      <c r="Q41" s="258">
        <v>57</v>
      </c>
    </row>
    <row r="42" spans="1:17" ht="15.75">
      <c r="A42" s="75" t="s">
        <v>201</v>
      </c>
      <c r="B42" s="256">
        <v>1214</v>
      </c>
      <c r="C42" s="257">
        <v>5</v>
      </c>
      <c r="D42" s="276">
        <v>2295</v>
      </c>
      <c r="E42" s="256">
        <v>451</v>
      </c>
      <c r="F42" s="258">
        <v>16</v>
      </c>
      <c r="G42" s="256">
        <v>483</v>
      </c>
      <c r="H42" s="257">
        <v>16</v>
      </c>
      <c r="I42" s="276">
        <v>378</v>
      </c>
      <c r="J42" s="256">
        <v>1741</v>
      </c>
      <c r="K42" s="257">
        <v>3</v>
      </c>
      <c r="L42" s="258">
        <v>1883</v>
      </c>
      <c r="M42" s="256">
        <v>1088</v>
      </c>
      <c r="N42" s="258">
        <v>41</v>
      </c>
      <c r="O42" s="256">
        <v>554</v>
      </c>
      <c r="P42" s="257">
        <v>20</v>
      </c>
      <c r="Q42" s="258">
        <v>1099</v>
      </c>
    </row>
    <row r="43" spans="1:17" ht="15.75">
      <c r="A43" s="74" t="s">
        <v>202</v>
      </c>
      <c r="B43" s="256">
        <v>143</v>
      </c>
      <c r="C43" s="257">
        <v>3</v>
      </c>
      <c r="D43" s="276">
        <v>226</v>
      </c>
      <c r="E43" s="256">
        <v>83</v>
      </c>
      <c r="F43" s="258">
        <v>11</v>
      </c>
      <c r="G43" s="256">
        <v>91</v>
      </c>
      <c r="H43" s="257">
        <v>5</v>
      </c>
      <c r="I43" s="276">
        <v>74</v>
      </c>
      <c r="J43" s="256">
        <v>270</v>
      </c>
      <c r="K43" s="257">
        <v>2</v>
      </c>
      <c r="L43" s="258">
        <v>175</v>
      </c>
      <c r="M43" s="256">
        <v>158</v>
      </c>
      <c r="N43" s="258">
        <v>12</v>
      </c>
      <c r="O43" s="256">
        <v>78</v>
      </c>
      <c r="P43" s="257">
        <v>12</v>
      </c>
      <c r="Q43" s="258">
        <v>283</v>
      </c>
    </row>
    <row r="44" spans="1:17" ht="15.75">
      <c r="A44" s="75" t="s">
        <v>203</v>
      </c>
      <c r="B44" s="256">
        <v>0</v>
      </c>
      <c r="C44" s="257">
        <v>0</v>
      </c>
      <c r="D44" s="276">
        <v>5</v>
      </c>
      <c r="E44" s="256">
        <v>2</v>
      </c>
      <c r="F44" s="258">
        <v>1</v>
      </c>
      <c r="G44" s="256">
        <v>0</v>
      </c>
      <c r="H44" s="257">
        <v>0</v>
      </c>
      <c r="I44" s="276">
        <v>4</v>
      </c>
      <c r="J44" s="256">
        <v>3</v>
      </c>
      <c r="K44" s="257">
        <v>0</v>
      </c>
      <c r="L44" s="258">
        <v>11</v>
      </c>
      <c r="M44" s="256">
        <v>1</v>
      </c>
      <c r="N44" s="258">
        <v>0</v>
      </c>
      <c r="O44" s="256">
        <v>1</v>
      </c>
      <c r="P44" s="257">
        <v>1</v>
      </c>
      <c r="Q44" s="258">
        <v>7</v>
      </c>
    </row>
    <row r="45" spans="1:17" ht="15.75">
      <c r="A45" s="74" t="s">
        <v>204</v>
      </c>
      <c r="B45" s="256">
        <v>5</v>
      </c>
      <c r="C45" s="257">
        <v>1</v>
      </c>
      <c r="D45" s="276">
        <v>13</v>
      </c>
      <c r="E45" s="256">
        <v>4</v>
      </c>
      <c r="F45" s="258">
        <v>1</v>
      </c>
      <c r="G45" s="256">
        <v>2</v>
      </c>
      <c r="H45" s="257">
        <v>1</v>
      </c>
      <c r="I45" s="276">
        <v>3</v>
      </c>
      <c r="J45" s="256">
        <v>10</v>
      </c>
      <c r="K45" s="257">
        <v>2</v>
      </c>
      <c r="L45" s="258">
        <v>14</v>
      </c>
      <c r="M45" s="256">
        <v>6</v>
      </c>
      <c r="N45" s="258">
        <v>2</v>
      </c>
      <c r="O45" s="256">
        <v>0</v>
      </c>
      <c r="P45" s="257">
        <v>0</v>
      </c>
      <c r="Q45" s="258">
        <v>10</v>
      </c>
    </row>
    <row r="46" spans="1:17" ht="15.75">
      <c r="A46" s="75" t="s">
        <v>205</v>
      </c>
      <c r="B46" s="256">
        <v>41</v>
      </c>
      <c r="C46" s="257">
        <v>1</v>
      </c>
      <c r="D46" s="276">
        <v>83</v>
      </c>
      <c r="E46" s="256">
        <v>11</v>
      </c>
      <c r="F46" s="258">
        <v>1</v>
      </c>
      <c r="G46" s="256">
        <v>13</v>
      </c>
      <c r="H46" s="257">
        <v>1</v>
      </c>
      <c r="I46" s="276">
        <v>9</v>
      </c>
      <c r="J46" s="256">
        <v>63</v>
      </c>
      <c r="K46" s="257">
        <v>3</v>
      </c>
      <c r="L46" s="258">
        <v>61</v>
      </c>
      <c r="M46" s="256">
        <v>30</v>
      </c>
      <c r="N46" s="258">
        <v>14</v>
      </c>
      <c r="O46" s="256">
        <v>12</v>
      </c>
      <c r="P46" s="257">
        <v>2</v>
      </c>
      <c r="Q46" s="258">
        <v>33</v>
      </c>
    </row>
    <row r="47" spans="1:17" ht="15.75">
      <c r="A47" s="74" t="s">
        <v>206</v>
      </c>
      <c r="B47" s="256">
        <v>3</v>
      </c>
      <c r="C47" s="257">
        <v>0</v>
      </c>
      <c r="D47" s="276">
        <v>32</v>
      </c>
      <c r="E47" s="256">
        <v>2</v>
      </c>
      <c r="F47" s="258">
        <v>0</v>
      </c>
      <c r="G47" s="256">
        <v>3</v>
      </c>
      <c r="H47" s="257">
        <v>2</v>
      </c>
      <c r="I47" s="276">
        <v>8</v>
      </c>
      <c r="J47" s="256">
        <v>9</v>
      </c>
      <c r="K47" s="257">
        <v>0</v>
      </c>
      <c r="L47" s="258">
        <v>27</v>
      </c>
      <c r="M47" s="256">
        <v>4</v>
      </c>
      <c r="N47" s="258">
        <v>2</v>
      </c>
      <c r="O47" s="256">
        <v>2</v>
      </c>
      <c r="P47" s="257">
        <v>1</v>
      </c>
      <c r="Q47" s="258">
        <v>20</v>
      </c>
    </row>
    <row r="48" spans="1:17" ht="15.75">
      <c r="A48" s="75" t="s">
        <v>207</v>
      </c>
      <c r="B48" s="256">
        <v>3</v>
      </c>
      <c r="C48" s="257">
        <v>0</v>
      </c>
      <c r="D48" s="276">
        <v>5</v>
      </c>
      <c r="E48" s="256">
        <v>4</v>
      </c>
      <c r="F48" s="258">
        <v>0</v>
      </c>
      <c r="G48" s="256">
        <v>7</v>
      </c>
      <c r="H48" s="257">
        <v>3</v>
      </c>
      <c r="I48" s="276">
        <v>5</v>
      </c>
      <c r="J48" s="256">
        <v>6</v>
      </c>
      <c r="K48" s="257">
        <v>0</v>
      </c>
      <c r="L48" s="258">
        <v>8</v>
      </c>
      <c r="M48" s="256">
        <v>4</v>
      </c>
      <c r="N48" s="258">
        <v>2</v>
      </c>
      <c r="O48" s="256">
        <v>2</v>
      </c>
      <c r="P48" s="257">
        <v>0</v>
      </c>
      <c r="Q48" s="258">
        <v>9</v>
      </c>
    </row>
    <row r="49" spans="1:17" ht="15.75">
      <c r="A49" s="74" t="s">
        <v>208</v>
      </c>
      <c r="B49" s="256">
        <v>47</v>
      </c>
      <c r="C49" s="257">
        <v>0</v>
      </c>
      <c r="D49" s="276">
        <v>74</v>
      </c>
      <c r="E49" s="256">
        <v>24</v>
      </c>
      <c r="F49" s="258">
        <v>3</v>
      </c>
      <c r="G49" s="256">
        <v>16</v>
      </c>
      <c r="H49" s="257">
        <v>4</v>
      </c>
      <c r="I49" s="276">
        <v>12</v>
      </c>
      <c r="J49" s="256">
        <v>109</v>
      </c>
      <c r="K49" s="257">
        <v>4</v>
      </c>
      <c r="L49" s="258">
        <v>60</v>
      </c>
      <c r="M49" s="256">
        <v>38</v>
      </c>
      <c r="N49" s="258">
        <v>6</v>
      </c>
      <c r="O49" s="256">
        <v>22</v>
      </c>
      <c r="P49" s="257">
        <v>3</v>
      </c>
      <c r="Q49" s="258">
        <v>190</v>
      </c>
    </row>
    <row r="50" spans="1:17" ht="15.75">
      <c r="A50" s="75" t="s">
        <v>209</v>
      </c>
      <c r="B50" s="256">
        <v>46</v>
      </c>
      <c r="C50" s="257">
        <v>3</v>
      </c>
      <c r="D50" s="276">
        <v>115</v>
      </c>
      <c r="E50" s="256">
        <v>10</v>
      </c>
      <c r="F50" s="258">
        <v>10</v>
      </c>
      <c r="G50" s="256">
        <v>17</v>
      </c>
      <c r="H50" s="257">
        <v>3</v>
      </c>
      <c r="I50" s="276">
        <v>35</v>
      </c>
      <c r="J50" s="256">
        <v>117</v>
      </c>
      <c r="K50" s="257">
        <v>7</v>
      </c>
      <c r="L50" s="258">
        <v>108</v>
      </c>
      <c r="M50" s="256">
        <v>39</v>
      </c>
      <c r="N50" s="258">
        <v>18</v>
      </c>
      <c r="O50" s="256">
        <v>21</v>
      </c>
      <c r="P50" s="257">
        <v>10</v>
      </c>
      <c r="Q50" s="258">
        <v>46</v>
      </c>
    </row>
    <row r="51" spans="1:17" ht="15.75">
      <c r="A51" s="74" t="s">
        <v>210</v>
      </c>
      <c r="B51" s="256">
        <v>7</v>
      </c>
      <c r="C51" s="257">
        <v>0</v>
      </c>
      <c r="D51" s="276">
        <v>28</v>
      </c>
      <c r="E51" s="256">
        <v>1</v>
      </c>
      <c r="F51" s="258">
        <v>2</v>
      </c>
      <c r="G51" s="256">
        <v>1</v>
      </c>
      <c r="H51" s="257">
        <v>0</v>
      </c>
      <c r="I51" s="276">
        <v>5</v>
      </c>
      <c r="J51" s="256">
        <v>15</v>
      </c>
      <c r="K51" s="257">
        <v>2</v>
      </c>
      <c r="L51" s="258">
        <v>35</v>
      </c>
      <c r="M51" s="256">
        <v>9</v>
      </c>
      <c r="N51" s="258">
        <v>2</v>
      </c>
      <c r="O51" s="256">
        <v>3</v>
      </c>
      <c r="P51" s="257">
        <v>3</v>
      </c>
      <c r="Q51" s="258">
        <v>17</v>
      </c>
    </row>
    <row r="52" spans="1:17" ht="15.75">
      <c r="A52" s="75" t="s">
        <v>211</v>
      </c>
      <c r="B52" s="256">
        <v>11</v>
      </c>
      <c r="C52" s="257">
        <v>1</v>
      </c>
      <c r="D52" s="276">
        <v>23</v>
      </c>
      <c r="E52" s="256">
        <v>0</v>
      </c>
      <c r="F52" s="258">
        <v>0</v>
      </c>
      <c r="G52" s="256">
        <v>6</v>
      </c>
      <c r="H52" s="257">
        <v>0</v>
      </c>
      <c r="I52" s="276">
        <v>11</v>
      </c>
      <c r="J52" s="256">
        <v>28</v>
      </c>
      <c r="K52" s="257">
        <v>0</v>
      </c>
      <c r="L52" s="258">
        <v>21</v>
      </c>
      <c r="M52" s="256">
        <v>12</v>
      </c>
      <c r="N52" s="258">
        <v>5</v>
      </c>
      <c r="O52" s="256">
        <v>8</v>
      </c>
      <c r="P52" s="257">
        <v>4</v>
      </c>
      <c r="Q52" s="258">
        <v>38</v>
      </c>
    </row>
    <row r="53" spans="1:17" ht="15.75">
      <c r="A53" s="74" t="s">
        <v>212</v>
      </c>
      <c r="B53" s="256">
        <v>13</v>
      </c>
      <c r="C53" s="257">
        <v>1</v>
      </c>
      <c r="D53" s="276">
        <v>76</v>
      </c>
      <c r="E53" s="256">
        <v>5</v>
      </c>
      <c r="F53" s="258">
        <v>2</v>
      </c>
      <c r="G53" s="256">
        <v>10</v>
      </c>
      <c r="H53" s="257">
        <v>2</v>
      </c>
      <c r="I53" s="276">
        <v>29</v>
      </c>
      <c r="J53" s="256">
        <v>45</v>
      </c>
      <c r="K53" s="257">
        <v>1</v>
      </c>
      <c r="L53" s="258">
        <v>89</v>
      </c>
      <c r="M53" s="256">
        <v>14</v>
      </c>
      <c r="N53" s="258">
        <v>6</v>
      </c>
      <c r="O53" s="256">
        <v>16</v>
      </c>
      <c r="P53" s="257">
        <v>1</v>
      </c>
      <c r="Q53" s="258">
        <v>57</v>
      </c>
    </row>
    <row r="54" spans="1:17" ht="15.75">
      <c r="A54" s="75" t="s">
        <v>213</v>
      </c>
      <c r="B54" s="256">
        <v>35</v>
      </c>
      <c r="C54" s="257">
        <v>3</v>
      </c>
      <c r="D54" s="276">
        <v>75</v>
      </c>
      <c r="E54" s="256">
        <v>1</v>
      </c>
      <c r="F54" s="258">
        <v>0</v>
      </c>
      <c r="G54" s="256">
        <v>1</v>
      </c>
      <c r="H54" s="257">
        <v>2</v>
      </c>
      <c r="I54" s="276">
        <v>14</v>
      </c>
      <c r="J54" s="256">
        <v>13</v>
      </c>
      <c r="K54" s="257">
        <v>2</v>
      </c>
      <c r="L54" s="258">
        <v>30</v>
      </c>
      <c r="M54" s="256">
        <v>14</v>
      </c>
      <c r="N54" s="258">
        <v>8</v>
      </c>
      <c r="O54" s="256">
        <v>2</v>
      </c>
      <c r="P54" s="257">
        <v>1</v>
      </c>
      <c r="Q54" s="258">
        <v>52</v>
      </c>
    </row>
    <row r="55" spans="1:17" ht="15.75">
      <c r="A55" s="74" t="s">
        <v>214</v>
      </c>
      <c r="B55" s="256">
        <v>58</v>
      </c>
      <c r="C55" s="257">
        <v>2</v>
      </c>
      <c r="D55" s="276">
        <v>11</v>
      </c>
      <c r="E55" s="256">
        <v>0</v>
      </c>
      <c r="F55" s="258">
        <v>0</v>
      </c>
      <c r="G55" s="256">
        <v>4</v>
      </c>
      <c r="H55" s="257">
        <v>2</v>
      </c>
      <c r="I55" s="276">
        <v>2</v>
      </c>
      <c r="J55" s="256">
        <v>16</v>
      </c>
      <c r="K55" s="257">
        <v>0</v>
      </c>
      <c r="L55" s="258">
        <v>7</v>
      </c>
      <c r="M55" s="256">
        <v>5</v>
      </c>
      <c r="N55" s="258">
        <v>1</v>
      </c>
      <c r="O55" s="256">
        <v>1</v>
      </c>
      <c r="P55" s="257">
        <v>1</v>
      </c>
      <c r="Q55" s="258">
        <v>15</v>
      </c>
    </row>
    <row r="56" spans="1:17" ht="15.75">
      <c r="A56" s="75" t="s">
        <v>215</v>
      </c>
      <c r="B56" s="256">
        <v>18</v>
      </c>
      <c r="C56" s="257">
        <v>2</v>
      </c>
      <c r="D56" s="276">
        <v>141</v>
      </c>
      <c r="E56" s="256">
        <v>14</v>
      </c>
      <c r="F56" s="258">
        <v>2</v>
      </c>
      <c r="G56" s="256">
        <v>32</v>
      </c>
      <c r="H56" s="257">
        <v>1</v>
      </c>
      <c r="I56" s="276">
        <v>24</v>
      </c>
      <c r="J56" s="256">
        <v>57</v>
      </c>
      <c r="K56" s="257">
        <v>1</v>
      </c>
      <c r="L56" s="258">
        <v>125</v>
      </c>
      <c r="M56" s="256">
        <v>26</v>
      </c>
      <c r="N56" s="258">
        <v>6</v>
      </c>
      <c r="O56" s="256">
        <v>21</v>
      </c>
      <c r="P56" s="257">
        <v>1</v>
      </c>
      <c r="Q56" s="258">
        <v>55</v>
      </c>
    </row>
    <row r="57" spans="1:17" ht="15.75">
      <c r="A57" s="74" t="s">
        <v>216</v>
      </c>
      <c r="B57" s="256">
        <v>5</v>
      </c>
      <c r="C57" s="257">
        <v>3</v>
      </c>
      <c r="D57" s="276">
        <v>4</v>
      </c>
      <c r="E57" s="256">
        <v>0</v>
      </c>
      <c r="F57" s="258">
        <v>1</v>
      </c>
      <c r="G57" s="256">
        <v>3</v>
      </c>
      <c r="H57" s="257">
        <v>5</v>
      </c>
      <c r="I57" s="276">
        <v>2</v>
      </c>
      <c r="J57" s="256">
        <v>9</v>
      </c>
      <c r="K57" s="257">
        <v>3</v>
      </c>
      <c r="L57" s="258">
        <v>0</v>
      </c>
      <c r="M57" s="256">
        <v>3</v>
      </c>
      <c r="N57" s="258">
        <v>9</v>
      </c>
      <c r="O57" s="256">
        <v>1</v>
      </c>
      <c r="P57" s="257">
        <v>0</v>
      </c>
      <c r="Q57" s="258">
        <v>10</v>
      </c>
    </row>
    <row r="58" spans="1:17" ht="15.75">
      <c r="A58" s="75" t="s">
        <v>217</v>
      </c>
      <c r="B58" s="256">
        <v>5</v>
      </c>
      <c r="C58" s="257">
        <v>2</v>
      </c>
      <c r="D58" s="276">
        <v>17</v>
      </c>
      <c r="E58" s="256">
        <v>1</v>
      </c>
      <c r="F58" s="258">
        <v>5</v>
      </c>
      <c r="G58" s="256">
        <v>1</v>
      </c>
      <c r="H58" s="257">
        <v>2</v>
      </c>
      <c r="I58" s="276">
        <v>3</v>
      </c>
      <c r="J58" s="256">
        <v>16</v>
      </c>
      <c r="K58" s="257">
        <v>6</v>
      </c>
      <c r="L58" s="258">
        <v>21</v>
      </c>
      <c r="M58" s="256">
        <v>1</v>
      </c>
      <c r="N58" s="258">
        <v>3</v>
      </c>
      <c r="O58" s="256">
        <v>4</v>
      </c>
      <c r="P58" s="257">
        <v>2</v>
      </c>
      <c r="Q58" s="258">
        <v>27</v>
      </c>
    </row>
    <row r="59" spans="1:17" ht="15.75">
      <c r="A59" s="74" t="s">
        <v>218</v>
      </c>
      <c r="B59" s="256">
        <v>4</v>
      </c>
      <c r="C59" s="257">
        <v>0</v>
      </c>
      <c r="D59" s="276">
        <v>6</v>
      </c>
      <c r="E59" s="256">
        <v>2</v>
      </c>
      <c r="F59" s="258">
        <v>0</v>
      </c>
      <c r="G59" s="256">
        <v>4</v>
      </c>
      <c r="H59" s="257">
        <v>0</v>
      </c>
      <c r="I59" s="276">
        <v>5</v>
      </c>
      <c r="J59" s="256">
        <v>9</v>
      </c>
      <c r="K59" s="257">
        <v>1</v>
      </c>
      <c r="L59" s="258">
        <v>6</v>
      </c>
      <c r="M59" s="256">
        <v>3</v>
      </c>
      <c r="N59" s="258">
        <v>1</v>
      </c>
      <c r="O59" s="256">
        <v>3</v>
      </c>
      <c r="P59" s="257">
        <v>0</v>
      </c>
      <c r="Q59" s="258">
        <v>2</v>
      </c>
    </row>
    <row r="60" spans="1:17" ht="15.75">
      <c r="A60" s="75" t="s">
        <v>219</v>
      </c>
      <c r="B60" s="256">
        <v>3</v>
      </c>
      <c r="C60" s="257">
        <v>2</v>
      </c>
      <c r="D60" s="276">
        <v>37</v>
      </c>
      <c r="E60" s="256">
        <v>3</v>
      </c>
      <c r="F60" s="258">
        <v>2</v>
      </c>
      <c r="G60" s="256">
        <v>4</v>
      </c>
      <c r="H60" s="257">
        <v>0</v>
      </c>
      <c r="I60" s="276">
        <v>8</v>
      </c>
      <c r="J60" s="256">
        <v>6</v>
      </c>
      <c r="K60" s="257">
        <v>1</v>
      </c>
      <c r="L60" s="258">
        <v>35</v>
      </c>
      <c r="M60" s="256">
        <v>10</v>
      </c>
      <c r="N60" s="258">
        <v>4</v>
      </c>
      <c r="O60" s="256">
        <v>2</v>
      </c>
      <c r="P60" s="257">
        <v>1</v>
      </c>
      <c r="Q60" s="258">
        <v>22</v>
      </c>
    </row>
    <row r="61" spans="1:17" ht="15.75">
      <c r="A61" s="74" t="s">
        <v>220</v>
      </c>
      <c r="B61" s="256">
        <v>9</v>
      </c>
      <c r="C61" s="257">
        <v>0</v>
      </c>
      <c r="D61" s="276">
        <v>21</v>
      </c>
      <c r="E61" s="256">
        <v>3</v>
      </c>
      <c r="F61" s="258">
        <v>1</v>
      </c>
      <c r="G61" s="256">
        <v>2</v>
      </c>
      <c r="H61" s="257">
        <v>2</v>
      </c>
      <c r="I61" s="276">
        <v>4</v>
      </c>
      <c r="J61" s="256">
        <v>14</v>
      </c>
      <c r="K61" s="257">
        <v>1</v>
      </c>
      <c r="L61" s="258">
        <v>9</v>
      </c>
      <c r="M61" s="256">
        <v>6</v>
      </c>
      <c r="N61" s="258">
        <v>0</v>
      </c>
      <c r="O61" s="256">
        <v>4</v>
      </c>
      <c r="P61" s="257">
        <v>1</v>
      </c>
      <c r="Q61" s="258">
        <v>10</v>
      </c>
    </row>
    <row r="62" spans="1:17" ht="15.75">
      <c r="A62" s="75" t="s">
        <v>221</v>
      </c>
      <c r="B62" s="256">
        <v>18</v>
      </c>
      <c r="C62" s="257">
        <v>2</v>
      </c>
      <c r="D62" s="276">
        <v>64</v>
      </c>
      <c r="E62" s="256">
        <v>6</v>
      </c>
      <c r="F62" s="258">
        <v>1</v>
      </c>
      <c r="G62" s="256">
        <v>8</v>
      </c>
      <c r="H62" s="257">
        <v>2</v>
      </c>
      <c r="I62" s="276">
        <v>13</v>
      </c>
      <c r="J62" s="256">
        <v>45</v>
      </c>
      <c r="K62" s="257">
        <v>2</v>
      </c>
      <c r="L62" s="258">
        <v>60</v>
      </c>
      <c r="M62" s="256">
        <v>7</v>
      </c>
      <c r="N62" s="258">
        <v>4</v>
      </c>
      <c r="O62" s="256">
        <v>14</v>
      </c>
      <c r="P62" s="257">
        <v>2</v>
      </c>
      <c r="Q62" s="258">
        <v>39</v>
      </c>
    </row>
    <row r="63" spans="1:17" ht="15.75">
      <c r="A63" s="74" t="s">
        <v>222</v>
      </c>
      <c r="B63" s="256">
        <v>14</v>
      </c>
      <c r="C63" s="257">
        <v>1</v>
      </c>
      <c r="D63" s="276">
        <v>44</v>
      </c>
      <c r="E63" s="256">
        <v>16</v>
      </c>
      <c r="F63" s="258">
        <v>1</v>
      </c>
      <c r="G63" s="256">
        <v>13</v>
      </c>
      <c r="H63" s="257">
        <v>2</v>
      </c>
      <c r="I63" s="276">
        <v>11</v>
      </c>
      <c r="J63" s="256">
        <v>44</v>
      </c>
      <c r="K63" s="257">
        <v>1</v>
      </c>
      <c r="L63" s="258">
        <v>56</v>
      </c>
      <c r="M63" s="256">
        <v>15</v>
      </c>
      <c r="N63" s="258">
        <v>5</v>
      </c>
      <c r="O63" s="256">
        <v>19</v>
      </c>
      <c r="P63" s="257">
        <v>4</v>
      </c>
      <c r="Q63" s="258">
        <v>38</v>
      </c>
    </row>
    <row r="64" spans="1:17" ht="15.75">
      <c r="A64" s="75" t="s">
        <v>223</v>
      </c>
      <c r="B64" s="256">
        <v>3</v>
      </c>
      <c r="C64" s="257">
        <v>0</v>
      </c>
      <c r="D64" s="276">
        <v>5</v>
      </c>
      <c r="E64" s="256">
        <v>0</v>
      </c>
      <c r="F64" s="258">
        <v>0</v>
      </c>
      <c r="G64" s="256">
        <v>0</v>
      </c>
      <c r="H64" s="257">
        <v>0</v>
      </c>
      <c r="I64" s="276">
        <v>2</v>
      </c>
      <c r="J64" s="256">
        <v>4</v>
      </c>
      <c r="K64" s="257">
        <v>0</v>
      </c>
      <c r="L64" s="258">
        <v>2</v>
      </c>
      <c r="M64" s="256">
        <v>1</v>
      </c>
      <c r="N64" s="258">
        <v>0</v>
      </c>
      <c r="O64" s="256">
        <v>0</v>
      </c>
      <c r="P64" s="257">
        <v>0</v>
      </c>
      <c r="Q64" s="258">
        <v>0</v>
      </c>
    </row>
    <row r="65" spans="1:17" ht="15.75">
      <c r="A65" s="74" t="s">
        <v>224</v>
      </c>
      <c r="B65" s="256">
        <v>1</v>
      </c>
      <c r="C65" s="257">
        <v>0</v>
      </c>
      <c r="D65" s="276">
        <v>7</v>
      </c>
      <c r="E65" s="256">
        <v>0</v>
      </c>
      <c r="F65" s="258">
        <v>1</v>
      </c>
      <c r="G65" s="256">
        <v>1</v>
      </c>
      <c r="H65" s="257">
        <v>0</v>
      </c>
      <c r="I65" s="276">
        <v>1</v>
      </c>
      <c r="J65" s="256">
        <v>7</v>
      </c>
      <c r="K65" s="257">
        <v>2</v>
      </c>
      <c r="L65" s="258">
        <v>8</v>
      </c>
      <c r="M65" s="256">
        <v>1</v>
      </c>
      <c r="N65" s="258">
        <v>1</v>
      </c>
      <c r="O65" s="256">
        <v>0</v>
      </c>
      <c r="P65" s="257">
        <v>1</v>
      </c>
      <c r="Q65" s="258">
        <v>2</v>
      </c>
    </row>
    <row r="66" spans="1:17" ht="15.75">
      <c r="A66" s="75" t="s">
        <v>225</v>
      </c>
      <c r="B66" s="256">
        <v>8</v>
      </c>
      <c r="C66" s="257">
        <v>0</v>
      </c>
      <c r="D66" s="276">
        <v>23</v>
      </c>
      <c r="E66" s="256">
        <v>1</v>
      </c>
      <c r="F66" s="258">
        <v>1</v>
      </c>
      <c r="G66" s="256">
        <v>2</v>
      </c>
      <c r="H66" s="257">
        <v>2</v>
      </c>
      <c r="I66" s="276">
        <v>14</v>
      </c>
      <c r="J66" s="256">
        <v>18</v>
      </c>
      <c r="K66" s="257">
        <v>0</v>
      </c>
      <c r="L66" s="258">
        <v>26</v>
      </c>
      <c r="M66" s="256">
        <v>5</v>
      </c>
      <c r="N66" s="258">
        <v>8</v>
      </c>
      <c r="O66" s="256">
        <v>1</v>
      </c>
      <c r="P66" s="257">
        <v>1</v>
      </c>
      <c r="Q66" s="258">
        <v>13</v>
      </c>
    </row>
    <row r="67" spans="1:17" ht="15.75">
      <c r="A67" s="74" t="s">
        <v>226</v>
      </c>
      <c r="B67" s="256">
        <v>18</v>
      </c>
      <c r="C67" s="257">
        <v>1</v>
      </c>
      <c r="D67" s="276">
        <v>102</v>
      </c>
      <c r="E67" s="256">
        <v>14</v>
      </c>
      <c r="F67" s="258">
        <v>2</v>
      </c>
      <c r="G67" s="256">
        <v>11</v>
      </c>
      <c r="H67" s="257">
        <v>1</v>
      </c>
      <c r="I67" s="276">
        <v>19</v>
      </c>
      <c r="J67" s="256">
        <v>41</v>
      </c>
      <c r="K67" s="257">
        <v>1</v>
      </c>
      <c r="L67" s="258">
        <v>102</v>
      </c>
      <c r="M67" s="256">
        <v>14</v>
      </c>
      <c r="N67" s="258">
        <v>6</v>
      </c>
      <c r="O67" s="256">
        <v>5</v>
      </c>
      <c r="P67" s="257">
        <v>3</v>
      </c>
      <c r="Q67" s="258">
        <v>47</v>
      </c>
    </row>
    <row r="68" spans="1:17" ht="15.75">
      <c r="A68" s="75" t="s">
        <v>227</v>
      </c>
      <c r="B68" s="256">
        <v>10</v>
      </c>
      <c r="C68" s="257">
        <v>2</v>
      </c>
      <c r="D68" s="276">
        <v>27</v>
      </c>
      <c r="E68" s="256">
        <v>1</v>
      </c>
      <c r="F68" s="258">
        <v>1</v>
      </c>
      <c r="G68" s="256">
        <v>4</v>
      </c>
      <c r="H68" s="257">
        <v>1</v>
      </c>
      <c r="I68" s="276">
        <v>3</v>
      </c>
      <c r="J68" s="256">
        <v>17</v>
      </c>
      <c r="K68" s="257">
        <v>1</v>
      </c>
      <c r="L68" s="258">
        <v>25</v>
      </c>
      <c r="M68" s="256">
        <v>1</v>
      </c>
      <c r="N68" s="258">
        <v>8</v>
      </c>
      <c r="O68" s="256">
        <v>4</v>
      </c>
      <c r="P68" s="257">
        <v>3</v>
      </c>
      <c r="Q68" s="258">
        <v>15</v>
      </c>
    </row>
    <row r="69" spans="1:17" ht="15.75">
      <c r="A69" s="74" t="s">
        <v>228</v>
      </c>
      <c r="B69" s="256">
        <v>16</v>
      </c>
      <c r="C69" s="257">
        <v>1</v>
      </c>
      <c r="D69" s="276">
        <v>27</v>
      </c>
      <c r="E69" s="256">
        <v>1</v>
      </c>
      <c r="F69" s="258">
        <v>0</v>
      </c>
      <c r="G69" s="256">
        <v>5</v>
      </c>
      <c r="H69" s="257">
        <v>0</v>
      </c>
      <c r="I69" s="276">
        <v>10</v>
      </c>
      <c r="J69" s="256">
        <v>32</v>
      </c>
      <c r="K69" s="257">
        <v>2</v>
      </c>
      <c r="L69" s="258">
        <v>25</v>
      </c>
      <c r="M69" s="256">
        <v>6</v>
      </c>
      <c r="N69" s="258">
        <v>1</v>
      </c>
      <c r="O69" s="256">
        <v>4</v>
      </c>
      <c r="P69" s="257">
        <v>2</v>
      </c>
      <c r="Q69" s="258">
        <v>61</v>
      </c>
    </row>
    <row r="70" spans="1:17" ht="15.75">
      <c r="A70" s="75" t="s">
        <v>229</v>
      </c>
      <c r="B70" s="256">
        <v>0</v>
      </c>
      <c r="C70" s="257">
        <v>0</v>
      </c>
      <c r="D70" s="276">
        <v>26</v>
      </c>
      <c r="E70" s="256">
        <v>1</v>
      </c>
      <c r="F70" s="258">
        <v>1</v>
      </c>
      <c r="G70" s="256">
        <v>0</v>
      </c>
      <c r="H70" s="257">
        <v>2</v>
      </c>
      <c r="I70" s="276">
        <v>0</v>
      </c>
      <c r="J70" s="256">
        <v>1</v>
      </c>
      <c r="K70" s="257">
        <v>0</v>
      </c>
      <c r="L70" s="258">
        <v>5</v>
      </c>
      <c r="M70" s="256">
        <v>0</v>
      </c>
      <c r="N70" s="258">
        <v>1</v>
      </c>
      <c r="O70" s="256">
        <v>0</v>
      </c>
      <c r="P70" s="257">
        <v>0</v>
      </c>
      <c r="Q70" s="258">
        <v>0</v>
      </c>
    </row>
    <row r="71" spans="1:17" ht="15.75">
      <c r="A71" s="74" t="s">
        <v>230</v>
      </c>
      <c r="B71" s="256">
        <v>43</v>
      </c>
      <c r="C71" s="257">
        <v>0</v>
      </c>
      <c r="D71" s="276">
        <v>59</v>
      </c>
      <c r="E71" s="256">
        <v>3</v>
      </c>
      <c r="F71" s="258">
        <v>0</v>
      </c>
      <c r="G71" s="256">
        <v>6</v>
      </c>
      <c r="H71" s="257">
        <v>0</v>
      </c>
      <c r="I71" s="276">
        <v>9</v>
      </c>
      <c r="J71" s="256">
        <v>44</v>
      </c>
      <c r="K71" s="257">
        <v>2</v>
      </c>
      <c r="L71" s="258">
        <v>42</v>
      </c>
      <c r="M71" s="256">
        <v>14</v>
      </c>
      <c r="N71" s="258">
        <v>3</v>
      </c>
      <c r="O71" s="256">
        <v>4</v>
      </c>
      <c r="P71" s="257">
        <v>1</v>
      </c>
      <c r="Q71" s="258">
        <v>12</v>
      </c>
    </row>
    <row r="72" spans="1:17" ht="15.75">
      <c r="A72" s="75" t="s">
        <v>231</v>
      </c>
      <c r="B72" s="256">
        <v>5</v>
      </c>
      <c r="C72" s="257">
        <v>1</v>
      </c>
      <c r="D72" s="276">
        <v>22</v>
      </c>
      <c r="E72" s="256">
        <v>0</v>
      </c>
      <c r="F72" s="258">
        <v>2</v>
      </c>
      <c r="G72" s="256">
        <v>4</v>
      </c>
      <c r="H72" s="257">
        <v>0</v>
      </c>
      <c r="I72" s="276">
        <v>6</v>
      </c>
      <c r="J72" s="256">
        <v>6</v>
      </c>
      <c r="K72" s="257">
        <v>1</v>
      </c>
      <c r="L72" s="258">
        <v>26</v>
      </c>
      <c r="M72" s="256">
        <v>3</v>
      </c>
      <c r="N72" s="258">
        <v>5</v>
      </c>
      <c r="O72" s="256">
        <v>3</v>
      </c>
      <c r="P72" s="257">
        <v>0</v>
      </c>
      <c r="Q72" s="258">
        <v>587</v>
      </c>
    </row>
    <row r="73" spans="1:17" ht="15.75">
      <c r="A73" s="74" t="s">
        <v>232</v>
      </c>
      <c r="B73" s="256">
        <v>31</v>
      </c>
      <c r="C73" s="257">
        <v>0</v>
      </c>
      <c r="D73" s="276">
        <v>17</v>
      </c>
      <c r="E73" s="256">
        <v>1</v>
      </c>
      <c r="F73" s="258">
        <v>2</v>
      </c>
      <c r="G73" s="256">
        <v>7</v>
      </c>
      <c r="H73" s="257">
        <v>0</v>
      </c>
      <c r="I73" s="276">
        <v>7</v>
      </c>
      <c r="J73" s="256">
        <v>38</v>
      </c>
      <c r="K73" s="257">
        <v>0</v>
      </c>
      <c r="L73" s="258">
        <v>30</v>
      </c>
      <c r="M73" s="256">
        <v>19</v>
      </c>
      <c r="N73" s="258">
        <v>5</v>
      </c>
      <c r="O73" s="256">
        <v>5</v>
      </c>
      <c r="P73" s="257">
        <v>3</v>
      </c>
      <c r="Q73" s="258">
        <v>61</v>
      </c>
    </row>
    <row r="74" spans="1:17" ht="15.75">
      <c r="A74" s="75" t="s">
        <v>233</v>
      </c>
      <c r="B74" s="256">
        <v>15</v>
      </c>
      <c r="C74" s="257">
        <v>0</v>
      </c>
      <c r="D74" s="276">
        <v>15</v>
      </c>
      <c r="E74" s="256">
        <v>1</v>
      </c>
      <c r="F74" s="258">
        <v>0</v>
      </c>
      <c r="G74" s="256">
        <v>3</v>
      </c>
      <c r="H74" s="257">
        <v>0</v>
      </c>
      <c r="I74" s="276">
        <v>5</v>
      </c>
      <c r="J74" s="256">
        <v>14</v>
      </c>
      <c r="K74" s="257">
        <v>1</v>
      </c>
      <c r="L74" s="258">
        <v>14</v>
      </c>
      <c r="M74" s="256">
        <v>2</v>
      </c>
      <c r="N74" s="258">
        <v>6</v>
      </c>
      <c r="O74" s="256">
        <v>1</v>
      </c>
      <c r="P74" s="257">
        <v>3</v>
      </c>
      <c r="Q74" s="258">
        <v>5</v>
      </c>
    </row>
    <row r="75" spans="1:17" ht="15.75">
      <c r="A75" s="74" t="s">
        <v>234</v>
      </c>
      <c r="B75" s="256">
        <v>8</v>
      </c>
      <c r="C75" s="257">
        <v>0</v>
      </c>
      <c r="D75" s="276">
        <v>40</v>
      </c>
      <c r="E75" s="256">
        <v>2</v>
      </c>
      <c r="F75" s="258">
        <v>1</v>
      </c>
      <c r="G75" s="256">
        <v>4</v>
      </c>
      <c r="H75" s="257">
        <v>3</v>
      </c>
      <c r="I75" s="276">
        <v>20</v>
      </c>
      <c r="J75" s="256">
        <v>20</v>
      </c>
      <c r="K75" s="257">
        <v>1</v>
      </c>
      <c r="L75" s="258">
        <v>28</v>
      </c>
      <c r="M75" s="256">
        <v>11</v>
      </c>
      <c r="N75" s="258">
        <v>1</v>
      </c>
      <c r="O75" s="256">
        <v>4</v>
      </c>
      <c r="P75" s="257">
        <v>2</v>
      </c>
      <c r="Q75" s="258">
        <v>25</v>
      </c>
    </row>
    <row r="76" spans="1:17" ht="15.75">
      <c r="A76" s="75" t="s">
        <v>235</v>
      </c>
      <c r="B76" s="256">
        <v>6</v>
      </c>
      <c r="C76" s="257">
        <v>0</v>
      </c>
      <c r="D76" s="276">
        <v>12</v>
      </c>
      <c r="E76" s="256">
        <v>2</v>
      </c>
      <c r="F76" s="258">
        <v>0</v>
      </c>
      <c r="G76" s="256">
        <v>7</v>
      </c>
      <c r="H76" s="257">
        <v>0</v>
      </c>
      <c r="I76" s="276">
        <v>4</v>
      </c>
      <c r="J76" s="256">
        <v>13</v>
      </c>
      <c r="K76" s="257">
        <v>0</v>
      </c>
      <c r="L76" s="258">
        <v>19</v>
      </c>
      <c r="M76" s="256">
        <v>8</v>
      </c>
      <c r="N76" s="258">
        <v>3</v>
      </c>
      <c r="O76" s="256">
        <v>4</v>
      </c>
      <c r="P76" s="257">
        <v>2</v>
      </c>
      <c r="Q76" s="258">
        <v>9</v>
      </c>
    </row>
    <row r="77" spans="1:17" ht="15.75">
      <c r="A77" s="74" t="s">
        <v>236</v>
      </c>
      <c r="B77" s="256">
        <v>2</v>
      </c>
      <c r="C77" s="257">
        <v>0</v>
      </c>
      <c r="D77" s="276">
        <v>5</v>
      </c>
      <c r="E77" s="256">
        <v>0</v>
      </c>
      <c r="F77" s="258">
        <v>1</v>
      </c>
      <c r="G77" s="256">
        <v>0</v>
      </c>
      <c r="H77" s="257">
        <v>0</v>
      </c>
      <c r="I77" s="276">
        <v>0</v>
      </c>
      <c r="J77" s="256">
        <v>2</v>
      </c>
      <c r="K77" s="257">
        <v>0</v>
      </c>
      <c r="L77" s="258">
        <v>3</v>
      </c>
      <c r="M77" s="256">
        <v>1</v>
      </c>
      <c r="N77" s="258">
        <v>0</v>
      </c>
      <c r="O77" s="256">
        <v>1</v>
      </c>
      <c r="P77" s="257">
        <v>0</v>
      </c>
      <c r="Q77" s="258">
        <v>2</v>
      </c>
    </row>
    <row r="78" spans="1:17" ht="15.75">
      <c r="A78" s="75" t="s">
        <v>237</v>
      </c>
      <c r="B78" s="256">
        <v>6</v>
      </c>
      <c r="C78" s="257">
        <v>1</v>
      </c>
      <c r="D78" s="276">
        <v>14</v>
      </c>
      <c r="E78" s="256">
        <v>1</v>
      </c>
      <c r="F78" s="258">
        <v>0</v>
      </c>
      <c r="G78" s="256">
        <v>2</v>
      </c>
      <c r="H78" s="257">
        <v>0</v>
      </c>
      <c r="I78" s="276">
        <v>0</v>
      </c>
      <c r="J78" s="256">
        <v>6</v>
      </c>
      <c r="K78" s="257">
        <v>1</v>
      </c>
      <c r="L78" s="258">
        <v>21</v>
      </c>
      <c r="M78" s="256">
        <v>6</v>
      </c>
      <c r="N78" s="258">
        <v>0</v>
      </c>
      <c r="O78" s="256">
        <v>1</v>
      </c>
      <c r="P78" s="257">
        <v>0</v>
      </c>
      <c r="Q78" s="258">
        <v>9</v>
      </c>
    </row>
    <row r="79" spans="1:17" ht="15.75">
      <c r="A79" s="74" t="s">
        <v>238</v>
      </c>
      <c r="B79" s="256">
        <v>8</v>
      </c>
      <c r="C79" s="257">
        <v>1</v>
      </c>
      <c r="D79" s="276">
        <v>7</v>
      </c>
      <c r="E79" s="256">
        <v>0</v>
      </c>
      <c r="F79" s="258">
        <v>0</v>
      </c>
      <c r="G79" s="256">
        <v>4</v>
      </c>
      <c r="H79" s="257">
        <v>0</v>
      </c>
      <c r="I79" s="276">
        <v>2</v>
      </c>
      <c r="J79" s="256">
        <v>7</v>
      </c>
      <c r="K79" s="257">
        <v>0</v>
      </c>
      <c r="L79" s="258">
        <v>5</v>
      </c>
      <c r="M79" s="256">
        <v>3</v>
      </c>
      <c r="N79" s="258">
        <v>4</v>
      </c>
      <c r="O79" s="256">
        <v>6</v>
      </c>
      <c r="P79" s="257">
        <v>0</v>
      </c>
      <c r="Q79" s="258">
        <v>4</v>
      </c>
    </row>
    <row r="80" spans="1:17" ht="15.75">
      <c r="A80" s="75" t="s">
        <v>239</v>
      </c>
      <c r="B80" s="256">
        <v>17</v>
      </c>
      <c r="C80" s="257">
        <v>0</v>
      </c>
      <c r="D80" s="276">
        <v>19</v>
      </c>
      <c r="E80" s="256">
        <v>1</v>
      </c>
      <c r="F80" s="258">
        <v>0</v>
      </c>
      <c r="G80" s="256">
        <v>2</v>
      </c>
      <c r="H80" s="257">
        <v>0</v>
      </c>
      <c r="I80" s="276">
        <v>3</v>
      </c>
      <c r="J80" s="256">
        <v>15</v>
      </c>
      <c r="K80" s="257">
        <v>0</v>
      </c>
      <c r="L80" s="258">
        <v>9</v>
      </c>
      <c r="M80" s="256">
        <v>8</v>
      </c>
      <c r="N80" s="258">
        <v>1</v>
      </c>
      <c r="O80" s="256">
        <v>3</v>
      </c>
      <c r="P80" s="257">
        <v>0</v>
      </c>
      <c r="Q80" s="258">
        <v>3</v>
      </c>
    </row>
    <row r="81" spans="1:17" ht="15.75">
      <c r="A81" s="74" t="s">
        <v>240</v>
      </c>
      <c r="B81" s="256">
        <v>18</v>
      </c>
      <c r="C81" s="257">
        <v>0</v>
      </c>
      <c r="D81" s="276">
        <v>2</v>
      </c>
      <c r="E81" s="256">
        <v>1</v>
      </c>
      <c r="F81" s="258">
        <v>0</v>
      </c>
      <c r="G81" s="256">
        <v>3</v>
      </c>
      <c r="H81" s="257">
        <v>0</v>
      </c>
      <c r="I81" s="276">
        <v>0</v>
      </c>
      <c r="J81" s="256">
        <v>10</v>
      </c>
      <c r="K81" s="257">
        <v>0</v>
      </c>
      <c r="L81" s="258">
        <v>7</v>
      </c>
      <c r="M81" s="256">
        <v>0</v>
      </c>
      <c r="N81" s="258">
        <v>0</v>
      </c>
      <c r="O81" s="256">
        <v>0</v>
      </c>
      <c r="P81" s="257">
        <v>0</v>
      </c>
      <c r="Q81" s="258">
        <v>1</v>
      </c>
    </row>
    <row r="82" spans="1:17" ht="15.75">
      <c r="A82" s="75" t="s">
        <v>241</v>
      </c>
      <c r="B82" s="256">
        <v>2</v>
      </c>
      <c r="C82" s="257">
        <v>0</v>
      </c>
      <c r="D82" s="276">
        <v>8</v>
      </c>
      <c r="E82" s="256">
        <v>0</v>
      </c>
      <c r="F82" s="258">
        <v>0</v>
      </c>
      <c r="G82" s="256">
        <v>0</v>
      </c>
      <c r="H82" s="257">
        <v>0</v>
      </c>
      <c r="I82" s="276">
        <v>3</v>
      </c>
      <c r="J82" s="256">
        <v>2</v>
      </c>
      <c r="K82" s="257">
        <v>0</v>
      </c>
      <c r="L82" s="258">
        <v>8</v>
      </c>
      <c r="M82" s="256">
        <v>2</v>
      </c>
      <c r="N82" s="258">
        <v>0</v>
      </c>
      <c r="O82" s="256">
        <v>0</v>
      </c>
      <c r="P82" s="257">
        <v>0</v>
      </c>
      <c r="Q82" s="258">
        <v>4</v>
      </c>
    </row>
    <row r="83" spans="1:17" ht="15.75">
      <c r="A83" s="74" t="s">
        <v>242</v>
      </c>
      <c r="B83" s="256">
        <v>0</v>
      </c>
      <c r="C83" s="257">
        <v>0</v>
      </c>
      <c r="D83" s="276">
        <v>1</v>
      </c>
      <c r="E83" s="256">
        <v>0</v>
      </c>
      <c r="F83" s="258">
        <v>1</v>
      </c>
      <c r="G83" s="256">
        <v>0</v>
      </c>
      <c r="H83" s="257">
        <v>0</v>
      </c>
      <c r="I83" s="276">
        <v>0</v>
      </c>
      <c r="J83" s="256">
        <v>2</v>
      </c>
      <c r="K83" s="257">
        <v>0</v>
      </c>
      <c r="L83" s="258">
        <v>3</v>
      </c>
      <c r="M83" s="256">
        <v>0</v>
      </c>
      <c r="N83" s="258">
        <v>0</v>
      </c>
      <c r="O83" s="256">
        <v>0</v>
      </c>
      <c r="P83" s="257">
        <v>0</v>
      </c>
      <c r="Q83" s="258">
        <v>1</v>
      </c>
    </row>
    <row r="84" spans="1:17" ht="15.75">
      <c r="A84" s="75" t="s">
        <v>243</v>
      </c>
      <c r="B84" s="256">
        <v>4</v>
      </c>
      <c r="C84" s="257">
        <v>0</v>
      </c>
      <c r="D84" s="276">
        <v>12</v>
      </c>
      <c r="E84" s="256">
        <v>0</v>
      </c>
      <c r="F84" s="258">
        <v>0</v>
      </c>
      <c r="G84" s="256">
        <v>1</v>
      </c>
      <c r="H84" s="257">
        <v>0</v>
      </c>
      <c r="I84" s="276">
        <v>8</v>
      </c>
      <c r="J84" s="256">
        <v>6</v>
      </c>
      <c r="K84" s="257">
        <v>0</v>
      </c>
      <c r="L84" s="258">
        <v>11</v>
      </c>
      <c r="M84" s="256">
        <v>8</v>
      </c>
      <c r="N84" s="258">
        <v>0</v>
      </c>
      <c r="O84" s="256">
        <v>2</v>
      </c>
      <c r="P84" s="257">
        <v>0</v>
      </c>
      <c r="Q84" s="258">
        <v>20</v>
      </c>
    </row>
    <row r="85" spans="1:17" ht="15.75">
      <c r="A85" s="74" t="s">
        <v>244</v>
      </c>
      <c r="B85" s="256">
        <v>5</v>
      </c>
      <c r="C85" s="257">
        <v>1</v>
      </c>
      <c r="D85" s="276">
        <v>32</v>
      </c>
      <c r="E85" s="256">
        <v>1</v>
      </c>
      <c r="F85" s="258">
        <v>1</v>
      </c>
      <c r="G85" s="256">
        <v>0</v>
      </c>
      <c r="H85" s="257">
        <v>1</v>
      </c>
      <c r="I85" s="276">
        <v>2</v>
      </c>
      <c r="J85" s="256">
        <v>10</v>
      </c>
      <c r="K85" s="257">
        <v>0</v>
      </c>
      <c r="L85" s="258">
        <v>28</v>
      </c>
      <c r="M85" s="256">
        <v>2</v>
      </c>
      <c r="N85" s="258">
        <v>3</v>
      </c>
      <c r="O85" s="256">
        <v>2</v>
      </c>
      <c r="P85" s="257">
        <v>3</v>
      </c>
      <c r="Q85" s="258">
        <v>11</v>
      </c>
    </row>
    <row r="86" spans="1:17" ht="15.75">
      <c r="A86" s="75" t="s">
        <v>245</v>
      </c>
      <c r="B86" s="256">
        <v>11</v>
      </c>
      <c r="C86" s="257">
        <v>2</v>
      </c>
      <c r="D86" s="276">
        <v>21</v>
      </c>
      <c r="E86" s="256">
        <v>2</v>
      </c>
      <c r="F86" s="258">
        <v>2</v>
      </c>
      <c r="G86" s="256">
        <v>4</v>
      </c>
      <c r="H86" s="257">
        <v>1</v>
      </c>
      <c r="I86" s="276">
        <v>4</v>
      </c>
      <c r="J86" s="256">
        <v>9</v>
      </c>
      <c r="K86" s="257">
        <v>3</v>
      </c>
      <c r="L86" s="258">
        <v>4</v>
      </c>
      <c r="M86" s="256">
        <v>3</v>
      </c>
      <c r="N86" s="258">
        <v>1</v>
      </c>
      <c r="O86" s="256">
        <v>2</v>
      </c>
      <c r="P86" s="257">
        <v>1</v>
      </c>
      <c r="Q86" s="258">
        <v>2</v>
      </c>
    </row>
    <row r="87" spans="1:17" ht="15.75">
      <c r="A87" s="74" t="s">
        <v>246</v>
      </c>
      <c r="B87" s="256">
        <v>5</v>
      </c>
      <c r="C87" s="257">
        <v>0</v>
      </c>
      <c r="D87" s="276">
        <v>4</v>
      </c>
      <c r="E87" s="256">
        <v>0</v>
      </c>
      <c r="F87" s="258">
        <v>0</v>
      </c>
      <c r="G87" s="256">
        <v>0</v>
      </c>
      <c r="H87" s="257">
        <v>0</v>
      </c>
      <c r="I87" s="276">
        <v>1</v>
      </c>
      <c r="J87" s="256">
        <v>3</v>
      </c>
      <c r="K87" s="257">
        <v>1</v>
      </c>
      <c r="L87" s="258">
        <v>2</v>
      </c>
      <c r="M87" s="256">
        <v>2</v>
      </c>
      <c r="N87" s="258">
        <v>0</v>
      </c>
      <c r="O87" s="256">
        <v>0</v>
      </c>
      <c r="P87" s="257">
        <v>1</v>
      </c>
      <c r="Q87" s="258">
        <v>3</v>
      </c>
    </row>
    <row r="88" spans="1:17" ht="15.75">
      <c r="A88" s="75" t="s">
        <v>247</v>
      </c>
      <c r="B88" s="256">
        <v>8</v>
      </c>
      <c r="C88" s="257">
        <v>0</v>
      </c>
      <c r="D88" s="277">
        <v>6</v>
      </c>
      <c r="E88" s="256">
        <v>1</v>
      </c>
      <c r="F88" s="258">
        <v>0</v>
      </c>
      <c r="G88" s="256">
        <v>6</v>
      </c>
      <c r="H88" s="257">
        <v>0</v>
      </c>
      <c r="I88" s="277">
        <v>4</v>
      </c>
      <c r="J88" s="256">
        <v>17</v>
      </c>
      <c r="K88" s="257">
        <v>0</v>
      </c>
      <c r="L88" s="258">
        <v>18</v>
      </c>
      <c r="M88" s="256">
        <v>9</v>
      </c>
      <c r="N88" s="258">
        <v>0</v>
      </c>
      <c r="O88" s="256">
        <v>4</v>
      </c>
      <c r="P88" s="257">
        <v>2</v>
      </c>
      <c r="Q88" s="258">
        <v>5</v>
      </c>
    </row>
    <row r="89" spans="1:17" ht="16.5" thickBot="1">
      <c r="A89" s="248" t="s">
        <v>248</v>
      </c>
      <c r="B89" s="284">
        <v>6</v>
      </c>
      <c r="C89" s="285">
        <v>1</v>
      </c>
      <c r="D89" s="278">
        <v>8</v>
      </c>
      <c r="E89" s="284">
        <v>2</v>
      </c>
      <c r="F89" s="286">
        <v>1</v>
      </c>
      <c r="G89" s="284">
        <v>1</v>
      </c>
      <c r="H89" s="285">
        <v>1</v>
      </c>
      <c r="I89" s="279">
        <v>3</v>
      </c>
      <c r="J89" s="284">
        <v>14</v>
      </c>
      <c r="K89" s="285">
        <v>0</v>
      </c>
      <c r="L89" s="286">
        <v>19</v>
      </c>
      <c r="M89" s="284">
        <v>5</v>
      </c>
      <c r="N89" s="286">
        <v>0</v>
      </c>
      <c r="O89" s="284">
        <v>1</v>
      </c>
      <c r="P89" s="285">
        <v>2</v>
      </c>
      <c r="Q89" s="286">
        <v>11</v>
      </c>
    </row>
    <row r="90" spans="1:17" s="259" customFormat="1" ht="17.25" thickBot="1" thickTop="1">
      <c r="A90" s="249" t="s">
        <v>249</v>
      </c>
      <c r="B90" s="287">
        <f>SUM(B9:B89)</f>
        <v>3004</v>
      </c>
      <c r="C90" s="288">
        <f aca="true" t="shared" si="0" ref="C90:Q90">SUM(C9:C89)</f>
        <v>79</v>
      </c>
      <c r="D90" s="289">
        <f t="shared" si="0"/>
        <v>6246</v>
      </c>
      <c r="E90" s="287">
        <f t="shared" si="0"/>
        <v>975</v>
      </c>
      <c r="F90" s="289">
        <f t="shared" si="0"/>
        <v>167</v>
      </c>
      <c r="G90" s="287">
        <f t="shared" si="0"/>
        <v>1158</v>
      </c>
      <c r="H90" s="288">
        <f t="shared" si="0"/>
        <v>153</v>
      </c>
      <c r="I90" s="289">
        <f t="shared" si="0"/>
        <v>1656</v>
      </c>
      <c r="J90" s="287">
        <f t="shared" si="0"/>
        <v>4747</v>
      </c>
      <c r="K90" s="288">
        <f>SUM(K9:K89)</f>
        <v>110</v>
      </c>
      <c r="L90" s="289">
        <f t="shared" si="0"/>
        <v>5472</v>
      </c>
      <c r="M90" s="287">
        <f t="shared" si="0"/>
        <v>2291</v>
      </c>
      <c r="N90" s="289">
        <f>SUM(N9:N89)</f>
        <v>410</v>
      </c>
      <c r="O90" s="287">
        <f t="shared" si="0"/>
        <v>1214</v>
      </c>
      <c r="P90" s="288">
        <f t="shared" si="0"/>
        <v>189</v>
      </c>
      <c r="Q90" s="289">
        <f t="shared" si="0"/>
        <v>4433</v>
      </c>
    </row>
    <row r="91" spans="1:17" s="265" customFormat="1" ht="16.5" thickTop="1">
      <c r="A91" s="260" t="s">
        <v>18</v>
      </c>
      <c r="B91" s="261"/>
      <c r="C91" s="262"/>
      <c r="D91" s="262"/>
      <c r="E91" s="263"/>
      <c r="F91" s="263"/>
      <c r="G91" s="263"/>
      <c r="H91" s="263"/>
      <c r="I91" s="263"/>
      <c r="J91" s="264"/>
      <c r="K91" s="264"/>
      <c r="L91" s="264"/>
      <c r="M91" s="264"/>
      <c r="N91" s="264"/>
      <c r="O91" s="264"/>
      <c r="P91" s="264"/>
      <c r="Q91" s="264"/>
    </row>
    <row r="92" spans="1:10" s="269" customFormat="1" ht="20.25">
      <c r="A92" s="266"/>
      <c r="B92" s="267"/>
      <c r="C92" s="267"/>
      <c r="D92" s="267"/>
      <c r="E92" s="267"/>
      <c r="F92" s="267"/>
      <c r="G92" s="267"/>
      <c r="H92" s="267"/>
      <c r="I92" s="267"/>
      <c r="J92" s="268"/>
    </row>
    <row r="93" spans="1:10" s="271" customFormat="1" ht="20.25">
      <c r="A93" s="270"/>
      <c r="J93" s="272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7395833333333334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61">
      <selection activeCell="L41" sqref="L41"/>
    </sheetView>
  </sheetViews>
  <sheetFormatPr defaultColWidth="9.140625" defaultRowHeight="15"/>
  <cols>
    <col min="1" max="1" width="13.00390625" style="251" customWidth="1"/>
    <col min="2" max="2" width="5.8515625" style="250" customWidth="1"/>
    <col min="3" max="3" width="4.7109375" style="250" customWidth="1"/>
    <col min="4" max="4" width="5.8515625" style="250" customWidth="1"/>
    <col min="5" max="5" width="5.57421875" style="250" customWidth="1"/>
    <col min="6" max="6" width="4.8515625" style="250" customWidth="1"/>
    <col min="7" max="7" width="5.8515625" style="250" customWidth="1"/>
    <col min="8" max="8" width="5.00390625" style="250" customWidth="1"/>
    <col min="9" max="9" width="5.421875" style="250" customWidth="1"/>
    <col min="10" max="10" width="5.7109375" style="273" customWidth="1"/>
    <col min="11" max="11" width="4.57421875" style="250" customWidth="1"/>
    <col min="12" max="12" width="5.8515625" style="250" customWidth="1"/>
    <col min="13" max="13" width="5.57421875" style="250" customWidth="1"/>
    <col min="14" max="14" width="4.57421875" style="250" customWidth="1"/>
    <col min="15" max="15" width="5.7109375" style="250" customWidth="1"/>
    <col min="16" max="16" width="4.7109375" style="250" customWidth="1"/>
    <col min="17" max="17" width="5.7109375" style="250" customWidth="1"/>
    <col min="18" max="86" width="9.140625" style="250" customWidth="1"/>
    <col min="87" max="87" width="13.00390625" style="250" customWidth="1"/>
    <col min="88" max="88" width="6.28125" style="250" customWidth="1"/>
    <col min="89" max="89" width="4.00390625" style="250" bestFit="1" customWidth="1"/>
    <col min="90" max="90" width="6.421875" style="250" customWidth="1"/>
    <col min="91" max="91" width="5.57421875" style="250" customWidth="1"/>
    <col min="92" max="92" width="4.00390625" style="250" bestFit="1" customWidth="1"/>
    <col min="93" max="93" width="5.8515625" style="250" customWidth="1"/>
    <col min="94" max="94" width="4.00390625" style="250" bestFit="1" customWidth="1"/>
    <col min="95" max="96" width="6.28125" style="250" customWidth="1"/>
    <col min="97" max="97" width="4.00390625" style="250" bestFit="1" customWidth="1"/>
    <col min="98" max="98" width="6.421875" style="250" customWidth="1"/>
    <col min="99" max="99" width="5.7109375" style="250" customWidth="1"/>
    <col min="100" max="100" width="4.00390625" style="250" bestFit="1" customWidth="1"/>
    <col min="101" max="101" width="5.421875" style="250" customWidth="1"/>
    <col min="102" max="102" width="4.00390625" style="250" customWidth="1"/>
    <col min="103" max="103" width="6.421875" style="250" customWidth="1"/>
    <col min="104" max="16384" width="9.140625" style="250" customWidth="1"/>
  </cols>
  <sheetData>
    <row r="1" spans="1:17" ht="18.75" thickBot="1">
      <c r="A1" s="469" t="s">
        <v>419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ht="7.5" customHeight="1"/>
    <row r="3" spans="1:17" ht="15.75">
      <c r="A3" s="470" t="s">
        <v>250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ht="7.5" customHeight="1" thickBot="1">
      <c r="J4" s="250"/>
    </row>
    <row r="5" spans="1:17" s="252" customFormat="1" ht="17.25" customHeight="1" thickBot="1" thickTop="1">
      <c r="A5" s="471" t="s">
        <v>162</v>
      </c>
      <c r="B5" s="474" t="s">
        <v>437</v>
      </c>
      <c r="C5" s="475"/>
      <c r="D5" s="475"/>
      <c r="E5" s="475"/>
      <c r="F5" s="475"/>
      <c r="G5" s="475"/>
      <c r="H5" s="475"/>
      <c r="I5" s="476"/>
      <c r="J5" s="474" t="s">
        <v>438</v>
      </c>
      <c r="K5" s="475"/>
      <c r="L5" s="475"/>
      <c r="M5" s="475"/>
      <c r="N5" s="475"/>
      <c r="O5" s="475"/>
      <c r="P5" s="475"/>
      <c r="Q5" s="476"/>
    </row>
    <row r="6" spans="1:17" ht="15.75" customHeight="1" thickTop="1">
      <c r="A6" s="499"/>
      <c r="B6" s="501" t="s">
        <v>163</v>
      </c>
      <c r="C6" s="501"/>
      <c r="D6" s="501"/>
      <c r="E6" s="454" t="s">
        <v>164</v>
      </c>
      <c r="F6" s="456"/>
      <c r="G6" s="501" t="s">
        <v>165</v>
      </c>
      <c r="H6" s="501"/>
      <c r="I6" s="456"/>
      <c r="J6" s="501" t="s">
        <v>163</v>
      </c>
      <c r="K6" s="501"/>
      <c r="L6" s="501"/>
      <c r="M6" s="454" t="s">
        <v>164</v>
      </c>
      <c r="N6" s="502"/>
      <c r="O6" s="454" t="s">
        <v>165</v>
      </c>
      <c r="P6" s="455"/>
      <c r="Q6" s="456"/>
    </row>
    <row r="7" spans="1:17" ht="15" customHeight="1">
      <c r="A7" s="499"/>
      <c r="B7" s="488" t="s">
        <v>166</v>
      </c>
      <c r="C7" s="482" t="s">
        <v>167</v>
      </c>
      <c r="D7" s="491" t="s">
        <v>168</v>
      </c>
      <c r="E7" s="487" t="s">
        <v>166</v>
      </c>
      <c r="F7" s="493" t="s">
        <v>167</v>
      </c>
      <c r="G7" s="495" t="s">
        <v>166</v>
      </c>
      <c r="H7" s="482" t="s">
        <v>167</v>
      </c>
      <c r="I7" s="497" t="s">
        <v>168</v>
      </c>
      <c r="J7" s="487" t="s">
        <v>166</v>
      </c>
      <c r="K7" s="481" t="s">
        <v>167</v>
      </c>
      <c r="L7" s="479" t="s">
        <v>168</v>
      </c>
      <c r="M7" s="483" t="s">
        <v>166</v>
      </c>
      <c r="N7" s="485" t="s">
        <v>167</v>
      </c>
      <c r="O7" s="487" t="s">
        <v>166</v>
      </c>
      <c r="P7" s="481" t="s">
        <v>167</v>
      </c>
      <c r="Q7" s="479" t="s">
        <v>168</v>
      </c>
    </row>
    <row r="8" spans="1:17" ht="31.5" customHeight="1" thickBot="1">
      <c r="A8" s="500"/>
      <c r="B8" s="489"/>
      <c r="C8" s="490"/>
      <c r="D8" s="492"/>
      <c r="E8" s="488"/>
      <c r="F8" s="494"/>
      <c r="G8" s="496"/>
      <c r="H8" s="490"/>
      <c r="I8" s="498"/>
      <c r="J8" s="488"/>
      <c r="K8" s="482"/>
      <c r="L8" s="480"/>
      <c r="M8" s="484"/>
      <c r="N8" s="486"/>
      <c r="O8" s="488"/>
      <c r="P8" s="482"/>
      <c r="Q8" s="480"/>
    </row>
    <row r="9" spans="1:17" ht="16.5" thickTop="1">
      <c r="A9" s="74" t="s">
        <v>169</v>
      </c>
      <c r="B9" s="253">
        <v>418</v>
      </c>
      <c r="C9" s="254">
        <v>8</v>
      </c>
      <c r="D9" s="255">
        <v>636</v>
      </c>
      <c r="E9" s="253">
        <v>290</v>
      </c>
      <c r="F9" s="255">
        <v>13</v>
      </c>
      <c r="G9" s="253">
        <v>180</v>
      </c>
      <c r="H9" s="254">
        <v>16</v>
      </c>
      <c r="I9" s="255">
        <v>358</v>
      </c>
      <c r="J9" s="253">
        <v>656</v>
      </c>
      <c r="K9" s="254">
        <v>3</v>
      </c>
      <c r="L9" s="255">
        <v>622</v>
      </c>
      <c r="M9" s="253">
        <v>362</v>
      </c>
      <c r="N9" s="255">
        <v>21</v>
      </c>
      <c r="O9" s="253">
        <v>219</v>
      </c>
      <c r="P9" s="254">
        <v>22</v>
      </c>
      <c r="Q9" s="255">
        <v>575</v>
      </c>
    </row>
    <row r="10" spans="1:17" ht="15.75">
      <c r="A10" s="75" t="s">
        <v>170</v>
      </c>
      <c r="B10" s="256">
        <v>57</v>
      </c>
      <c r="C10" s="257">
        <v>2</v>
      </c>
      <c r="D10" s="258">
        <v>59</v>
      </c>
      <c r="E10" s="256">
        <v>27</v>
      </c>
      <c r="F10" s="258">
        <v>4</v>
      </c>
      <c r="G10" s="256">
        <v>23</v>
      </c>
      <c r="H10" s="257">
        <v>4</v>
      </c>
      <c r="I10" s="258">
        <v>16</v>
      </c>
      <c r="J10" s="256">
        <v>96</v>
      </c>
      <c r="K10" s="257">
        <v>5</v>
      </c>
      <c r="L10" s="258">
        <v>38</v>
      </c>
      <c r="M10" s="256">
        <v>36</v>
      </c>
      <c r="N10" s="258">
        <v>7</v>
      </c>
      <c r="O10" s="256">
        <v>9</v>
      </c>
      <c r="P10" s="257">
        <v>2</v>
      </c>
      <c r="Q10" s="258">
        <v>49</v>
      </c>
    </row>
    <row r="11" spans="1:17" ht="15.75">
      <c r="A11" s="74" t="s">
        <v>251</v>
      </c>
      <c r="B11" s="256">
        <v>119</v>
      </c>
      <c r="C11" s="257">
        <v>4</v>
      </c>
      <c r="D11" s="258">
        <v>189</v>
      </c>
      <c r="E11" s="256">
        <v>35</v>
      </c>
      <c r="F11" s="258">
        <v>14</v>
      </c>
      <c r="G11" s="256">
        <v>20</v>
      </c>
      <c r="H11" s="257">
        <v>5</v>
      </c>
      <c r="I11" s="258">
        <v>66</v>
      </c>
      <c r="J11" s="256">
        <v>120</v>
      </c>
      <c r="K11" s="257">
        <v>7</v>
      </c>
      <c r="L11" s="258">
        <v>143</v>
      </c>
      <c r="M11" s="256">
        <v>30</v>
      </c>
      <c r="N11" s="258">
        <v>13</v>
      </c>
      <c r="O11" s="256">
        <v>24</v>
      </c>
      <c r="P11" s="257">
        <v>7</v>
      </c>
      <c r="Q11" s="258">
        <v>100</v>
      </c>
    </row>
    <row r="12" spans="1:17" ht="15.75">
      <c r="A12" s="75" t="s">
        <v>172</v>
      </c>
      <c r="B12" s="256">
        <v>37</v>
      </c>
      <c r="C12" s="257">
        <v>0</v>
      </c>
      <c r="D12" s="258">
        <v>87</v>
      </c>
      <c r="E12" s="256">
        <v>11</v>
      </c>
      <c r="F12" s="258">
        <v>1</v>
      </c>
      <c r="G12" s="256">
        <v>2</v>
      </c>
      <c r="H12" s="257">
        <v>0</v>
      </c>
      <c r="I12" s="258">
        <v>48</v>
      </c>
      <c r="J12" s="256">
        <v>53</v>
      </c>
      <c r="K12" s="257">
        <v>5</v>
      </c>
      <c r="L12" s="258">
        <v>56</v>
      </c>
      <c r="M12" s="256">
        <v>14</v>
      </c>
      <c r="N12" s="258">
        <v>3</v>
      </c>
      <c r="O12" s="256">
        <v>13</v>
      </c>
      <c r="P12" s="257">
        <v>1</v>
      </c>
      <c r="Q12" s="258">
        <v>47</v>
      </c>
    </row>
    <row r="13" spans="1:17" ht="15.75">
      <c r="A13" s="74" t="s">
        <v>173</v>
      </c>
      <c r="B13" s="256">
        <v>53</v>
      </c>
      <c r="C13" s="257">
        <v>1</v>
      </c>
      <c r="D13" s="258">
        <v>92</v>
      </c>
      <c r="E13" s="256">
        <v>20</v>
      </c>
      <c r="F13" s="258">
        <v>4</v>
      </c>
      <c r="G13" s="256">
        <v>16</v>
      </c>
      <c r="H13" s="257">
        <v>6</v>
      </c>
      <c r="I13" s="258">
        <v>66</v>
      </c>
      <c r="J13" s="256">
        <v>60</v>
      </c>
      <c r="K13" s="257">
        <v>4</v>
      </c>
      <c r="L13" s="258">
        <v>77</v>
      </c>
      <c r="M13" s="256">
        <v>17</v>
      </c>
      <c r="N13" s="258">
        <v>5</v>
      </c>
      <c r="O13" s="256">
        <v>13</v>
      </c>
      <c r="P13" s="257">
        <v>4</v>
      </c>
      <c r="Q13" s="258">
        <v>92</v>
      </c>
    </row>
    <row r="14" spans="1:17" ht="15.75">
      <c r="A14" s="75" t="s">
        <v>174</v>
      </c>
      <c r="B14" s="256">
        <v>2607</v>
      </c>
      <c r="C14" s="257">
        <v>59</v>
      </c>
      <c r="D14" s="258">
        <v>5237</v>
      </c>
      <c r="E14" s="256">
        <v>970</v>
      </c>
      <c r="F14" s="258">
        <v>142</v>
      </c>
      <c r="G14" s="256">
        <v>672</v>
      </c>
      <c r="H14" s="257">
        <v>114</v>
      </c>
      <c r="I14" s="258">
        <v>1578</v>
      </c>
      <c r="J14" s="256">
        <v>3350</v>
      </c>
      <c r="K14" s="257">
        <v>57</v>
      </c>
      <c r="L14" s="258">
        <v>4900</v>
      </c>
      <c r="M14" s="256">
        <v>1069</v>
      </c>
      <c r="N14" s="258">
        <v>170</v>
      </c>
      <c r="O14" s="256">
        <v>672</v>
      </c>
      <c r="P14" s="257">
        <v>86</v>
      </c>
      <c r="Q14" s="258">
        <v>1669</v>
      </c>
    </row>
    <row r="15" spans="1:17" ht="15.75">
      <c r="A15" s="74" t="s">
        <v>175</v>
      </c>
      <c r="B15" s="256">
        <v>950</v>
      </c>
      <c r="C15" s="257">
        <v>7</v>
      </c>
      <c r="D15" s="258">
        <v>1601</v>
      </c>
      <c r="E15" s="256">
        <v>386</v>
      </c>
      <c r="F15" s="258">
        <v>58</v>
      </c>
      <c r="G15" s="256">
        <v>215</v>
      </c>
      <c r="H15" s="257">
        <v>42</v>
      </c>
      <c r="I15" s="258">
        <v>1728</v>
      </c>
      <c r="J15" s="256">
        <v>1306</v>
      </c>
      <c r="K15" s="257">
        <v>13</v>
      </c>
      <c r="L15" s="258">
        <v>1578</v>
      </c>
      <c r="M15" s="256">
        <v>361</v>
      </c>
      <c r="N15" s="258">
        <v>74</v>
      </c>
      <c r="O15" s="256">
        <v>194</v>
      </c>
      <c r="P15" s="257">
        <v>30</v>
      </c>
      <c r="Q15" s="258">
        <v>5069</v>
      </c>
    </row>
    <row r="16" spans="1:17" ht="15.75">
      <c r="A16" s="75" t="s">
        <v>176</v>
      </c>
      <c r="B16" s="256">
        <v>19</v>
      </c>
      <c r="C16" s="257">
        <v>4</v>
      </c>
      <c r="D16" s="258">
        <v>61</v>
      </c>
      <c r="E16" s="256">
        <v>15</v>
      </c>
      <c r="F16" s="258">
        <v>3</v>
      </c>
      <c r="G16" s="256">
        <v>12</v>
      </c>
      <c r="H16" s="257">
        <v>2</v>
      </c>
      <c r="I16" s="258">
        <v>58</v>
      </c>
      <c r="J16" s="256">
        <v>32</v>
      </c>
      <c r="K16" s="257">
        <v>5</v>
      </c>
      <c r="L16" s="258">
        <v>35</v>
      </c>
      <c r="M16" s="256">
        <v>13</v>
      </c>
      <c r="N16" s="258">
        <v>8</v>
      </c>
      <c r="O16" s="256">
        <v>4</v>
      </c>
      <c r="P16" s="257">
        <v>3</v>
      </c>
      <c r="Q16" s="258">
        <v>82</v>
      </c>
    </row>
    <row r="17" spans="1:17" ht="15.75">
      <c r="A17" s="74" t="s">
        <v>177</v>
      </c>
      <c r="B17" s="256">
        <v>139</v>
      </c>
      <c r="C17" s="257">
        <v>12</v>
      </c>
      <c r="D17" s="258">
        <v>767</v>
      </c>
      <c r="E17" s="256">
        <v>67</v>
      </c>
      <c r="F17" s="258">
        <v>19</v>
      </c>
      <c r="G17" s="256">
        <v>53</v>
      </c>
      <c r="H17" s="257">
        <v>29</v>
      </c>
      <c r="I17" s="258">
        <v>673</v>
      </c>
      <c r="J17" s="256">
        <v>294</v>
      </c>
      <c r="K17" s="257">
        <v>10</v>
      </c>
      <c r="L17" s="258">
        <v>888</v>
      </c>
      <c r="M17" s="256">
        <v>104</v>
      </c>
      <c r="N17" s="258">
        <v>23</v>
      </c>
      <c r="O17" s="256">
        <v>46</v>
      </c>
      <c r="P17" s="257">
        <v>22</v>
      </c>
      <c r="Q17" s="258">
        <v>548</v>
      </c>
    </row>
    <row r="18" spans="1:17" ht="15.75">
      <c r="A18" s="75" t="s">
        <v>178</v>
      </c>
      <c r="B18" s="256">
        <v>108</v>
      </c>
      <c r="C18" s="257">
        <v>10</v>
      </c>
      <c r="D18" s="258">
        <v>419</v>
      </c>
      <c r="E18" s="256">
        <v>72</v>
      </c>
      <c r="F18" s="258">
        <v>29</v>
      </c>
      <c r="G18" s="256">
        <v>39</v>
      </c>
      <c r="H18" s="257">
        <v>34</v>
      </c>
      <c r="I18" s="258">
        <v>248</v>
      </c>
      <c r="J18" s="256">
        <v>257</v>
      </c>
      <c r="K18" s="257">
        <v>7</v>
      </c>
      <c r="L18" s="258">
        <v>526</v>
      </c>
      <c r="M18" s="256">
        <v>66</v>
      </c>
      <c r="N18" s="258">
        <v>48</v>
      </c>
      <c r="O18" s="256">
        <v>33</v>
      </c>
      <c r="P18" s="257">
        <v>28</v>
      </c>
      <c r="Q18" s="258">
        <v>308</v>
      </c>
    </row>
    <row r="19" spans="1:17" ht="15.75">
      <c r="A19" s="74" t="s">
        <v>179</v>
      </c>
      <c r="B19" s="256">
        <v>14</v>
      </c>
      <c r="C19" s="257">
        <v>2</v>
      </c>
      <c r="D19" s="258">
        <v>83</v>
      </c>
      <c r="E19" s="256">
        <v>7</v>
      </c>
      <c r="F19" s="258">
        <v>2</v>
      </c>
      <c r="G19" s="256">
        <v>4</v>
      </c>
      <c r="H19" s="257">
        <v>3</v>
      </c>
      <c r="I19" s="258">
        <v>25</v>
      </c>
      <c r="J19" s="256">
        <v>47</v>
      </c>
      <c r="K19" s="257">
        <v>1</v>
      </c>
      <c r="L19" s="258">
        <v>54</v>
      </c>
      <c r="M19" s="256">
        <v>13</v>
      </c>
      <c r="N19" s="258">
        <v>6</v>
      </c>
      <c r="O19" s="256">
        <v>9</v>
      </c>
      <c r="P19" s="257">
        <v>1</v>
      </c>
      <c r="Q19" s="258">
        <v>41</v>
      </c>
    </row>
    <row r="20" spans="1:17" ht="15.75">
      <c r="A20" s="75" t="s">
        <v>180</v>
      </c>
      <c r="B20" s="256">
        <v>35</v>
      </c>
      <c r="C20" s="257">
        <v>1</v>
      </c>
      <c r="D20" s="258">
        <v>31</v>
      </c>
      <c r="E20" s="256">
        <v>10</v>
      </c>
      <c r="F20" s="258">
        <v>16</v>
      </c>
      <c r="G20" s="256">
        <v>8</v>
      </c>
      <c r="H20" s="257">
        <v>7</v>
      </c>
      <c r="I20" s="258">
        <v>13</v>
      </c>
      <c r="J20" s="256">
        <v>46</v>
      </c>
      <c r="K20" s="257">
        <v>6</v>
      </c>
      <c r="L20" s="258">
        <v>38</v>
      </c>
      <c r="M20" s="256">
        <v>14</v>
      </c>
      <c r="N20" s="258">
        <v>13</v>
      </c>
      <c r="O20" s="256">
        <v>8</v>
      </c>
      <c r="P20" s="257">
        <v>0</v>
      </c>
      <c r="Q20" s="258">
        <v>33</v>
      </c>
    </row>
    <row r="21" spans="1:17" ht="15.75">
      <c r="A21" s="74" t="s">
        <v>181</v>
      </c>
      <c r="B21" s="256">
        <v>33</v>
      </c>
      <c r="C21" s="257">
        <v>1</v>
      </c>
      <c r="D21" s="258">
        <v>69</v>
      </c>
      <c r="E21" s="256">
        <v>8</v>
      </c>
      <c r="F21" s="258">
        <v>2</v>
      </c>
      <c r="G21" s="256">
        <v>2</v>
      </c>
      <c r="H21" s="257">
        <v>1</v>
      </c>
      <c r="I21" s="258">
        <v>22</v>
      </c>
      <c r="J21" s="256">
        <v>49</v>
      </c>
      <c r="K21" s="257">
        <v>4</v>
      </c>
      <c r="L21" s="258">
        <v>23</v>
      </c>
      <c r="M21" s="256">
        <v>3</v>
      </c>
      <c r="N21" s="258">
        <v>3</v>
      </c>
      <c r="O21" s="256">
        <v>5</v>
      </c>
      <c r="P21" s="257">
        <v>3</v>
      </c>
      <c r="Q21" s="258">
        <v>112</v>
      </c>
    </row>
    <row r="22" spans="1:17" ht="15.75">
      <c r="A22" s="75" t="s">
        <v>182</v>
      </c>
      <c r="B22" s="256">
        <v>39</v>
      </c>
      <c r="C22" s="257">
        <v>2</v>
      </c>
      <c r="D22" s="258">
        <v>69</v>
      </c>
      <c r="E22" s="256">
        <v>14</v>
      </c>
      <c r="F22" s="258">
        <v>7</v>
      </c>
      <c r="G22" s="256">
        <v>13</v>
      </c>
      <c r="H22" s="257">
        <v>6</v>
      </c>
      <c r="I22" s="258">
        <v>30</v>
      </c>
      <c r="J22" s="256">
        <v>84</v>
      </c>
      <c r="K22" s="257">
        <v>2</v>
      </c>
      <c r="L22" s="258">
        <v>42</v>
      </c>
      <c r="M22" s="256">
        <v>13</v>
      </c>
      <c r="N22" s="258">
        <v>11</v>
      </c>
      <c r="O22" s="256">
        <v>22</v>
      </c>
      <c r="P22" s="257">
        <v>5</v>
      </c>
      <c r="Q22" s="258">
        <v>58</v>
      </c>
    </row>
    <row r="23" spans="1:17" ht="15.75">
      <c r="A23" s="74" t="s">
        <v>183</v>
      </c>
      <c r="B23" s="256">
        <v>32</v>
      </c>
      <c r="C23" s="257">
        <v>5</v>
      </c>
      <c r="D23" s="258">
        <v>62</v>
      </c>
      <c r="E23" s="256">
        <v>3</v>
      </c>
      <c r="F23" s="258">
        <v>1</v>
      </c>
      <c r="G23" s="256">
        <v>6</v>
      </c>
      <c r="H23" s="257">
        <v>3</v>
      </c>
      <c r="I23" s="258">
        <v>148</v>
      </c>
      <c r="J23" s="256">
        <v>60</v>
      </c>
      <c r="K23" s="257">
        <v>3</v>
      </c>
      <c r="L23" s="258">
        <v>51</v>
      </c>
      <c r="M23" s="256">
        <v>16</v>
      </c>
      <c r="N23" s="258">
        <v>1</v>
      </c>
      <c r="O23" s="256">
        <v>9</v>
      </c>
      <c r="P23" s="257">
        <v>4</v>
      </c>
      <c r="Q23" s="258">
        <v>36</v>
      </c>
    </row>
    <row r="24" spans="1:17" ht="15.75">
      <c r="A24" s="75" t="s">
        <v>184</v>
      </c>
      <c r="B24" s="256">
        <v>762</v>
      </c>
      <c r="C24" s="257">
        <v>14</v>
      </c>
      <c r="D24" s="258">
        <v>666</v>
      </c>
      <c r="E24" s="256">
        <v>236</v>
      </c>
      <c r="F24" s="258">
        <v>42</v>
      </c>
      <c r="G24" s="256">
        <v>160</v>
      </c>
      <c r="H24" s="257">
        <v>49</v>
      </c>
      <c r="I24" s="258">
        <v>539</v>
      </c>
      <c r="J24" s="256">
        <v>1107</v>
      </c>
      <c r="K24" s="257">
        <v>33</v>
      </c>
      <c r="L24" s="258">
        <v>627</v>
      </c>
      <c r="M24" s="256">
        <v>289</v>
      </c>
      <c r="N24" s="258">
        <v>62</v>
      </c>
      <c r="O24" s="256">
        <v>170</v>
      </c>
      <c r="P24" s="257">
        <v>38</v>
      </c>
      <c r="Q24" s="258">
        <v>479</v>
      </c>
    </row>
    <row r="25" spans="1:17" ht="15.75">
      <c r="A25" s="74" t="s">
        <v>185</v>
      </c>
      <c r="B25" s="256">
        <v>47</v>
      </c>
      <c r="C25" s="257">
        <v>4</v>
      </c>
      <c r="D25" s="258">
        <v>176</v>
      </c>
      <c r="E25" s="256">
        <v>32</v>
      </c>
      <c r="F25" s="258">
        <v>8</v>
      </c>
      <c r="G25" s="256">
        <v>9</v>
      </c>
      <c r="H25" s="257">
        <v>8</v>
      </c>
      <c r="I25" s="258">
        <v>79</v>
      </c>
      <c r="J25" s="256">
        <v>98</v>
      </c>
      <c r="K25" s="257">
        <v>7</v>
      </c>
      <c r="L25" s="258">
        <v>149</v>
      </c>
      <c r="M25" s="256">
        <v>30</v>
      </c>
      <c r="N25" s="258">
        <v>11</v>
      </c>
      <c r="O25" s="256">
        <v>12</v>
      </c>
      <c r="P25" s="257">
        <v>9</v>
      </c>
      <c r="Q25" s="258">
        <v>440</v>
      </c>
    </row>
    <row r="26" spans="1:17" ht="15.75">
      <c r="A26" s="75" t="s">
        <v>186</v>
      </c>
      <c r="B26" s="256">
        <v>18</v>
      </c>
      <c r="C26" s="257">
        <v>3</v>
      </c>
      <c r="D26" s="258">
        <v>53</v>
      </c>
      <c r="E26" s="256">
        <v>10</v>
      </c>
      <c r="F26" s="258">
        <v>4</v>
      </c>
      <c r="G26" s="256">
        <v>7</v>
      </c>
      <c r="H26" s="257">
        <v>3</v>
      </c>
      <c r="I26" s="258">
        <v>13</v>
      </c>
      <c r="J26" s="256">
        <v>41</v>
      </c>
      <c r="K26" s="257">
        <v>7</v>
      </c>
      <c r="L26" s="258">
        <v>8</v>
      </c>
      <c r="M26" s="256">
        <v>17</v>
      </c>
      <c r="N26" s="258">
        <v>11</v>
      </c>
      <c r="O26" s="256">
        <v>9</v>
      </c>
      <c r="P26" s="257">
        <v>8</v>
      </c>
      <c r="Q26" s="258">
        <v>28</v>
      </c>
    </row>
    <row r="27" spans="1:17" ht="15.75">
      <c r="A27" s="74" t="s">
        <v>187</v>
      </c>
      <c r="B27" s="256">
        <v>66</v>
      </c>
      <c r="C27" s="257">
        <v>3</v>
      </c>
      <c r="D27" s="258">
        <v>254</v>
      </c>
      <c r="E27" s="256">
        <v>19</v>
      </c>
      <c r="F27" s="258">
        <v>3</v>
      </c>
      <c r="G27" s="256">
        <v>23</v>
      </c>
      <c r="H27" s="257">
        <v>4</v>
      </c>
      <c r="I27" s="258">
        <v>280</v>
      </c>
      <c r="J27" s="256">
        <v>111</v>
      </c>
      <c r="K27" s="257">
        <v>5</v>
      </c>
      <c r="L27" s="258">
        <v>216</v>
      </c>
      <c r="M27" s="256">
        <v>32</v>
      </c>
      <c r="N27" s="258">
        <v>6</v>
      </c>
      <c r="O27" s="256">
        <v>18</v>
      </c>
      <c r="P27" s="257">
        <v>3</v>
      </c>
      <c r="Q27" s="258">
        <v>66</v>
      </c>
    </row>
    <row r="28" spans="1:17" ht="15.75">
      <c r="A28" s="75" t="s">
        <v>188</v>
      </c>
      <c r="B28" s="256">
        <v>157</v>
      </c>
      <c r="C28" s="257">
        <v>6</v>
      </c>
      <c r="D28" s="258">
        <v>589</v>
      </c>
      <c r="E28" s="256">
        <v>90</v>
      </c>
      <c r="F28" s="258">
        <v>15</v>
      </c>
      <c r="G28" s="256">
        <v>79</v>
      </c>
      <c r="H28" s="257">
        <v>33</v>
      </c>
      <c r="I28" s="258">
        <v>177</v>
      </c>
      <c r="J28" s="256">
        <v>253</v>
      </c>
      <c r="K28" s="257">
        <v>7</v>
      </c>
      <c r="L28" s="258">
        <v>637</v>
      </c>
      <c r="M28" s="256">
        <v>126</v>
      </c>
      <c r="N28" s="258">
        <v>27</v>
      </c>
      <c r="O28" s="256">
        <v>69</v>
      </c>
      <c r="P28" s="257">
        <v>28</v>
      </c>
      <c r="Q28" s="258">
        <v>234</v>
      </c>
    </row>
    <row r="29" spans="1:17" ht="15.75">
      <c r="A29" s="74" t="s">
        <v>189</v>
      </c>
      <c r="B29" s="256">
        <v>313</v>
      </c>
      <c r="C29" s="257">
        <v>8</v>
      </c>
      <c r="D29" s="258">
        <v>187</v>
      </c>
      <c r="E29" s="256">
        <v>69</v>
      </c>
      <c r="F29" s="258">
        <v>3</v>
      </c>
      <c r="G29" s="256">
        <v>36</v>
      </c>
      <c r="H29" s="257">
        <v>8</v>
      </c>
      <c r="I29" s="258">
        <v>111</v>
      </c>
      <c r="J29" s="256">
        <v>369</v>
      </c>
      <c r="K29" s="257">
        <v>16</v>
      </c>
      <c r="L29" s="258">
        <v>160</v>
      </c>
      <c r="M29" s="256">
        <v>98</v>
      </c>
      <c r="N29" s="258">
        <v>13</v>
      </c>
      <c r="O29" s="256">
        <v>41</v>
      </c>
      <c r="P29" s="257">
        <v>3</v>
      </c>
      <c r="Q29" s="258">
        <v>43</v>
      </c>
    </row>
    <row r="30" spans="1:17" ht="15.75">
      <c r="A30" s="75" t="s">
        <v>190</v>
      </c>
      <c r="B30" s="256">
        <v>43</v>
      </c>
      <c r="C30" s="257">
        <v>10</v>
      </c>
      <c r="D30" s="258">
        <v>154</v>
      </c>
      <c r="E30" s="256">
        <v>33</v>
      </c>
      <c r="F30" s="258">
        <v>11</v>
      </c>
      <c r="G30" s="256">
        <v>8</v>
      </c>
      <c r="H30" s="257">
        <v>25</v>
      </c>
      <c r="I30" s="258">
        <v>299</v>
      </c>
      <c r="J30" s="256">
        <v>79</v>
      </c>
      <c r="K30" s="257">
        <v>7</v>
      </c>
      <c r="L30" s="258">
        <v>121</v>
      </c>
      <c r="M30" s="256">
        <v>26</v>
      </c>
      <c r="N30" s="258">
        <v>29</v>
      </c>
      <c r="O30" s="256">
        <v>23</v>
      </c>
      <c r="P30" s="257">
        <v>18</v>
      </c>
      <c r="Q30" s="258">
        <v>120</v>
      </c>
    </row>
    <row r="31" spans="1:17" ht="15.75">
      <c r="A31" s="74" t="s">
        <v>191</v>
      </c>
      <c r="B31" s="256">
        <v>103</v>
      </c>
      <c r="C31" s="257">
        <v>4</v>
      </c>
      <c r="D31" s="258">
        <v>164</v>
      </c>
      <c r="E31" s="256">
        <v>30</v>
      </c>
      <c r="F31" s="258">
        <v>17</v>
      </c>
      <c r="G31" s="256">
        <v>29</v>
      </c>
      <c r="H31" s="257">
        <v>1</v>
      </c>
      <c r="I31" s="258">
        <v>40</v>
      </c>
      <c r="J31" s="256">
        <v>150</v>
      </c>
      <c r="K31" s="257">
        <v>1</v>
      </c>
      <c r="L31" s="258">
        <v>97</v>
      </c>
      <c r="M31" s="256">
        <v>3</v>
      </c>
      <c r="N31" s="258">
        <v>15</v>
      </c>
      <c r="O31" s="256">
        <v>24</v>
      </c>
      <c r="P31" s="257">
        <v>4</v>
      </c>
      <c r="Q31" s="258">
        <v>58</v>
      </c>
    </row>
    <row r="32" spans="1:17" ht="15.75">
      <c r="A32" s="75" t="s">
        <v>192</v>
      </c>
      <c r="B32" s="256">
        <v>34</v>
      </c>
      <c r="C32" s="257">
        <v>1</v>
      </c>
      <c r="D32" s="258">
        <v>115</v>
      </c>
      <c r="E32" s="256">
        <v>9</v>
      </c>
      <c r="F32" s="258">
        <v>7</v>
      </c>
      <c r="G32" s="256">
        <v>3</v>
      </c>
      <c r="H32" s="257">
        <v>4</v>
      </c>
      <c r="I32" s="258">
        <v>144</v>
      </c>
      <c r="J32" s="256">
        <v>50</v>
      </c>
      <c r="K32" s="257">
        <v>6</v>
      </c>
      <c r="L32" s="258">
        <v>91</v>
      </c>
      <c r="M32" s="256">
        <v>5</v>
      </c>
      <c r="N32" s="258">
        <v>11</v>
      </c>
      <c r="O32" s="256">
        <v>9</v>
      </c>
      <c r="P32" s="257">
        <v>9</v>
      </c>
      <c r="Q32" s="258">
        <v>51</v>
      </c>
    </row>
    <row r="33" spans="1:17" ht="15.75">
      <c r="A33" s="74" t="s">
        <v>193</v>
      </c>
      <c r="B33" s="256">
        <v>84</v>
      </c>
      <c r="C33" s="257">
        <v>13</v>
      </c>
      <c r="D33" s="258">
        <v>111</v>
      </c>
      <c r="E33" s="256">
        <v>32</v>
      </c>
      <c r="F33" s="258">
        <v>37</v>
      </c>
      <c r="G33" s="256">
        <v>12</v>
      </c>
      <c r="H33" s="257">
        <v>21</v>
      </c>
      <c r="I33" s="258">
        <v>123</v>
      </c>
      <c r="J33" s="256">
        <v>116</v>
      </c>
      <c r="K33" s="257">
        <v>9</v>
      </c>
      <c r="L33" s="258">
        <v>142</v>
      </c>
      <c r="M33" s="256">
        <v>34</v>
      </c>
      <c r="N33" s="258">
        <v>39</v>
      </c>
      <c r="O33" s="256">
        <v>24</v>
      </c>
      <c r="P33" s="257">
        <v>23</v>
      </c>
      <c r="Q33" s="258">
        <v>89</v>
      </c>
    </row>
    <row r="34" spans="1:17" ht="15.75">
      <c r="A34" s="75" t="s">
        <v>194</v>
      </c>
      <c r="B34" s="256">
        <v>145</v>
      </c>
      <c r="C34" s="257">
        <v>2</v>
      </c>
      <c r="D34" s="258">
        <v>819</v>
      </c>
      <c r="E34" s="256">
        <v>110</v>
      </c>
      <c r="F34" s="258">
        <v>18</v>
      </c>
      <c r="G34" s="256">
        <v>48</v>
      </c>
      <c r="H34" s="257">
        <v>13</v>
      </c>
      <c r="I34" s="258">
        <v>430</v>
      </c>
      <c r="J34" s="256">
        <v>265</v>
      </c>
      <c r="K34" s="257">
        <v>3</v>
      </c>
      <c r="L34" s="258">
        <v>802</v>
      </c>
      <c r="M34" s="256">
        <v>93</v>
      </c>
      <c r="N34" s="258">
        <v>20</v>
      </c>
      <c r="O34" s="256">
        <v>42</v>
      </c>
      <c r="P34" s="257">
        <v>7</v>
      </c>
      <c r="Q34" s="258">
        <v>501</v>
      </c>
    </row>
    <row r="35" spans="1:17" ht="15.75">
      <c r="A35" s="74" t="s">
        <v>195</v>
      </c>
      <c r="B35" s="256">
        <v>480</v>
      </c>
      <c r="C35" s="257">
        <v>3</v>
      </c>
      <c r="D35" s="258">
        <v>556</v>
      </c>
      <c r="E35" s="256">
        <v>79</v>
      </c>
      <c r="F35" s="258">
        <v>7</v>
      </c>
      <c r="G35" s="256">
        <v>48</v>
      </c>
      <c r="H35" s="257">
        <v>5</v>
      </c>
      <c r="I35" s="258">
        <v>121</v>
      </c>
      <c r="J35" s="256">
        <v>513</v>
      </c>
      <c r="K35" s="257">
        <v>9</v>
      </c>
      <c r="L35" s="258">
        <v>475</v>
      </c>
      <c r="M35" s="256">
        <v>90</v>
      </c>
      <c r="N35" s="258">
        <v>7</v>
      </c>
      <c r="O35" s="256">
        <v>99</v>
      </c>
      <c r="P35" s="257">
        <v>7</v>
      </c>
      <c r="Q35" s="258">
        <v>167</v>
      </c>
    </row>
    <row r="36" spans="1:17" ht="15.75">
      <c r="A36" s="75" t="s">
        <v>196</v>
      </c>
      <c r="B36" s="256">
        <v>44</v>
      </c>
      <c r="C36" s="257">
        <v>3</v>
      </c>
      <c r="D36" s="258">
        <v>113</v>
      </c>
      <c r="E36" s="256">
        <v>18</v>
      </c>
      <c r="F36" s="258">
        <v>9</v>
      </c>
      <c r="G36" s="256">
        <v>21</v>
      </c>
      <c r="H36" s="257">
        <v>6</v>
      </c>
      <c r="I36" s="258">
        <v>39</v>
      </c>
      <c r="J36" s="256">
        <v>70</v>
      </c>
      <c r="K36" s="257">
        <v>9</v>
      </c>
      <c r="L36" s="258">
        <v>82</v>
      </c>
      <c r="M36" s="256">
        <v>25</v>
      </c>
      <c r="N36" s="258">
        <v>6</v>
      </c>
      <c r="O36" s="256">
        <v>15</v>
      </c>
      <c r="P36" s="257">
        <v>8</v>
      </c>
      <c r="Q36" s="258">
        <v>38</v>
      </c>
    </row>
    <row r="37" spans="1:17" ht="15.75">
      <c r="A37" s="74" t="s">
        <v>197</v>
      </c>
      <c r="B37" s="256">
        <v>10</v>
      </c>
      <c r="C37" s="257">
        <v>0</v>
      </c>
      <c r="D37" s="258">
        <v>29</v>
      </c>
      <c r="E37" s="256">
        <v>9</v>
      </c>
      <c r="F37" s="258">
        <v>11</v>
      </c>
      <c r="G37" s="256">
        <v>5</v>
      </c>
      <c r="H37" s="257">
        <v>3</v>
      </c>
      <c r="I37" s="258">
        <v>10</v>
      </c>
      <c r="J37" s="256">
        <v>21</v>
      </c>
      <c r="K37" s="257">
        <v>2</v>
      </c>
      <c r="L37" s="258">
        <v>19</v>
      </c>
      <c r="M37" s="256">
        <v>9</v>
      </c>
      <c r="N37" s="258">
        <v>4</v>
      </c>
      <c r="O37" s="256">
        <v>3</v>
      </c>
      <c r="P37" s="257">
        <v>4</v>
      </c>
      <c r="Q37" s="258">
        <v>10</v>
      </c>
    </row>
    <row r="38" spans="1:17" ht="15.75">
      <c r="A38" s="75" t="s">
        <v>198</v>
      </c>
      <c r="B38" s="256">
        <v>35</v>
      </c>
      <c r="C38" s="257">
        <v>1</v>
      </c>
      <c r="D38" s="258">
        <v>29</v>
      </c>
      <c r="E38" s="256">
        <v>0</v>
      </c>
      <c r="F38" s="258">
        <v>1</v>
      </c>
      <c r="G38" s="256">
        <v>2</v>
      </c>
      <c r="H38" s="257">
        <v>2</v>
      </c>
      <c r="I38" s="258">
        <v>11</v>
      </c>
      <c r="J38" s="256">
        <v>33</v>
      </c>
      <c r="K38" s="257">
        <v>2</v>
      </c>
      <c r="L38" s="258">
        <v>37</v>
      </c>
      <c r="M38" s="256">
        <v>4</v>
      </c>
      <c r="N38" s="258">
        <v>2</v>
      </c>
      <c r="O38" s="256">
        <v>1</v>
      </c>
      <c r="P38" s="257">
        <v>1</v>
      </c>
      <c r="Q38" s="258">
        <v>14</v>
      </c>
    </row>
    <row r="39" spans="1:17" ht="15.75">
      <c r="A39" s="74" t="s">
        <v>199</v>
      </c>
      <c r="B39" s="256">
        <v>250</v>
      </c>
      <c r="C39" s="257">
        <v>6</v>
      </c>
      <c r="D39" s="258">
        <v>358</v>
      </c>
      <c r="E39" s="256">
        <v>107</v>
      </c>
      <c r="F39" s="258">
        <v>5</v>
      </c>
      <c r="G39" s="256">
        <v>53</v>
      </c>
      <c r="H39" s="257">
        <v>14</v>
      </c>
      <c r="I39" s="258">
        <v>538</v>
      </c>
      <c r="J39" s="256">
        <v>417</v>
      </c>
      <c r="K39" s="257">
        <v>10</v>
      </c>
      <c r="L39" s="258">
        <v>293</v>
      </c>
      <c r="M39" s="256">
        <v>124</v>
      </c>
      <c r="N39" s="258">
        <v>17</v>
      </c>
      <c r="O39" s="256">
        <v>62</v>
      </c>
      <c r="P39" s="257">
        <v>6</v>
      </c>
      <c r="Q39" s="258">
        <v>157</v>
      </c>
    </row>
    <row r="40" spans="1:17" ht="15.75">
      <c r="A40" s="75" t="s">
        <v>200</v>
      </c>
      <c r="B40" s="256">
        <v>50</v>
      </c>
      <c r="C40" s="257">
        <v>3</v>
      </c>
      <c r="D40" s="258">
        <v>80</v>
      </c>
      <c r="E40" s="256">
        <v>32</v>
      </c>
      <c r="F40" s="258">
        <v>20</v>
      </c>
      <c r="G40" s="256">
        <v>20</v>
      </c>
      <c r="H40" s="257">
        <v>9</v>
      </c>
      <c r="I40" s="258">
        <v>100</v>
      </c>
      <c r="J40" s="256">
        <v>86</v>
      </c>
      <c r="K40" s="257">
        <v>5</v>
      </c>
      <c r="L40" s="258">
        <v>89</v>
      </c>
      <c r="M40" s="256">
        <v>32</v>
      </c>
      <c r="N40" s="258">
        <v>19</v>
      </c>
      <c r="O40" s="256">
        <v>16</v>
      </c>
      <c r="P40" s="257">
        <v>9</v>
      </c>
      <c r="Q40" s="258">
        <v>63</v>
      </c>
    </row>
    <row r="41" spans="1:17" ht="15.75">
      <c r="A41" s="74" t="s">
        <v>439</v>
      </c>
      <c r="B41" s="256">
        <v>339</v>
      </c>
      <c r="C41" s="257">
        <v>9</v>
      </c>
      <c r="D41" s="258">
        <v>518</v>
      </c>
      <c r="E41" s="256">
        <v>202</v>
      </c>
      <c r="F41" s="258">
        <v>11</v>
      </c>
      <c r="G41" s="256">
        <v>118</v>
      </c>
      <c r="H41" s="257">
        <v>18</v>
      </c>
      <c r="I41" s="258">
        <v>154</v>
      </c>
      <c r="J41" s="256">
        <v>525</v>
      </c>
      <c r="K41" s="257">
        <v>11</v>
      </c>
      <c r="L41" s="258">
        <v>385</v>
      </c>
      <c r="M41" s="256">
        <v>219</v>
      </c>
      <c r="N41" s="258">
        <v>19</v>
      </c>
      <c r="O41" s="256">
        <v>106</v>
      </c>
      <c r="P41" s="257">
        <v>15</v>
      </c>
      <c r="Q41" s="258">
        <v>301</v>
      </c>
    </row>
    <row r="42" spans="1:17" ht="15.75">
      <c r="A42" s="75" t="s">
        <v>201</v>
      </c>
      <c r="B42" s="256">
        <v>8840</v>
      </c>
      <c r="C42" s="257">
        <v>30</v>
      </c>
      <c r="D42" s="258">
        <v>13041</v>
      </c>
      <c r="E42" s="256">
        <v>5354</v>
      </c>
      <c r="F42" s="258">
        <v>127</v>
      </c>
      <c r="G42" s="256">
        <v>3170</v>
      </c>
      <c r="H42" s="257">
        <v>88</v>
      </c>
      <c r="I42" s="258">
        <v>3543</v>
      </c>
      <c r="J42" s="256">
        <v>10966</v>
      </c>
      <c r="K42" s="257">
        <v>20</v>
      </c>
      <c r="L42" s="258">
        <v>11729</v>
      </c>
      <c r="M42" s="256">
        <v>5182</v>
      </c>
      <c r="N42" s="258">
        <v>132</v>
      </c>
      <c r="O42" s="256">
        <v>3355</v>
      </c>
      <c r="P42" s="257">
        <v>82</v>
      </c>
      <c r="Q42" s="258">
        <v>4911</v>
      </c>
    </row>
    <row r="43" spans="1:17" ht="15.75">
      <c r="A43" s="74" t="s">
        <v>202</v>
      </c>
      <c r="B43" s="256">
        <v>1227</v>
      </c>
      <c r="C43" s="257">
        <v>23</v>
      </c>
      <c r="D43" s="258">
        <v>1514</v>
      </c>
      <c r="E43" s="256">
        <v>722</v>
      </c>
      <c r="F43" s="258">
        <v>61</v>
      </c>
      <c r="G43" s="256">
        <v>538</v>
      </c>
      <c r="H43" s="257">
        <v>61</v>
      </c>
      <c r="I43" s="258">
        <v>496</v>
      </c>
      <c r="J43" s="256">
        <v>1747</v>
      </c>
      <c r="K43" s="257">
        <v>30</v>
      </c>
      <c r="L43" s="258">
        <v>1160</v>
      </c>
      <c r="M43" s="256">
        <v>849</v>
      </c>
      <c r="N43" s="258">
        <v>53</v>
      </c>
      <c r="O43" s="256">
        <v>511</v>
      </c>
      <c r="P43" s="257">
        <v>50</v>
      </c>
      <c r="Q43" s="258">
        <v>834</v>
      </c>
    </row>
    <row r="44" spans="1:17" ht="15.75">
      <c r="A44" s="75" t="s">
        <v>203</v>
      </c>
      <c r="B44" s="256">
        <v>15</v>
      </c>
      <c r="C44" s="257">
        <v>3</v>
      </c>
      <c r="D44" s="258">
        <v>48</v>
      </c>
      <c r="E44" s="256">
        <v>11</v>
      </c>
      <c r="F44" s="258">
        <v>9</v>
      </c>
      <c r="G44" s="256">
        <v>2</v>
      </c>
      <c r="H44" s="257">
        <v>2</v>
      </c>
      <c r="I44" s="258">
        <v>20</v>
      </c>
      <c r="J44" s="256">
        <v>20</v>
      </c>
      <c r="K44" s="257">
        <v>7</v>
      </c>
      <c r="L44" s="258">
        <v>34</v>
      </c>
      <c r="M44" s="256">
        <v>8</v>
      </c>
      <c r="N44" s="258">
        <v>7</v>
      </c>
      <c r="O44" s="256">
        <v>9</v>
      </c>
      <c r="P44" s="257">
        <v>3</v>
      </c>
      <c r="Q44" s="258">
        <v>21</v>
      </c>
    </row>
    <row r="45" spans="1:17" ht="15.75">
      <c r="A45" s="74" t="s">
        <v>204</v>
      </c>
      <c r="B45" s="256">
        <v>44</v>
      </c>
      <c r="C45" s="257">
        <v>5</v>
      </c>
      <c r="D45" s="258">
        <v>74</v>
      </c>
      <c r="E45" s="256">
        <v>20</v>
      </c>
      <c r="F45" s="258">
        <v>3</v>
      </c>
      <c r="G45" s="256">
        <v>8</v>
      </c>
      <c r="H45" s="257">
        <v>5</v>
      </c>
      <c r="I45" s="258">
        <v>76</v>
      </c>
      <c r="J45" s="256">
        <v>51</v>
      </c>
      <c r="K45" s="257">
        <v>6</v>
      </c>
      <c r="L45" s="258">
        <v>59</v>
      </c>
      <c r="M45" s="256">
        <v>19</v>
      </c>
      <c r="N45" s="258">
        <v>10</v>
      </c>
      <c r="O45" s="256">
        <v>13</v>
      </c>
      <c r="P45" s="257">
        <v>7</v>
      </c>
      <c r="Q45" s="258">
        <v>56</v>
      </c>
    </row>
    <row r="46" spans="1:17" ht="15.75">
      <c r="A46" s="75" t="s">
        <v>205</v>
      </c>
      <c r="B46" s="256">
        <v>287</v>
      </c>
      <c r="C46" s="257">
        <v>6</v>
      </c>
      <c r="D46" s="258">
        <v>396</v>
      </c>
      <c r="E46" s="256">
        <v>134</v>
      </c>
      <c r="F46" s="258">
        <v>9</v>
      </c>
      <c r="G46" s="256">
        <v>95</v>
      </c>
      <c r="H46" s="257">
        <v>11</v>
      </c>
      <c r="I46" s="258">
        <v>116</v>
      </c>
      <c r="J46" s="256">
        <v>399</v>
      </c>
      <c r="K46" s="257">
        <v>13</v>
      </c>
      <c r="L46" s="258">
        <v>359</v>
      </c>
      <c r="M46" s="256">
        <v>169</v>
      </c>
      <c r="N46" s="258">
        <v>27</v>
      </c>
      <c r="O46" s="256">
        <v>82</v>
      </c>
      <c r="P46" s="257">
        <v>13</v>
      </c>
      <c r="Q46" s="258">
        <v>292</v>
      </c>
    </row>
    <row r="47" spans="1:17" ht="15.75">
      <c r="A47" s="74" t="s">
        <v>206</v>
      </c>
      <c r="B47" s="256">
        <v>30</v>
      </c>
      <c r="C47" s="257">
        <v>2</v>
      </c>
      <c r="D47" s="258">
        <v>216</v>
      </c>
      <c r="E47" s="256">
        <v>17</v>
      </c>
      <c r="F47" s="258">
        <v>10</v>
      </c>
      <c r="G47" s="256">
        <v>8</v>
      </c>
      <c r="H47" s="257">
        <v>5</v>
      </c>
      <c r="I47" s="258">
        <v>298</v>
      </c>
      <c r="J47" s="256">
        <v>89</v>
      </c>
      <c r="K47" s="257">
        <v>1</v>
      </c>
      <c r="L47" s="258">
        <v>187</v>
      </c>
      <c r="M47" s="256">
        <v>15</v>
      </c>
      <c r="N47" s="258">
        <v>7</v>
      </c>
      <c r="O47" s="256">
        <v>9</v>
      </c>
      <c r="P47" s="257">
        <v>2</v>
      </c>
      <c r="Q47" s="258">
        <v>110</v>
      </c>
    </row>
    <row r="48" spans="1:17" ht="15.75">
      <c r="A48" s="75" t="s">
        <v>207</v>
      </c>
      <c r="B48" s="256">
        <v>23</v>
      </c>
      <c r="C48" s="257">
        <v>1</v>
      </c>
      <c r="D48" s="258">
        <v>41</v>
      </c>
      <c r="E48" s="256">
        <v>26</v>
      </c>
      <c r="F48" s="258">
        <v>6</v>
      </c>
      <c r="G48" s="256">
        <v>18</v>
      </c>
      <c r="H48" s="257">
        <v>5</v>
      </c>
      <c r="I48" s="258">
        <v>30</v>
      </c>
      <c r="J48" s="256">
        <v>26</v>
      </c>
      <c r="K48" s="257">
        <v>3</v>
      </c>
      <c r="L48" s="258">
        <v>53</v>
      </c>
      <c r="M48" s="256">
        <v>24</v>
      </c>
      <c r="N48" s="258">
        <v>9</v>
      </c>
      <c r="O48" s="256">
        <v>12</v>
      </c>
      <c r="P48" s="257">
        <v>1</v>
      </c>
      <c r="Q48" s="258">
        <v>67</v>
      </c>
    </row>
    <row r="49" spans="1:17" ht="15.75">
      <c r="A49" s="74" t="s">
        <v>208</v>
      </c>
      <c r="B49" s="256">
        <v>466</v>
      </c>
      <c r="C49" s="257">
        <v>3</v>
      </c>
      <c r="D49" s="258">
        <v>426</v>
      </c>
      <c r="E49" s="256">
        <v>198</v>
      </c>
      <c r="F49" s="258">
        <v>19</v>
      </c>
      <c r="G49" s="256">
        <v>93</v>
      </c>
      <c r="H49" s="257">
        <v>17</v>
      </c>
      <c r="I49" s="258">
        <v>181</v>
      </c>
      <c r="J49" s="256">
        <v>680</v>
      </c>
      <c r="K49" s="257">
        <v>8</v>
      </c>
      <c r="L49" s="258">
        <v>345</v>
      </c>
      <c r="M49" s="256">
        <v>235</v>
      </c>
      <c r="N49" s="258">
        <v>28</v>
      </c>
      <c r="O49" s="256">
        <v>123</v>
      </c>
      <c r="P49" s="257">
        <v>15</v>
      </c>
      <c r="Q49" s="258">
        <v>367</v>
      </c>
    </row>
    <row r="50" spans="1:17" ht="15.75">
      <c r="A50" s="75" t="s">
        <v>209</v>
      </c>
      <c r="B50" s="256">
        <v>338</v>
      </c>
      <c r="C50" s="257">
        <v>19</v>
      </c>
      <c r="D50" s="258">
        <v>720</v>
      </c>
      <c r="E50" s="256">
        <v>131</v>
      </c>
      <c r="F50" s="258">
        <v>57</v>
      </c>
      <c r="G50" s="256">
        <v>109</v>
      </c>
      <c r="H50" s="257">
        <v>41</v>
      </c>
      <c r="I50" s="258">
        <v>371</v>
      </c>
      <c r="J50" s="256">
        <v>580</v>
      </c>
      <c r="K50" s="257">
        <v>26</v>
      </c>
      <c r="L50" s="258">
        <v>504</v>
      </c>
      <c r="M50" s="256">
        <v>143</v>
      </c>
      <c r="N50" s="258">
        <v>49</v>
      </c>
      <c r="O50" s="256">
        <v>96</v>
      </c>
      <c r="P50" s="257">
        <v>37</v>
      </c>
      <c r="Q50" s="258">
        <v>348</v>
      </c>
    </row>
    <row r="51" spans="1:17" ht="15.75">
      <c r="A51" s="74" t="s">
        <v>210</v>
      </c>
      <c r="B51" s="256">
        <v>73</v>
      </c>
      <c r="C51" s="257">
        <v>10</v>
      </c>
      <c r="D51" s="258">
        <v>222</v>
      </c>
      <c r="E51" s="256">
        <v>15</v>
      </c>
      <c r="F51" s="258">
        <v>8</v>
      </c>
      <c r="G51" s="256">
        <v>10</v>
      </c>
      <c r="H51" s="257">
        <v>8</v>
      </c>
      <c r="I51" s="258">
        <v>73</v>
      </c>
      <c r="J51" s="256">
        <v>91</v>
      </c>
      <c r="K51" s="257">
        <v>7</v>
      </c>
      <c r="L51" s="258">
        <v>219</v>
      </c>
      <c r="M51" s="256">
        <v>24</v>
      </c>
      <c r="N51" s="258">
        <v>10</v>
      </c>
      <c r="O51" s="256">
        <v>10</v>
      </c>
      <c r="P51" s="257">
        <v>14</v>
      </c>
      <c r="Q51" s="258">
        <v>108</v>
      </c>
    </row>
    <row r="52" spans="1:17" ht="15.75">
      <c r="A52" s="75" t="s">
        <v>211</v>
      </c>
      <c r="B52" s="256">
        <v>104</v>
      </c>
      <c r="C52" s="257">
        <v>3</v>
      </c>
      <c r="D52" s="258">
        <v>160</v>
      </c>
      <c r="E52" s="256">
        <v>40</v>
      </c>
      <c r="F52" s="258">
        <v>2</v>
      </c>
      <c r="G52" s="256">
        <v>43</v>
      </c>
      <c r="H52" s="257">
        <v>2</v>
      </c>
      <c r="I52" s="258">
        <v>229</v>
      </c>
      <c r="J52" s="256">
        <v>180</v>
      </c>
      <c r="K52" s="257">
        <v>3</v>
      </c>
      <c r="L52" s="258">
        <v>164</v>
      </c>
      <c r="M52" s="256">
        <v>77</v>
      </c>
      <c r="N52" s="258">
        <v>9</v>
      </c>
      <c r="O52" s="256">
        <v>32</v>
      </c>
      <c r="P52" s="257">
        <v>6</v>
      </c>
      <c r="Q52" s="258">
        <v>134</v>
      </c>
    </row>
    <row r="53" spans="1:17" ht="15.75">
      <c r="A53" s="74" t="s">
        <v>212</v>
      </c>
      <c r="B53" s="256">
        <v>126</v>
      </c>
      <c r="C53" s="257">
        <v>9</v>
      </c>
      <c r="D53" s="258">
        <v>505</v>
      </c>
      <c r="E53" s="256">
        <v>65</v>
      </c>
      <c r="F53" s="258">
        <v>9</v>
      </c>
      <c r="G53" s="256">
        <v>50</v>
      </c>
      <c r="H53" s="257">
        <v>18</v>
      </c>
      <c r="I53" s="258">
        <v>205</v>
      </c>
      <c r="J53" s="256">
        <v>254</v>
      </c>
      <c r="K53" s="257">
        <v>19</v>
      </c>
      <c r="L53" s="258">
        <v>465</v>
      </c>
      <c r="M53" s="256">
        <v>71</v>
      </c>
      <c r="N53" s="258">
        <v>24</v>
      </c>
      <c r="O53" s="256">
        <v>58</v>
      </c>
      <c r="P53" s="257">
        <v>11</v>
      </c>
      <c r="Q53" s="258">
        <v>323</v>
      </c>
    </row>
    <row r="54" spans="1:17" ht="15.75">
      <c r="A54" s="75" t="s">
        <v>213</v>
      </c>
      <c r="B54" s="256">
        <v>145</v>
      </c>
      <c r="C54" s="257">
        <v>5</v>
      </c>
      <c r="D54" s="258">
        <v>360</v>
      </c>
      <c r="E54" s="256">
        <v>31</v>
      </c>
      <c r="F54" s="258">
        <v>3</v>
      </c>
      <c r="G54" s="256">
        <v>21</v>
      </c>
      <c r="H54" s="257">
        <v>14</v>
      </c>
      <c r="I54" s="258">
        <v>123</v>
      </c>
      <c r="J54" s="256">
        <v>185</v>
      </c>
      <c r="K54" s="257">
        <v>6</v>
      </c>
      <c r="L54" s="258">
        <v>308</v>
      </c>
      <c r="M54" s="256">
        <v>53</v>
      </c>
      <c r="N54" s="258">
        <v>16</v>
      </c>
      <c r="O54" s="256">
        <v>20</v>
      </c>
      <c r="P54" s="257">
        <v>4</v>
      </c>
      <c r="Q54" s="258">
        <v>233</v>
      </c>
    </row>
    <row r="55" spans="1:17" ht="15.75">
      <c r="A55" s="74" t="s">
        <v>214</v>
      </c>
      <c r="B55" s="256">
        <v>208</v>
      </c>
      <c r="C55" s="257">
        <v>9</v>
      </c>
      <c r="D55" s="258">
        <v>82</v>
      </c>
      <c r="E55" s="256">
        <v>13</v>
      </c>
      <c r="F55" s="258">
        <v>11</v>
      </c>
      <c r="G55" s="256">
        <v>9</v>
      </c>
      <c r="H55" s="257">
        <v>5</v>
      </c>
      <c r="I55" s="258">
        <v>13</v>
      </c>
      <c r="J55" s="256">
        <v>206</v>
      </c>
      <c r="K55" s="257">
        <v>9</v>
      </c>
      <c r="L55" s="258">
        <v>41</v>
      </c>
      <c r="M55" s="256">
        <v>17</v>
      </c>
      <c r="N55" s="258">
        <v>8</v>
      </c>
      <c r="O55" s="256">
        <v>7</v>
      </c>
      <c r="P55" s="257">
        <v>5</v>
      </c>
      <c r="Q55" s="258">
        <v>42</v>
      </c>
    </row>
    <row r="56" spans="1:17" ht="15.75">
      <c r="A56" s="75" t="s">
        <v>215</v>
      </c>
      <c r="B56" s="256">
        <v>191</v>
      </c>
      <c r="C56" s="257">
        <v>9</v>
      </c>
      <c r="D56" s="258">
        <v>802</v>
      </c>
      <c r="E56" s="256">
        <v>140</v>
      </c>
      <c r="F56" s="258">
        <v>14</v>
      </c>
      <c r="G56" s="256">
        <v>86</v>
      </c>
      <c r="H56" s="257">
        <v>7</v>
      </c>
      <c r="I56" s="258">
        <v>301</v>
      </c>
      <c r="J56" s="256">
        <v>355</v>
      </c>
      <c r="K56" s="257">
        <v>7</v>
      </c>
      <c r="L56" s="258">
        <v>701</v>
      </c>
      <c r="M56" s="256">
        <v>170</v>
      </c>
      <c r="N56" s="258">
        <v>30</v>
      </c>
      <c r="O56" s="256">
        <v>92</v>
      </c>
      <c r="P56" s="257">
        <v>9</v>
      </c>
      <c r="Q56" s="258">
        <v>318</v>
      </c>
    </row>
    <row r="57" spans="1:17" ht="15.75">
      <c r="A57" s="74" t="s">
        <v>216</v>
      </c>
      <c r="B57" s="256">
        <v>33</v>
      </c>
      <c r="C57" s="257">
        <v>8</v>
      </c>
      <c r="D57" s="258">
        <v>6</v>
      </c>
      <c r="E57" s="256">
        <v>13</v>
      </c>
      <c r="F57" s="258">
        <v>14</v>
      </c>
      <c r="G57" s="256">
        <v>11</v>
      </c>
      <c r="H57" s="257">
        <v>13</v>
      </c>
      <c r="I57" s="258">
        <v>14</v>
      </c>
      <c r="J57" s="256">
        <v>55</v>
      </c>
      <c r="K57" s="257">
        <v>15</v>
      </c>
      <c r="L57" s="258">
        <v>5</v>
      </c>
      <c r="M57" s="256">
        <v>34</v>
      </c>
      <c r="N57" s="258">
        <v>22</v>
      </c>
      <c r="O57" s="256">
        <v>4</v>
      </c>
      <c r="P57" s="257">
        <v>1</v>
      </c>
      <c r="Q57" s="258">
        <v>79</v>
      </c>
    </row>
    <row r="58" spans="1:17" ht="15.75">
      <c r="A58" s="75" t="s">
        <v>217</v>
      </c>
      <c r="B58" s="256">
        <v>65</v>
      </c>
      <c r="C58" s="257">
        <v>27</v>
      </c>
      <c r="D58" s="258">
        <v>143</v>
      </c>
      <c r="E58" s="256">
        <v>7</v>
      </c>
      <c r="F58" s="258">
        <v>17</v>
      </c>
      <c r="G58" s="256">
        <v>15</v>
      </c>
      <c r="H58" s="257">
        <v>13</v>
      </c>
      <c r="I58" s="258">
        <v>55</v>
      </c>
      <c r="J58" s="256">
        <v>100</v>
      </c>
      <c r="K58" s="257">
        <v>34</v>
      </c>
      <c r="L58" s="258">
        <v>137</v>
      </c>
      <c r="M58" s="256">
        <v>15</v>
      </c>
      <c r="N58" s="258">
        <v>14</v>
      </c>
      <c r="O58" s="256">
        <v>21</v>
      </c>
      <c r="P58" s="257">
        <v>9</v>
      </c>
      <c r="Q58" s="258">
        <v>96</v>
      </c>
    </row>
    <row r="59" spans="1:17" ht="15.75">
      <c r="A59" s="74" t="s">
        <v>218</v>
      </c>
      <c r="B59" s="256">
        <v>29</v>
      </c>
      <c r="C59" s="257">
        <v>1</v>
      </c>
      <c r="D59" s="258">
        <v>37</v>
      </c>
      <c r="E59" s="256">
        <v>22</v>
      </c>
      <c r="F59" s="258">
        <v>5</v>
      </c>
      <c r="G59" s="256">
        <v>10</v>
      </c>
      <c r="H59" s="257">
        <v>2</v>
      </c>
      <c r="I59" s="258">
        <v>13</v>
      </c>
      <c r="J59" s="256">
        <v>73</v>
      </c>
      <c r="K59" s="257">
        <v>5</v>
      </c>
      <c r="L59" s="258">
        <v>47</v>
      </c>
      <c r="M59" s="256">
        <v>17</v>
      </c>
      <c r="N59" s="258">
        <v>3</v>
      </c>
      <c r="O59" s="256">
        <v>15</v>
      </c>
      <c r="P59" s="257">
        <v>1</v>
      </c>
      <c r="Q59" s="258">
        <v>8</v>
      </c>
    </row>
    <row r="60" spans="1:17" ht="15.75">
      <c r="A60" s="75" t="s">
        <v>219</v>
      </c>
      <c r="B60" s="256">
        <v>54</v>
      </c>
      <c r="C60" s="257">
        <v>7</v>
      </c>
      <c r="D60" s="258">
        <v>262</v>
      </c>
      <c r="E60" s="256">
        <v>44</v>
      </c>
      <c r="F60" s="258">
        <v>10</v>
      </c>
      <c r="G60" s="256">
        <v>23</v>
      </c>
      <c r="H60" s="257">
        <v>4</v>
      </c>
      <c r="I60" s="258">
        <v>135</v>
      </c>
      <c r="J60" s="256">
        <v>102</v>
      </c>
      <c r="K60" s="257">
        <v>8</v>
      </c>
      <c r="L60" s="258">
        <v>235</v>
      </c>
      <c r="M60" s="256">
        <v>51</v>
      </c>
      <c r="N60" s="258">
        <v>7</v>
      </c>
      <c r="O60" s="256">
        <v>23</v>
      </c>
      <c r="P60" s="257">
        <v>5</v>
      </c>
      <c r="Q60" s="258">
        <v>182</v>
      </c>
    </row>
    <row r="61" spans="1:17" ht="15.75">
      <c r="A61" s="74" t="s">
        <v>220</v>
      </c>
      <c r="B61" s="256">
        <v>52</v>
      </c>
      <c r="C61" s="257">
        <v>6</v>
      </c>
      <c r="D61" s="258">
        <v>86</v>
      </c>
      <c r="E61" s="256">
        <v>23</v>
      </c>
      <c r="F61" s="258">
        <v>6</v>
      </c>
      <c r="G61" s="256">
        <v>13</v>
      </c>
      <c r="H61" s="257">
        <v>8</v>
      </c>
      <c r="I61" s="258">
        <v>69</v>
      </c>
      <c r="J61" s="256">
        <v>73</v>
      </c>
      <c r="K61" s="257">
        <v>7</v>
      </c>
      <c r="L61" s="258">
        <v>57</v>
      </c>
      <c r="M61" s="256">
        <v>36</v>
      </c>
      <c r="N61" s="258">
        <v>5</v>
      </c>
      <c r="O61" s="256">
        <v>17</v>
      </c>
      <c r="P61" s="257">
        <v>2</v>
      </c>
      <c r="Q61" s="258">
        <v>72</v>
      </c>
    </row>
    <row r="62" spans="1:17" ht="15.75">
      <c r="A62" s="75" t="s">
        <v>221</v>
      </c>
      <c r="B62" s="256">
        <v>158</v>
      </c>
      <c r="C62" s="257">
        <v>6</v>
      </c>
      <c r="D62" s="258">
        <v>393</v>
      </c>
      <c r="E62" s="256">
        <v>52</v>
      </c>
      <c r="F62" s="258">
        <v>7</v>
      </c>
      <c r="G62" s="256">
        <v>34</v>
      </c>
      <c r="H62" s="257">
        <v>14</v>
      </c>
      <c r="I62" s="258">
        <v>72</v>
      </c>
      <c r="J62" s="256">
        <v>237</v>
      </c>
      <c r="K62" s="257">
        <v>8</v>
      </c>
      <c r="L62" s="258">
        <v>323</v>
      </c>
      <c r="M62" s="256">
        <v>64</v>
      </c>
      <c r="N62" s="258">
        <v>15</v>
      </c>
      <c r="O62" s="256">
        <v>51</v>
      </c>
      <c r="P62" s="257">
        <v>8</v>
      </c>
      <c r="Q62" s="258">
        <v>112</v>
      </c>
    </row>
    <row r="63" spans="1:17" ht="15.75">
      <c r="A63" s="74" t="s">
        <v>222</v>
      </c>
      <c r="B63" s="256">
        <v>156</v>
      </c>
      <c r="C63" s="257">
        <v>9</v>
      </c>
      <c r="D63" s="258">
        <v>340</v>
      </c>
      <c r="E63" s="256">
        <v>79</v>
      </c>
      <c r="F63" s="258">
        <v>15</v>
      </c>
      <c r="G63" s="256">
        <v>75</v>
      </c>
      <c r="H63" s="257">
        <v>16</v>
      </c>
      <c r="I63" s="258">
        <v>367</v>
      </c>
      <c r="J63" s="256">
        <v>224</v>
      </c>
      <c r="K63" s="257">
        <v>7</v>
      </c>
      <c r="L63" s="258">
        <v>265</v>
      </c>
      <c r="M63" s="256">
        <v>112</v>
      </c>
      <c r="N63" s="258">
        <v>23</v>
      </c>
      <c r="O63" s="256">
        <v>75</v>
      </c>
      <c r="P63" s="257">
        <v>15</v>
      </c>
      <c r="Q63" s="258">
        <v>163</v>
      </c>
    </row>
    <row r="64" spans="1:17" ht="15.75">
      <c r="A64" s="75" t="s">
        <v>223</v>
      </c>
      <c r="B64" s="256">
        <v>33</v>
      </c>
      <c r="C64" s="257">
        <v>2</v>
      </c>
      <c r="D64" s="258">
        <v>18</v>
      </c>
      <c r="E64" s="256">
        <v>10</v>
      </c>
      <c r="F64" s="258">
        <v>0</v>
      </c>
      <c r="G64" s="256">
        <v>3</v>
      </c>
      <c r="H64" s="257">
        <v>0</v>
      </c>
      <c r="I64" s="258">
        <v>5</v>
      </c>
      <c r="J64" s="256">
        <v>28</v>
      </c>
      <c r="K64" s="257">
        <v>1</v>
      </c>
      <c r="L64" s="258">
        <v>18</v>
      </c>
      <c r="M64" s="256">
        <v>12</v>
      </c>
      <c r="N64" s="258">
        <v>1</v>
      </c>
      <c r="O64" s="256">
        <v>6</v>
      </c>
      <c r="P64" s="257">
        <v>1</v>
      </c>
      <c r="Q64" s="258">
        <v>10</v>
      </c>
    </row>
    <row r="65" spans="1:17" ht="15.75">
      <c r="A65" s="74" t="s">
        <v>224</v>
      </c>
      <c r="B65" s="256">
        <v>15</v>
      </c>
      <c r="C65" s="257">
        <v>3</v>
      </c>
      <c r="D65" s="258">
        <v>74</v>
      </c>
      <c r="E65" s="256">
        <v>5</v>
      </c>
      <c r="F65" s="258">
        <v>5</v>
      </c>
      <c r="G65" s="256">
        <v>5</v>
      </c>
      <c r="H65" s="257">
        <v>1</v>
      </c>
      <c r="I65" s="258">
        <v>269</v>
      </c>
      <c r="J65" s="256">
        <v>32</v>
      </c>
      <c r="K65" s="257">
        <v>2</v>
      </c>
      <c r="L65" s="258">
        <v>31</v>
      </c>
      <c r="M65" s="256">
        <v>9</v>
      </c>
      <c r="N65" s="258">
        <v>8</v>
      </c>
      <c r="O65" s="256">
        <v>2</v>
      </c>
      <c r="P65" s="257">
        <v>4</v>
      </c>
      <c r="Q65" s="258">
        <v>19</v>
      </c>
    </row>
    <row r="66" spans="1:17" ht="15.75">
      <c r="A66" s="75" t="s">
        <v>225</v>
      </c>
      <c r="B66" s="256">
        <v>90</v>
      </c>
      <c r="C66" s="257">
        <v>4</v>
      </c>
      <c r="D66" s="258">
        <v>157</v>
      </c>
      <c r="E66" s="256">
        <v>20</v>
      </c>
      <c r="F66" s="258">
        <v>7</v>
      </c>
      <c r="G66" s="256">
        <v>21</v>
      </c>
      <c r="H66" s="257">
        <v>8</v>
      </c>
      <c r="I66" s="258">
        <v>60</v>
      </c>
      <c r="J66" s="256">
        <v>117</v>
      </c>
      <c r="K66" s="257">
        <v>3</v>
      </c>
      <c r="L66" s="258">
        <v>148</v>
      </c>
      <c r="M66" s="256">
        <v>26</v>
      </c>
      <c r="N66" s="258">
        <v>17</v>
      </c>
      <c r="O66" s="256">
        <v>16</v>
      </c>
      <c r="P66" s="257">
        <v>8</v>
      </c>
      <c r="Q66" s="258">
        <v>79</v>
      </c>
    </row>
    <row r="67" spans="1:17" ht="15.75">
      <c r="A67" s="74" t="s">
        <v>226</v>
      </c>
      <c r="B67" s="256">
        <v>174</v>
      </c>
      <c r="C67" s="257">
        <v>7</v>
      </c>
      <c r="D67" s="258">
        <v>699</v>
      </c>
      <c r="E67" s="256">
        <v>83</v>
      </c>
      <c r="F67" s="258">
        <v>15</v>
      </c>
      <c r="G67" s="256">
        <v>56</v>
      </c>
      <c r="H67" s="257">
        <v>15</v>
      </c>
      <c r="I67" s="258">
        <v>596</v>
      </c>
      <c r="J67" s="256">
        <v>274</v>
      </c>
      <c r="K67" s="257">
        <v>9</v>
      </c>
      <c r="L67" s="258">
        <v>647</v>
      </c>
      <c r="M67" s="256">
        <v>73</v>
      </c>
      <c r="N67" s="258">
        <v>17</v>
      </c>
      <c r="O67" s="256">
        <v>54</v>
      </c>
      <c r="P67" s="257">
        <v>10</v>
      </c>
      <c r="Q67" s="258">
        <v>249</v>
      </c>
    </row>
    <row r="68" spans="1:17" ht="15.75">
      <c r="A68" s="75" t="s">
        <v>227</v>
      </c>
      <c r="B68" s="256">
        <v>66</v>
      </c>
      <c r="C68" s="257">
        <v>7</v>
      </c>
      <c r="D68" s="258">
        <v>144</v>
      </c>
      <c r="E68" s="256">
        <v>15</v>
      </c>
      <c r="F68" s="258">
        <v>5</v>
      </c>
      <c r="G68" s="256">
        <v>13</v>
      </c>
      <c r="H68" s="257">
        <v>8</v>
      </c>
      <c r="I68" s="258">
        <v>82</v>
      </c>
      <c r="J68" s="256">
        <v>90</v>
      </c>
      <c r="K68" s="257">
        <v>5</v>
      </c>
      <c r="L68" s="258">
        <v>145</v>
      </c>
      <c r="M68" s="256">
        <v>28</v>
      </c>
      <c r="N68" s="258">
        <v>19</v>
      </c>
      <c r="O68" s="256">
        <v>15</v>
      </c>
      <c r="P68" s="257">
        <v>13</v>
      </c>
      <c r="Q68" s="258">
        <v>161</v>
      </c>
    </row>
    <row r="69" spans="1:17" ht="15.75">
      <c r="A69" s="74" t="s">
        <v>228</v>
      </c>
      <c r="B69" s="256">
        <v>107</v>
      </c>
      <c r="C69" s="257">
        <v>10</v>
      </c>
      <c r="D69" s="258">
        <v>183</v>
      </c>
      <c r="E69" s="256">
        <v>49</v>
      </c>
      <c r="F69" s="258">
        <v>0</v>
      </c>
      <c r="G69" s="256">
        <v>44</v>
      </c>
      <c r="H69" s="257">
        <v>10</v>
      </c>
      <c r="I69" s="258">
        <v>47</v>
      </c>
      <c r="J69" s="256">
        <v>196</v>
      </c>
      <c r="K69" s="257">
        <v>5</v>
      </c>
      <c r="L69" s="258">
        <v>123</v>
      </c>
      <c r="M69" s="256">
        <v>71</v>
      </c>
      <c r="N69" s="258">
        <v>2</v>
      </c>
      <c r="O69" s="256">
        <v>33</v>
      </c>
      <c r="P69" s="257">
        <v>8</v>
      </c>
      <c r="Q69" s="258">
        <v>124</v>
      </c>
    </row>
    <row r="70" spans="1:17" ht="15.75">
      <c r="A70" s="75" t="s">
        <v>229</v>
      </c>
      <c r="B70" s="256">
        <v>9</v>
      </c>
      <c r="C70" s="257">
        <v>4</v>
      </c>
      <c r="D70" s="258">
        <v>60</v>
      </c>
      <c r="E70" s="256">
        <v>3</v>
      </c>
      <c r="F70" s="258">
        <v>3</v>
      </c>
      <c r="G70" s="256">
        <v>1</v>
      </c>
      <c r="H70" s="257">
        <v>2</v>
      </c>
      <c r="I70" s="258">
        <v>5</v>
      </c>
      <c r="J70" s="256">
        <v>8</v>
      </c>
      <c r="K70" s="257">
        <v>2</v>
      </c>
      <c r="L70" s="258">
        <v>18</v>
      </c>
      <c r="M70" s="256">
        <v>2</v>
      </c>
      <c r="N70" s="258">
        <v>3</v>
      </c>
      <c r="O70" s="256">
        <v>1</v>
      </c>
      <c r="P70" s="257">
        <v>0</v>
      </c>
      <c r="Q70" s="258">
        <v>5</v>
      </c>
    </row>
    <row r="71" spans="1:17" ht="15.75">
      <c r="A71" s="74" t="s">
        <v>230</v>
      </c>
      <c r="B71" s="256">
        <v>310</v>
      </c>
      <c r="C71" s="257">
        <v>10</v>
      </c>
      <c r="D71" s="258">
        <v>376</v>
      </c>
      <c r="E71" s="256">
        <v>47</v>
      </c>
      <c r="F71" s="258">
        <v>1</v>
      </c>
      <c r="G71" s="256">
        <v>24</v>
      </c>
      <c r="H71" s="257">
        <v>2</v>
      </c>
      <c r="I71" s="258">
        <v>424</v>
      </c>
      <c r="J71" s="256">
        <v>299</v>
      </c>
      <c r="K71" s="257">
        <v>15</v>
      </c>
      <c r="L71" s="258">
        <v>275</v>
      </c>
      <c r="M71" s="256">
        <v>51</v>
      </c>
      <c r="N71" s="258">
        <v>8</v>
      </c>
      <c r="O71" s="256">
        <v>27</v>
      </c>
      <c r="P71" s="257">
        <v>4</v>
      </c>
      <c r="Q71" s="258">
        <v>66</v>
      </c>
    </row>
    <row r="72" spans="1:17" ht="15.75">
      <c r="A72" s="75" t="s">
        <v>231</v>
      </c>
      <c r="B72" s="256">
        <v>43</v>
      </c>
      <c r="C72" s="257">
        <v>2</v>
      </c>
      <c r="D72" s="258">
        <v>121</v>
      </c>
      <c r="E72" s="256">
        <v>19</v>
      </c>
      <c r="F72" s="258">
        <v>13</v>
      </c>
      <c r="G72" s="256">
        <v>19</v>
      </c>
      <c r="H72" s="257">
        <v>5</v>
      </c>
      <c r="I72" s="258">
        <v>46</v>
      </c>
      <c r="J72" s="256">
        <v>68</v>
      </c>
      <c r="K72" s="257">
        <v>3</v>
      </c>
      <c r="L72" s="258">
        <v>139</v>
      </c>
      <c r="M72" s="256">
        <v>28</v>
      </c>
      <c r="N72" s="258">
        <v>10</v>
      </c>
      <c r="O72" s="256">
        <v>12</v>
      </c>
      <c r="P72" s="257">
        <v>2</v>
      </c>
      <c r="Q72" s="258">
        <v>843</v>
      </c>
    </row>
    <row r="73" spans="1:17" ht="15.75">
      <c r="A73" s="74" t="s">
        <v>232</v>
      </c>
      <c r="B73" s="256">
        <v>182</v>
      </c>
      <c r="C73" s="257">
        <v>3</v>
      </c>
      <c r="D73" s="258">
        <v>289</v>
      </c>
      <c r="E73" s="256">
        <v>13</v>
      </c>
      <c r="F73" s="258">
        <v>8</v>
      </c>
      <c r="G73" s="256">
        <v>22</v>
      </c>
      <c r="H73" s="257">
        <v>0</v>
      </c>
      <c r="I73" s="258">
        <v>52</v>
      </c>
      <c r="J73" s="256">
        <v>197</v>
      </c>
      <c r="K73" s="257">
        <v>11</v>
      </c>
      <c r="L73" s="258">
        <v>174</v>
      </c>
      <c r="M73" s="256">
        <v>73</v>
      </c>
      <c r="N73" s="258">
        <v>12</v>
      </c>
      <c r="O73" s="256">
        <v>21</v>
      </c>
      <c r="P73" s="257">
        <v>8</v>
      </c>
      <c r="Q73" s="258">
        <v>190</v>
      </c>
    </row>
    <row r="74" spans="1:17" ht="15.75">
      <c r="A74" s="75" t="s">
        <v>233</v>
      </c>
      <c r="B74" s="256">
        <v>51</v>
      </c>
      <c r="C74" s="257">
        <v>4</v>
      </c>
      <c r="D74" s="258">
        <v>110</v>
      </c>
      <c r="E74" s="256">
        <v>11</v>
      </c>
      <c r="F74" s="258">
        <v>3</v>
      </c>
      <c r="G74" s="256">
        <v>11</v>
      </c>
      <c r="H74" s="257">
        <v>8</v>
      </c>
      <c r="I74" s="258">
        <v>231</v>
      </c>
      <c r="J74" s="256">
        <v>80</v>
      </c>
      <c r="K74" s="257">
        <v>3</v>
      </c>
      <c r="L74" s="258">
        <v>75</v>
      </c>
      <c r="M74" s="256">
        <v>25</v>
      </c>
      <c r="N74" s="258">
        <v>11</v>
      </c>
      <c r="O74" s="256">
        <v>11</v>
      </c>
      <c r="P74" s="257">
        <v>8</v>
      </c>
      <c r="Q74" s="258">
        <v>52</v>
      </c>
    </row>
    <row r="75" spans="1:17" ht="15.75">
      <c r="A75" s="74" t="s">
        <v>234</v>
      </c>
      <c r="B75" s="256">
        <v>46</v>
      </c>
      <c r="C75" s="257">
        <v>1</v>
      </c>
      <c r="D75" s="258">
        <v>237</v>
      </c>
      <c r="E75" s="256">
        <v>39</v>
      </c>
      <c r="F75" s="258">
        <v>2</v>
      </c>
      <c r="G75" s="256">
        <v>23</v>
      </c>
      <c r="H75" s="257">
        <v>8</v>
      </c>
      <c r="I75" s="258">
        <v>268</v>
      </c>
      <c r="J75" s="256">
        <v>107</v>
      </c>
      <c r="K75" s="257">
        <v>1</v>
      </c>
      <c r="L75" s="258">
        <v>226</v>
      </c>
      <c r="M75" s="256">
        <v>44</v>
      </c>
      <c r="N75" s="258">
        <v>6</v>
      </c>
      <c r="O75" s="256">
        <v>26</v>
      </c>
      <c r="P75" s="257">
        <v>4</v>
      </c>
      <c r="Q75" s="258">
        <v>168</v>
      </c>
    </row>
    <row r="76" spans="1:17" ht="15.75">
      <c r="A76" s="75" t="s">
        <v>235</v>
      </c>
      <c r="B76" s="256">
        <v>59</v>
      </c>
      <c r="C76" s="257">
        <v>1</v>
      </c>
      <c r="D76" s="258">
        <v>90</v>
      </c>
      <c r="E76" s="256">
        <v>21</v>
      </c>
      <c r="F76" s="258">
        <v>5</v>
      </c>
      <c r="G76" s="256">
        <v>24</v>
      </c>
      <c r="H76" s="257">
        <v>3</v>
      </c>
      <c r="I76" s="258">
        <v>45</v>
      </c>
      <c r="J76" s="256">
        <v>80</v>
      </c>
      <c r="K76" s="257">
        <v>4</v>
      </c>
      <c r="L76" s="258">
        <v>78</v>
      </c>
      <c r="M76" s="256">
        <v>25</v>
      </c>
      <c r="N76" s="258">
        <v>7</v>
      </c>
      <c r="O76" s="256">
        <v>16</v>
      </c>
      <c r="P76" s="257">
        <v>8</v>
      </c>
      <c r="Q76" s="258">
        <v>39</v>
      </c>
    </row>
    <row r="77" spans="1:17" ht="15.75">
      <c r="A77" s="74" t="s">
        <v>236</v>
      </c>
      <c r="B77" s="256">
        <v>6</v>
      </c>
      <c r="C77" s="257">
        <v>1</v>
      </c>
      <c r="D77" s="258">
        <v>26</v>
      </c>
      <c r="E77" s="256">
        <v>2</v>
      </c>
      <c r="F77" s="258">
        <v>4</v>
      </c>
      <c r="G77" s="256">
        <v>0</v>
      </c>
      <c r="H77" s="257">
        <v>2</v>
      </c>
      <c r="I77" s="258">
        <v>10</v>
      </c>
      <c r="J77" s="256">
        <v>12</v>
      </c>
      <c r="K77" s="257">
        <v>1</v>
      </c>
      <c r="L77" s="258">
        <v>14</v>
      </c>
      <c r="M77" s="256">
        <v>3</v>
      </c>
      <c r="N77" s="258">
        <v>2</v>
      </c>
      <c r="O77" s="256">
        <v>6</v>
      </c>
      <c r="P77" s="257">
        <v>1</v>
      </c>
      <c r="Q77" s="258">
        <v>11</v>
      </c>
    </row>
    <row r="78" spans="1:17" ht="15.75">
      <c r="A78" s="75" t="s">
        <v>237</v>
      </c>
      <c r="B78" s="256">
        <v>28</v>
      </c>
      <c r="C78" s="257">
        <v>4</v>
      </c>
      <c r="D78" s="258">
        <v>131</v>
      </c>
      <c r="E78" s="256">
        <v>16</v>
      </c>
      <c r="F78" s="258">
        <v>0</v>
      </c>
      <c r="G78" s="256">
        <v>9</v>
      </c>
      <c r="H78" s="257">
        <v>3</v>
      </c>
      <c r="I78" s="258">
        <v>87</v>
      </c>
      <c r="J78" s="256">
        <v>49</v>
      </c>
      <c r="K78" s="257">
        <v>8</v>
      </c>
      <c r="L78" s="258">
        <v>113</v>
      </c>
      <c r="M78" s="256">
        <v>26</v>
      </c>
      <c r="N78" s="258">
        <v>1</v>
      </c>
      <c r="O78" s="256">
        <v>10</v>
      </c>
      <c r="P78" s="257">
        <v>0</v>
      </c>
      <c r="Q78" s="258">
        <v>106</v>
      </c>
    </row>
    <row r="79" spans="1:17" ht="15.75">
      <c r="A79" s="74" t="s">
        <v>238</v>
      </c>
      <c r="B79" s="256">
        <v>33</v>
      </c>
      <c r="C79" s="257">
        <v>2</v>
      </c>
      <c r="D79" s="258">
        <v>34</v>
      </c>
      <c r="E79" s="256">
        <v>15</v>
      </c>
      <c r="F79" s="258">
        <v>5</v>
      </c>
      <c r="G79" s="256">
        <v>17</v>
      </c>
      <c r="H79" s="257">
        <v>2</v>
      </c>
      <c r="I79" s="258">
        <v>12</v>
      </c>
      <c r="J79" s="256">
        <v>37</v>
      </c>
      <c r="K79" s="257">
        <v>2</v>
      </c>
      <c r="L79" s="258">
        <v>25</v>
      </c>
      <c r="M79" s="256">
        <v>23</v>
      </c>
      <c r="N79" s="258">
        <v>8</v>
      </c>
      <c r="O79" s="256">
        <v>22</v>
      </c>
      <c r="P79" s="257">
        <v>1</v>
      </c>
      <c r="Q79" s="258">
        <v>21</v>
      </c>
    </row>
    <row r="80" spans="1:17" ht="15.75">
      <c r="A80" s="75" t="s">
        <v>239</v>
      </c>
      <c r="B80" s="256">
        <v>109</v>
      </c>
      <c r="C80" s="257">
        <v>3</v>
      </c>
      <c r="D80" s="258">
        <v>80</v>
      </c>
      <c r="E80" s="256">
        <v>21</v>
      </c>
      <c r="F80" s="258">
        <v>0</v>
      </c>
      <c r="G80" s="256">
        <v>13</v>
      </c>
      <c r="H80" s="257">
        <v>0</v>
      </c>
      <c r="I80" s="258">
        <v>12</v>
      </c>
      <c r="J80" s="256">
        <v>106</v>
      </c>
      <c r="K80" s="257">
        <v>0</v>
      </c>
      <c r="L80" s="258">
        <v>46</v>
      </c>
      <c r="M80" s="256">
        <v>32</v>
      </c>
      <c r="N80" s="258">
        <v>3</v>
      </c>
      <c r="O80" s="256">
        <v>15</v>
      </c>
      <c r="P80" s="257">
        <v>0</v>
      </c>
      <c r="Q80" s="258">
        <v>25</v>
      </c>
    </row>
    <row r="81" spans="1:17" ht="15.75">
      <c r="A81" s="74" t="s">
        <v>240</v>
      </c>
      <c r="B81" s="256">
        <v>73</v>
      </c>
      <c r="C81" s="257">
        <v>1</v>
      </c>
      <c r="D81" s="258">
        <v>25</v>
      </c>
      <c r="E81" s="256">
        <v>9</v>
      </c>
      <c r="F81" s="258">
        <v>2</v>
      </c>
      <c r="G81" s="256">
        <v>8</v>
      </c>
      <c r="H81" s="257">
        <v>0</v>
      </c>
      <c r="I81" s="258">
        <v>4</v>
      </c>
      <c r="J81" s="256">
        <v>96</v>
      </c>
      <c r="K81" s="257">
        <v>5</v>
      </c>
      <c r="L81" s="258">
        <v>34</v>
      </c>
      <c r="M81" s="256">
        <v>19</v>
      </c>
      <c r="N81" s="258">
        <v>0</v>
      </c>
      <c r="O81" s="256">
        <v>2</v>
      </c>
      <c r="P81" s="257">
        <v>1</v>
      </c>
      <c r="Q81" s="258">
        <v>4</v>
      </c>
    </row>
    <row r="82" spans="1:17" ht="15.75">
      <c r="A82" s="75" t="s">
        <v>241</v>
      </c>
      <c r="B82" s="256">
        <v>11</v>
      </c>
      <c r="C82" s="257">
        <v>0</v>
      </c>
      <c r="D82" s="258">
        <v>60</v>
      </c>
      <c r="E82" s="256">
        <v>3</v>
      </c>
      <c r="F82" s="258">
        <v>2</v>
      </c>
      <c r="G82" s="256">
        <v>5</v>
      </c>
      <c r="H82" s="257">
        <v>4</v>
      </c>
      <c r="I82" s="258">
        <v>17</v>
      </c>
      <c r="J82" s="256">
        <v>20</v>
      </c>
      <c r="K82" s="257">
        <v>1</v>
      </c>
      <c r="L82" s="258">
        <v>42</v>
      </c>
      <c r="M82" s="256">
        <v>7</v>
      </c>
      <c r="N82" s="258">
        <v>2</v>
      </c>
      <c r="O82" s="256">
        <v>4</v>
      </c>
      <c r="P82" s="257">
        <v>2</v>
      </c>
      <c r="Q82" s="258">
        <v>31</v>
      </c>
    </row>
    <row r="83" spans="1:17" ht="15.75">
      <c r="A83" s="74" t="s">
        <v>242</v>
      </c>
      <c r="B83" s="256">
        <v>2</v>
      </c>
      <c r="C83" s="257">
        <v>0</v>
      </c>
      <c r="D83" s="258">
        <v>25</v>
      </c>
      <c r="E83" s="256">
        <v>0</v>
      </c>
      <c r="F83" s="258">
        <v>1</v>
      </c>
      <c r="G83" s="256">
        <v>0</v>
      </c>
      <c r="H83" s="257">
        <v>0</v>
      </c>
      <c r="I83" s="258">
        <v>42</v>
      </c>
      <c r="J83" s="256">
        <v>6</v>
      </c>
      <c r="K83" s="257">
        <v>3</v>
      </c>
      <c r="L83" s="258">
        <v>15</v>
      </c>
      <c r="M83" s="256">
        <v>3</v>
      </c>
      <c r="N83" s="258">
        <v>0</v>
      </c>
      <c r="O83" s="256">
        <v>0</v>
      </c>
      <c r="P83" s="257">
        <v>2</v>
      </c>
      <c r="Q83" s="258">
        <v>50</v>
      </c>
    </row>
    <row r="84" spans="1:17" ht="15.75">
      <c r="A84" s="75" t="s">
        <v>243</v>
      </c>
      <c r="B84" s="256">
        <v>15</v>
      </c>
      <c r="C84" s="257">
        <v>1</v>
      </c>
      <c r="D84" s="258">
        <v>54</v>
      </c>
      <c r="E84" s="256">
        <v>21</v>
      </c>
      <c r="F84" s="258">
        <v>0</v>
      </c>
      <c r="G84" s="256">
        <v>6</v>
      </c>
      <c r="H84" s="257">
        <v>0</v>
      </c>
      <c r="I84" s="258">
        <v>601</v>
      </c>
      <c r="J84" s="256">
        <v>36</v>
      </c>
      <c r="K84" s="257">
        <v>5</v>
      </c>
      <c r="L84" s="258">
        <v>55</v>
      </c>
      <c r="M84" s="256">
        <v>29</v>
      </c>
      <c r="N84" s="258">
        <v>1</v>
      </c>
      <c r="O84" s="256">
        <v>6</v>
      </c>
      <c r="P84" s="257">
        <v>0</v>
      </c>
      <c r="Q84" s="258">
        <v>77</v>
      </c>
    </row>
    <row r="85" spans="1:17" ht="15.75">
      <c r="A85" s="74" t="s">
        <v>244</v>
      </c>
      <c r="B85" s="256">
        <v>43</v>
      </c>
      <c r="C85" s="257">
        <v>2</v>
      </c>
      <c r="D85" s="258">
        <v>133</v>
      </c>
      <c r="E85" s="256">
        <v>25</v>
      </c>
      <c r="F85" s="258">
        <v>1</v>
      </c>
      <c r="G85" s="256">
        <v>9</v>
      </c>
      <c r="H85" s="257">
        <v>3</v>
      </c>
      <c r="I85" s="258">
        <v>21</v>
      </c>
      <c r="J85" s="256">
        <v>91</v>
      </c>
      <c r="K85" s="257">
        <v>1</v>
      </c>
      <c r="L85" s="258">
        <v>106</v>
      </c>
      <c r="M85" s="256">
        <v>18</v>
      </c>
      <c r="N85" s="258">
        <v>8</v>
      </c>
      <c r="O85" s="256">
        <v>18</v>
      </c>
      <c r="P85" s="257">
        <v>8</v>
      </c>
      <c r="Q85" s="258">
        <v>36</v>
      </c>
    </row>
    <row r="86" spans="1:17" ht="15.75">
      <c r="A86" s="75" t="s">
        <v>245</v>
      </c>
      <c r="B86" s="256">
        <v>35</v>
      </c>
      <c r="C86" s="257">
        <v>12</v>
      </c>
      <c r="D86" s="258">
        <v>86</v>
      </c>
      <c r="E86" s="256">
        <v>9</v>
      </c>
      <c r="F86" s="258">
        <v>18</v>
      </c>
      <c r="G86" s="256">
        <v>11</v>
      </c>
      <c r="H86" s="257">
        <v>8</v>
      </c>
      <c r="I86" s="258">
        <v>44</v>
      </c>
      <c r="J86" s="256">
        <v>49</v>
      </c>
      <c r="K86" s="257">
        <v>17</v>
      </c>
      <c r="L86" s="258">
        <v>42</v>
      </c>
      <c r="M86" s="256">
        <v>10</v>
      </c>
      <c r="N86" s="258">
        <v>7</v>
      </c>
      <c r="O86" s="256">
        <v>8</v>
      </c>
      <c r="P86" s="257">
        <v>7</v>
      </c>
      <c r="Q86" s="258">
        <v>28</v>
      </c>
    </row>
    <row r="87" spans="1:17" ht="15.75">
      <c r="A87" s="74" t="s">
        <v>246</v>
      </c>
      <c r="B87" s="256">
        <v>21</v>
      </c>
      <c r="C87" s="257">
        <v>0</v>
      </c>
      <c r="D87" s="258">
        <v>32</v>
      </c>
      <c r="E87" s="256">
        <v>3</v>
      </c>
      <c r="F87" s="258">
        <v>2</v>
      </c>
      <c r="G87" s="256">
        <v>0</v>
      </c>
      <c r="H87" s="257">
        <v>1</v>
      </c>
      <c r="I87" s="258">
        <v>53</v>
      </c>
      <c r="J87" s="256">
        <v>19</v>
      </c>
      <c r="K87" s="257">
        <v>1</v>
      </c>
      <c r="L87" s="258">
        <v>15</v>
      </c>
      <c r="M87" s="256">
        <v>5</v>
      </c>
      <c r="N87" s="258">
        <v>0</v>
      </c>
      <c r="O87" s="256">
        <v>1</v>
      </c>
      <c r="P87" s="257">
        <v>1</v>
      </c>
      <c r="Q87" s="258">
        <v>48</v>
      </c>
    </row>
    <row r="88" spans="1:17" ht="15.75">
      <c r="A88" s="75" t="s">
        <v>247</v>
      </c>
      <c r="B88" s="256">
        <v>63</v>
      </c>
      <c r="C88" s="257">
        <v>2</v>
      </c>
      <c r="D88" s="258">
        <v>79</v>
      </c>
      <c r="E88" s="256">
        <v>34</v>
      </c>
      <c r="F88" s="258">
        <v>6</v>
      </c>
      <c r="G88" s="256">
        <v>28</v>
      </c>
      <c r="H88" s="257">
        <v>4</v>
      </c>
      <c r="I88" s="258">
        <v>51</v>
      </c>
      <c r="J88" s="256">
        <v>106</v>
      </c>
      <c r="K88" s="257">
        <v>4</v>
      </c>
      <c r="L88" s="258">
        <v>104</v>
      </c>
      <c r="M88" s="256">
        <v>39</v>
      </c>
      <c r="N88" s="258">
        <v>3</v>
      </c>
      <c r="O88" s="256">
        <v>21</v>
      </c>
      <c r="P88" s="257">
        <v>3</v>
      </c>
      <c r="Q88" s="258">
        <v>62</v>
      </c>
    </row>
    <row r="89" spans="1:17" ht="16.5" thickBot="1">
      <c r="A89" s="291" t="s">
        <v>248</v>
      </c>
      <c r="B89" s="284">
        <v>62</v>
      </c>
      <c r="C89" s="285">
        <v>2</v>
      </c>
      <c r="D89" s="286">
        <v>53</v>
      </c>
      <c r="E89" s="284">
        <v>15</v>
      </c>
      <c r="F89" s="286">
        <v>1</v>
      </c>
      <c r="G89" s="284">
        <v>13</v>
      </c>
      <c r="H89" s="285">
        <v>2</v>
      </c>
      <c r="I89" s="286">
        <v>32</v>
      </c>
      <c r="J89" s="284">
        <v>78</v>
      </c>
      <c r="K89" s="285">
        <v>1</v>
      </c>
      <c r="L89" s="286">
        <v>89</v>
      </c>
      <c r="M89" s="284">
        <v>31</v>
      </c>
      <c r="N89" s="286">
        <v>2</v>
      </c>
      <c r="O89" s="284">
        <v>22</v>
      </c>
      <c r="P89" s="285">
        <v>2</v>
      </c>
      <c r="Q89" s="286">
        <v>83</v>
      </c>
    </row>
    <row r="90" spans="1:17" s="259" customFormat="1" ht="17.25" thickBot="1" thickTop="1">
      <c r="A90" s="76" t="s">
        <v>249</v>
      </c>
      <c r="B90" s="287">
        <f>SUM(B9:B89)</f>
        <v>21990</v>
      </c>
      <c r="C90" s="288">
        <f aca="true" t="shared" si="0" ref="C90:I90">SUM(C9:C89)</f>
        <v>500</v>
      </c>
      <c r="D90" s="290">
        <f t="shared" si="0"/>
        <v>37683</v>
      </c>
      <c r="E90" s="287">
        <f t="shared" si="0"/>
        <v>10717</v>
      </c>
      <c r="F90" s="290">
        <f t="shared" si="0"/>
        <v>1075</v>
      </c>
      <c r="G90" s="287">
        <f t="shared" si="0"/>
        <v>6772</v>
      </c>
      <c r="H90" s="288">
        <f t="shared" si="0"/>
        <v>956</v>
      </c>
      <c r="I90" s="290">
        <f t="shared" si="0"/>
        <v>18201</v>
      </c>
      <c r="J90" s="287">
        <f>SUM(J9:J89)</f>
        <v>29788</v>
      </c>
      <c r="K90" s="288">
        <f aca="true" t="shared" si="1" ref="K90:Q90">SUM(K9:K89)</f>
        <v>643</v>
      </c>
      <c r="L90" s="290">
        <f t="shared" si="1"/>
        <v>33695</v>
      </c>
      <c r="M90" s="287">
        <f t="shared" si="1"/>
        <v>11484</v>
      </c>
      <c r="N90" s="290">
        <f t="shared" si="1"/>
        <v>1390</v>
      </c>
      <c r="O90" s="287">
        <f t="shared" si="1"/>
        <v>7033</v>
      </c>
      <c r="P90" s="288">
        <f t="shared" si="1"/>
        <v>824</v>
      </c>
      <c r="Q90" s="289">
        <f t="shared" si="1"/>
        <v>23141</v>
      </c>
    </row>
    <row r="91" spans="1:17" s="265" customFormat="1" ht="16.5" thickTop="1">
      <c r="A91" s="260" t="s">
        <v>18</v>
      </c>
      <c r="B91" s="261"/>
      <c r="C91" s="262"/>
      <c r="D91" s="262"/>
      <c r="E91" s="263"/>
      <c r="F91" s="263"/>
      <c r="G91" s="263"/>
      <c r="H91" s="263"/>
      <c r="I91" s="263"/>
      <c r="J91" s="264"/>
      <c r="K91" s="264"/>
      <c r="L91" s="264"/>
      <c r="M91" s="264"/>
      <c r="N91" s="264"/>
      <c r="O91" s="264"/>
      <c r="P91" s="264"/>
      <c r="Q91" s="264"/>
    </row>
    <row r="92" spans="1:10" s="269" customFormat="1" ht="20.25">
      <c r="A92" s="266"/>
      <c r="B92" s="267"/>
      <c r="C92" s="267"/>
      <c r="D92" s="267"/>
      <c r="E92" s="267"/>
      <c r="F92" s="267"/>
      <c r="G92" s="267"/>
      <c r="H92" s="267"/>
      <c r="I92" s="267"/>
      <c r="J92" s="268"/>
    </row>
    <row r="93" spans="1:10" s="271" customFormat="1" ht="20.25">
      <c r="A93" s="270"/>
      <c r="J93" s="272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8020833333333334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L41" sqref="L4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5" ht="18">
      <c r="A2" s="505" t="s">
        <v>419</v>
      </c>
      <c r="B2" s="505"/>
      <c r="C2" s="505"/>
      <c r="D2" s="505"/>
      <c r="E2" s="56"/>
    </row>
    <row r="3" spans="2:5" ht="18">
      <c r="B3" s="157"/>
      <c r="C3" s="157"/>
      <c r="D3" s="157"/>
      <c r="E3" s="56"/>
    </row>
    <row r="4" spans="1:4" ht="15.75" customHeight="1">
      <c r="A4" s="506" t="s">
        <v>440</v>
      </c>
      <c r="B4" s="506"/>
      <c r="C4" s="506"/>
      <c r="D4" s="506"/>
    </row>
    <row r="5" spans="2:4" ht="15.75" customHeight="1" thickBot="1">
      <c r="B5" s="142"/>
      <c r="C5" s="142"/>
      <c r="D5" s="142"/>
    </row>
    <row r="6" spans="2:4" ht="24.75" customHeight="1" thickBot="1">
      <c r="B6" s="171" t="s">
        <v>384</v>
      </c>
      <c r="C6" s="172" t="s">
        <v>32</v>
      </c>
      <c r="D6" s="161"/>
    </row>
    <row r="7" spans="2:3" ht="16.5" customHeight="1">
      <c r="B7" s="162" t="s">
        <v>369</v>
      </c>
      <c r="C7" s="158">
        <v>34</v>
      </c>
    </row>
    <row r="8" spans="2:3" ht="16.5" customHeight="1">
      <c r="B8" s="163" t="s">
        <v>370</v>
      </c>
      <c r="C8" s="159">
        <v>18</v>
      </c>
    </row>
    <row r="9" spans="2:3" ht="16.5" customHeight="1">
      <c r="B9" s="163" t="s">
        <v>371</v>
      </c>
      <c r="C9" s="159">
        <v>11</v>
      </c>
    </row>
    <row r="10" spans="2:3" ht="16.5" customHeight="1">
      <c r="B10" s="163" t="s">
        <v>372</v>
      </c>
      <c r="C10" s="159">
        <v>3</v>
      </c>
    </row>
    <row r="11" spans="2:3" ht="16.5" customHeight="1">
      <c r="B11" s="163" t="s">
        <v>373</v>
      </c>
      <c r="C11" s="159">
        <v>2</v>
      </c>
    </row>
    <row r="12" spans="2:3" ht="16.5" customHeight="1">
      <c r="B12" s="163" t="s">
        <v>374</v>
      </c>
      <c r="C12" s="159">
        <v>1</v>
      </c>
    </row>
    <row r="13" spans="2:3" ht="16.5" customHeight="1">
      <c r="B13" s="163" t="s">
        <v>375</v>
      </c>
      <c r="C13" s="159">
        <v>1</v>
      </c>
    </row>
    <row r="14" spans="2:3" ht="16.5" customHeight="1">
      <c r="B14" s="163" t="s">
        <v>376</v>
      </c>
      <c r="C14" s="159">
        <v>1</v>
      </c>
    </row>
    <row r="15" spans="2:3" ht="16.5" customHeight="1">
      <c r="B15" s="163" t="s">
        <v>377</v>
      </c>
      <c r="C15" s="159">
        <v>2</v>
      </c>
    </row>
    <row r="16" spans="2:3" ht="16.5" customHeight="1">
      <c r="B16" s="177" t="s">
        <v>404</v>
      </c>
      <c r="C16" s="159">
        <v>2</v>
      </c>
    </row>
    <row r="17" spans="2:3" ht="16.5" customHeight="1">
      <c r="B17" s="292" t="s">
        <v>381</v>
      </c>
      <c r="C17" s="159">
        <v>2</v>
      </c>
    </row>
    <row r="18" spans="2:3" ht="16.5" customHeight="1" thickBot="1">
      <c r="B18" s="164" t="s">
        <v>380</v>
      </c>
      <c r="C18" s="159">
        <v>2</v>
      </c>
    </row>
    <row r="19" spans="2:3" ht="24.75" customHeight="1" thickBot="1">
      <c r="B19" s="168" t="s">
        <v>32</v>
      </c>
      <c r="C19" s="169">
        <f>SUM(C7:C18)</f>
        <v>79</v>
      </c>
    </row>
    <row r="20" spans="2:3" ht="15">
      <c r="B20" s="503"/>
      <c r="C20" s="503"/>
    </row>
    <row r="21" spans="2:3" ht="15">
      <c r="B21" s="504"/>
      <c r="C21" s="504"/>
    </row>
    <row r="22" spans="1:4" ht="15.75" customHeight="1">
      <c r="A22" s="506" t="s">
        <v>469</v>
      </c>
      <c r="B22" s="506"/>
      <c r="C22" s="506"/>
      <c r="D22" s="506"/>
    </row>
    <row r="23" spans="2:4" ht="15.75" customHeight="1" thickBot="1">
      <c r="B23" s="142"/>
      <c r="C23" s="142"/>
      <c r="D23" s="142"/>
    </row>
    <row r="24" spans="2:4" ht="24.75" customHeight="1" thickBot="1">
      <c r="B24" s="173" t="s">
        <v>384</v>
      </c>
      <c r="C24" s="172" t="s">
        <v>32</v>
      </c>
      <c r="D24" s="161"/>
    </row>
    <row r="25" spans="2:3" ht="16.5" customHeight="1">
      <c r="B25" s="165" t="s">
        <v>369</v>
      </c>
      <c r="C25" s="158">
        <v>235</v>
      </c>
    </row>
    <row r="26" spans="2:3" ht="16.5" customHeight="1">
      <c r="B26" s="166" t="s">
        <v>370</v>
      </c>
      <c r="C26" s="159">
        <v>87</v>
      </c>
    </row>
    <row r="27" spans="2:3" ht="16.5" customHeight="1">
      <c r="B27" s="166" t="s">
        <v>371</v>
      </c>
      <c r="C27" s="159">
        <v>72</v>
      </c>
    </row>
    <row r="28" spans="2:3" ht="16.5" customHeight="1">
      <c r="B28" s="166" t="s">
        <v>372</v>
      </c>
      <c r="C28" s="159">
        <v>14</v>
      </c>
    </row>
    <row r="29" spans="2:3" ht="16.5" customHeight="1">
      <c r="B29" s="166" t="s">
        <v>373</v>
      </c>
      <c r="C29" s="159">
        <v>12</v>
      </c>
    </row>
    <row r="30" spans="2:3" ht="16.5" customHeight="1">
      <c r="B30" s="166" t="s">
        <v>374</v>
      </c>
      <c r="C30" s="159">
        <v>18</v>
      </c>
    </row>
    <row r="31" spans="2:3" ht="16.5" customHeight="1">
      <c r="B31" s="166" t="s">
        <v>375</v>
      </c>
      <c r="C31" s="159">
        <v>6</v>
      </c>
    </row>
    <row r="32" spans="2:3" ht="16.5" customHeight="1">
      <c r="B32" s="166" t="s">
        <v>376</v>
      </c>
      <c r="C32" s="159">
        <v>4</v>
      </c>
    </row>
    <row r="33" spans="2:3" ht="16.5" customHeight="1">
      <c r="B33" s="166" t="s">
        <v>377</v>
      </c>
      <c r="C33" s="159">
        <v>8</v>
      </c>
    </row>
    <row r="34" spans="2:3" ht="16.5" customHeight="1">
      <c r="B34" s="166" t="s">
        <v>404</v>
      </c>
      <c r="C34" s="159">
        <v>3</v>
      </c>
    </row>
    <row r="35" spans="2:3" ht="16.5" customHeight="1">
      <c r="B35" s="166" t="s">
        <v>381</v>
      </c>
      <c r="C35" s="159">
        <v>11</v>
      </c>
    </row>
    <row r="36" spans="2:3" ht="16.5" customHeight="1">
      <c r="B36" s="166" t="s">
        <v>382</v>
      </c>
      <c r="C36" s="159">
        <v>1</v>
      </c>
    </row>
    <row r="37" spans="2:3" ht="16.5" customHeight="1">
      <c r="B37" s="166" t="s">
        <v>378</v>
      </c>
      <c r="C37" s="159">
        <v>1</v>
      </c>
    </row>
    <row r="38" spans="2:3" ht="16.5" customHeight="1">
      <c r="B38" s="166" t="s">
        <v>383</v>
      </c>
      <c r="C38" s="159">
        <v>1</v>
      </c>
    </row>
    <row r="39" spans="2:3" ht="16.5" customHeight="1">
      <c r="B39" s="166" t="s">
        <v>379</v>
      </c>
      <c r="C39" s="204">
        <v>3</v>
      </c>
    </row>
    <row r="40" spans="2:3" ht="16.5" customHeight="1" thickBot="1">
      <c r="B40" s="167" t="s">
        <v>380</v>
      </c>
      <c r="C40" s="160">
        <v>24</v>
      </c>
    </row>
    <row r="41" spans="2:3" ht="24.75" customHeight="1" thickBot="1">
      <c r="B41" s="170" t="s">
        <v>32</v>
      </c>
      <c r="C41" s="169">
        <f>SUM(C25:C40)</f>
        <v>500</v>
      </c>
    </row>
    <row r="42" ht="15">
      <c r="B42" s="67" t="s">
        <v>18</v>
      </c>
    </row>
  </sheetData>
  <sheetProtection/>
  <mergeCells count="5">
    <mergeCell ref="B20:C20"/>
    <mergeCell ref="B21:C21"/>
    <mergeCell ref="A2:D2"/>
    <mergeCell ref="A22:D2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L41" sqref="L41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7" max="7" width="27.421875" style="0" bestFit="1" customWidth="1"/>
    <col min="250" max="250" width="26.8515625" style="0" customWidth="1"/>
  </cols>
  <sheetData>
    <row r="2" spans="1:5" ht="18.75" thickBot="1">
      <c r="A2" s="355" t="s">
        <v>419</v>
      </c>
      <c r="B2" s="355"/>
      <c r="C2" s="355"/>
      <c r="D2" s="355"/>
      <c r="E2" s="355"/>
    </row>
    <row r="5" spans="1:5" ht="33" customHeight="1">
      <c r="A5" s="506" t="s">
        <v>442</v>
      </c>
      <c r="B5" s="506"/>
      <c r="C5" s="506"/>
      <c r="D5" s="506"/>
      <c r="E5" s="293"/>
    </row>
    <row r="6" spans="2:5" ht="15.75">
      <c r="B6" s="1"/>
      <c r="C6" s="70"/>
      <c r="D6" s="70"/>
      <c r="E6" s="70"/>
    </row>
    <row r="7" spans="2:5" ht="15.75">
      <c r="B7" s="1"/>
      <c r="C7" s="70"/>
      <c r="D7" s="70"/>
      <c r="E7" s="70"/>
    </row>
    <row r="8" ht="15.75" thickBot="1"/>
    <row r="9" spans="1:4" ht="31.5" customHeight="1">
      <c r="A9" s="205"/>
      <c r="B9" s="206" t="s">
        <v>3</v>
      </c>
      <c r="C9" s="206" t="s">
        <v>6</v>
      </c>
      <c r="D9" s="207" t="s">
        <v>2</v>
      </c>
    </row>
    <row r="10" spans="1:4" ht="31.5" customHeight="1">
      <c r="A10" s="208" t="s">
        <v>9</v>
      </c>
      <c r="B10" s="184">
        <v>48</v>
      </c>
      <c r="C10" s="184">
        <v>307</v>
      </c>
      <c r="D10" s="209">
        <v>355</v>
      </c>
    </row>
    <row r="11" spans="1:10" ht="30">
      <c r="A11" s="210" t="s">
        <v>255</v>
      </c>
      <c r="B11" s="184">
        <v>209510547</v>
      </c>
      <c r="C11" s="184">
        <v>68794000</v>
      </c>
      <c r="D11" s="211">
        <v>278304547</v>
      </c>
      <c r="E11" s="118"/>
      <c r="H11" s="118"/>
      <c r="I11" s="118"/>
      <c r="J11" s="118"/>
    </row>
    <row r="12" spans="1:10" ht="45">
      <c r="A12" s="212" t="s">
        <v>256</v>
      </c>
      <c r="B12" s="184">
        <v>150490827</v>
      </c>
      <c r="C12" s="184">
        <v>52460800</v>
      </c>
      <c r="D12" s="211">
        <v>202951627</v>
      </c>
      <c r="E12" s="118"/>
      <c r="H12" s="118"/>
      <c r="I12" s="118"/>
      <c r="J12" s="118"/>
    </row>
    <row r="13" spans="1:4" ht="42" customHeight="1" thickBot="1">
      <c r="A13" s="213" t="s">
        <v>257</v>
      </c>
      <c r="B13" s="214">
        <v>71.8297141384486</v>
      </c>
      <c r="C13" s="214">
        <v>76.25781318138209</v>
      </c>
      <c r="D13" s="215">
        <v>72.92429433429271</v>
      </c>
    </row>
    <row r="14" spans="1:3" ht="45" customHeight="1">
      <c r="A14" s="2" t="s">
        <v>18</v>
      </c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07" t="s">
        <v>441</v>
      </c>
      <c r="B18" s="507"/>
      <c r="C18" s="507"/>
      <c r="D18" s="507"/>
    </row>
    <row r="19" spans="1:4" ht="15.75" customHeight="1">
      <c r="A19" s="507"/>
      <c r="B19" s="507"/>
      <c r="C19" s="507"/>
      <c r="D19" s="507"/>
    </row>
    <row r="20" spans="1:4" ht="31.5" customHeight="1">
      <c r="A20" s="61"/>
      <c r="B20" s="61"/>
      <c r="C20" s="61"/>
      <c r="D20" s="61"/>
    </row>
    <row r="21" spans="1:5" ht="5.25" customHeight="1" thickBot="1">
      <c r="A21" s="508"/>
      <c r="B21" s="508"/>
      <c r="C21" s="508"/>
      <c r="D21" s="508"/>
      <c r="E21" s="508"/>
    </row>
    <row r="22" spans="1:10" ht="31.5" customHeight="1">
      <c r="A22" s="216"/>
      <c r="B22" s="206" t="s">
        <v>3</v>
      </c>
      <c r="C22" s="206" t="s">
        <v>6</v>
      </c>
      <c r="D22" s="207" t="s">
        <v>2</v>
      </c>
      <c r="J22" s="118"/>
    </row>
    <row r="23" spans="1:10" ht="28.5" customHeight="1">
      <c r="A23" s="217" t="s">
        <v>9</v>
      </c>
      <c r="B23" s="185">
        <v>229</v>
      </c>
      <c r="C23" s="185">
        <v>1892</v>
      </c>
      <c r="D23" s="218">
        <v>2121</v>
      </c>
      <c r="H23" s="118"/>
      <c r="I23" s="118"/>
      <c r="J23" s="118"/>
    </row>
    <row r="24" spans="1:10" ht="42" customHeight="1">
      <c r="A24" s="219" t="s">
        <v>255</v>
      </c>
      <c r="B24" s="186">
        <v>1020429536</v>
      </c>
      <c r="C24" s="186">
        <v>420078325</v>
      </c>
      <c r="D24" s="220">
        <v>1440507861</v>
      </c>
      <c r="H24" s="118"/>
      <c r="I24" s="118"/>
      <c r="J24" s="118"/>
    </row>
    <row r="25" spans="1:4" ht="45">
      <c r="A25" s="221" t="s">
        <v>256</v>
      </c>
      <c r="B25" s="186">
        <v>814032114</v>
      </c>
      <c r="C25" s="186">
        <v>304456896</v>
      </c>
      <c r="D25" s="220">
        <v>1118489010</v>
      </c>
    </row>
    <row r="26" spans="1:4" ht="25.5" customHeight="1" thickBot="1">
      <c r="A26" s="213" t="s">
        <v>257</v>
      </c>
      <c r="B26" s="214">
        <v>79.77347629420245</v>
      </c>
      <c r="C26" s="214">
        <v>72.47622119041729</v>
      </c>
      <c r="D26" s="215">
        <v>77.64546381743071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L41" sqref="L4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9" max="10" width="10.00390625" style="0" bestFit="1" customWidth="1"/>
    <col min="183" max="183" width="18.00390625" style="0" customWidth="1"/>
    <col min="184" max="185" width="13.8515625" style="0" customWidth="1"/>
    <col min="186" max="186" width="19.421875" style="0" customWidth="1"/>
    <col min="187" max="187" width="10.140625" style="0" bestFit="1" customWidth="1"/>
    <col min="188" max="188" width="8.8515625" style="0" customWidth="1"/>
    <col min="189" max="189" width="10.140625" style="0" bestFit="1" customWidth="1"/>
  </cols>
  <sheetData>
    <row r="1" spans="1:7" ht="18">
      <c r="A1" s="426" t="s">
        <v>422</v>
      </c>
      <c r="B1" s="426"/>
      <c r="C1" s="426"/>
      <c r="D1" s="426"/>
      <c r="E1" s="426"/>
      <c r="F1" s="426"/>
      <c r="G1" s="426"/>
    </row>
    <row r="3" spans="1:6" ht="15">
      <c r="A3" s="506" t="s">
        <v>443</v>
      </c>
      <c r="B3" s="506"/>
      <c r="C3" s="506"/>
      <c r="D3" s="506"/>
      <c r="E3" s="506"/>
      <c r="F3" s="506"/>
    </row>
    <row r="4" spans="1:6" ht="15">
      <c r="A4" s="506"/>
      <c r="B4" s="506"/>
      <c r="C4" s="506"/>
      <c r="D4" s="506"/>
      <c r="E4" s="506"/>
      <c r="F4" s="506"/>
    </row>
    <row r="6" spans="2:5" ht="15.75" customHeight="1">
      <c r="B6" s="429" t="s">
        <v>139</v>
      </c>
      <c r="C6" s="429"/>
      <c r="D6" s="429"/>
      <c r="E6" s="429"/>
    </row>
    <row r="7" spans="2:5" ht="15.75" customHeight="1">
      <c r="B7" s="84"/>
      <c r="C7" s="84"/>
      <c r="D7" s="84"/>
      <c r="E7" s="84"/>
    </row>
    <row r="8" spans="2:5" ht="45" customHeight="1">
      <c r="B8" s="509" t="s">
        <v>258</v>
      </c>
      <c r="C8" s="509" t="s">
        <v>259</v>
      </c>
      <c r="D8" s="509" t="s">
        <v>470</v>
      </c>
      <c r="E8" s="509" t="s">
        <v>256</v>
      </c>
    </row>
    <row r="9" spans="2:5" ht="29.25" customHeight="1">
      <c r="B9" s="509"/>
      <c r="C9" s="509"/>
      <c r="D9" s="510"/>
      <c r="E9" s="510"/>
    </row>
    <row r="10" spans="2:5" ht="17.25" customHeight="1" hidden="1">
      <c r="B10" s="509"/>
      <c r="C10" s="509"/>
      <c r="D10" s="510"/>
      <c r="E10" s="510"/>
    </row>
    <row r="11" spans="2:5" ht="15">
      <c r="B11" s="222" t="s">
        <v>201</v>
      </c>
      <c r="C11" s="85">
        <v>165</v>
      </c>
      <c r="D11" s="86">
        <v>874023899</v>
      </c>
      <c r="E11" s="86">
        <v>724538646</v>
      </c>
    </row>
    <row r="12" spans="2:5" ht="15">
      <c r="B12" s="222" t="s">
        <v>174</v>
      </c>
      <c r="C12" s="85">
        <v>31</v>
      </c>
      <c r="D12" s="86">
        <v>44234250</v>
      </c>
      <c r="E12" s="86">
        <v>24971499</v>
      </c>
    </row>
    <row r="13" spans="2:5" ht="15">
      <c r="B13" s="222" t="s">
        <v>208</v>
      </c>
      <c r="C13" s="85">
        <v>10</v>
      </c>
      <c r="D13" s="86">
        <v>57202840</v>
      </c>
      <c r="E13" s="86">
        <v>55064839</v>
      </c>
    </row>
    <row r="14" spans="2:5" ht="15">
      <c r="B14" s="222" t="s">
        <v>202</v>
      </c>
      <c r="C14" s="85">
        <v>7</v>
      </c>
      <c r="D14" s="86">
        <v>9505547</v>
      </c>
      <c r="E14" s="86">
        <v>3391080</v>
      </c>
    </row>
    <row r="15" spans="2:5" ht="15">
      <c r="B15" s="222" t="s">
        <v>175</v>
      </c>
      <c r="C15" s="85">
        <v>4</v>
      </c>
      <c r="D15" s="86">
        <v>18600000</v>
      </c>
      <c r="E15" s="86">
        <v>612500</v>
      </c>
    </row>
    <row r="16" spans="2:5" ht="15">
      <c r="B16" s="222" t="s">
        <v>199</v>
      </c>
      <c r="C16" s="85">
        <v>2</v>
      </c>
      <c r="D16" s="86">
        <v>250000</v>
      </c>
      <c r="E16" s="86">
        <v>130000</v>
      </c>
    </row>
    <row r="17" spans="2:5" ht="15">
      <c r="B17" s="222" t="s">
        <v>195</v>
      </c>
      <c r="C17" s="85">
        <v>1</v>
      </c>
      <c r="D17" s="86">
        <v>1800000</v>
      </c>
      <c r="E17" s="86">
        <v>900000</v>
      </c>
    </row>
    <row r="18" spans="2:5" ht="15">
      <c r="B18" s="222" t="s">
        <v>238</v>
      </c>
      <c r="C18" s="85">
        <v>1</v>
      </c>
      <c r="D18" s="86">
        <v>8000000</v>
      </c>
      <c r="E18" s="86">
        <v>1200000</v>
      </c>
    </row>
    <row r="19" spans="2:5" ht="15">
      <c r="B19" s="222" t="s">
        <v>184</v>
      </c>
      <c r="C19" s="85">
        <v>1</v>
      </c>
      <c r="D19" s="86">
        <v>1500000</v>
      </c>
      <c r="E19" s="86">
        <v>765000</v>
      </c>
    </row>
    <row r="20" spans="2:5" ht="15">
      <c r="B20" s="222" t="s">
        <v>193</v>
      </c>
      <c r="C20" s="85">
        <v>1</v>
      </c>
      <c r="D20" s="86">
        <v>1100000</v>
      </c>
      <c r="E20" s="86">
        <v>30000</v>
      </c>
    </row>
    <row r="21" spans="2:5" ht="15">
      <c r="B21" s="222" t="s">
        <v>439</v>
      </c>
      <c r="C21" s="85">
        <v>1</v>
      </c>
      <c r="D21" s="86">
        <v>500000</v>
      </c>
      <c r="E21" s="86">
        <v>250000</v>
      </c>
    </row>
    <row r="22" spans="2:5" ht="15">
      <c r="B22" s="222" t="s">
        <v>232</v>
      </c>
      <c r="C22" s="85">
        <v>1</v>
      </c>
      <c r="D22" s="86">
        <v>87000</v>
      </c>
      <c r="E22" s="86">
        <v>39150</v>
      </c>
    </row>
    <row r="23" spans="2:5" ht="15">
      <c r="B23" s="222" t="s">
        <v>169</v>
      </c>
      <c r="C23" s="85">
        <v>1</v>
      </c>
      <c r="D23" s="86">
        <v>1000000</v>
      </c>
      <c r="E23" s="86">
        <v>996000</v>
      </c>
    </row>
    <row r="24" spans="2:5" ht="15">
      <c r="B24" s="222" t="s">
        <v>230</v>
      </c>
      <c r="C24" s="85">
        <v>1</v>
      </c>
      <c r="D24" s="86">
        <v>2000000</v>
      </c>
      <c r="E24" s="86">
        <v>1000000</v>
      </c>
    </row>
    <row r="25" spans="2:5" ht="15">
      <c r="B25" s="222" t="s">
        <v>194</v>
      </c>
      <c r="C25" s="85">
        <v>1</v>
      </c>
      <c r="D25" s="86">
        <v>76000</v>
      </c>
      <c r="E25" s="86">
        <v>33400</v>
      </c>
    </row>
    <row r="26" spans="2:5" ht="15">
      <c r="B26" s="222" t="s">
        <v>211</v>
      </c>
      <c r="C26" s="85">
        <v>1</v>
      </c>
      <c r="D26" s="86">
        <v>550000</v>
      </c>
      <c r="E26" s="86">
        <v>110000</v>
      </c>
    </row>
    <row r="27" spans="2:5" ht="15">
      <c r="B27" s="174" t="s">
        <v>32</v>
      </c>
      <c r="C27" s="174">
        <f>SUM(C11:C26)</f>
        <v>229</v>
      </c>
      <c r="D27" s="91">
        <f>SUM(D11:D26)</f>
        <v>1020429536</v>
      </c>
      <c r="E27" s="91">
        <f>SUM(E11:E26)</f>
        <v>814032114</v>
      </c>
    </row>
    <row r="28" spans="2:5" ht="15" customHeight="1">
      <c r="B28" s="2" t="s">
        <v>18</v>
      </c>
      <c r="C28" s="2"/>
      <c r="D28" s="2"/>
      <c r="E28" s="87"/>
    </row>
    <row r="29" spans="2:5" ht="15">
      <c r="B29" s="88"/>
      <c r="C29" s="88"/>
      <c r="D29" s="89"/>
      <c r="E29" s="89"/>
    </row>
    <row r="30" spans="2:5" ht="15.75" customHeight="1">
      <c r="B30" s="429" t="s">
        <v>150</v>
      </c>
      <c r="C30" s="429"/>
      <c r="D30" s="429"/>
      <c r="E30" s="429"/>
    </row>
    <row r="31" spans="2:5" ht="15" customHeight="1">
      <c r="B31" s="90"/>
      <c r="C31" s="90"/>
      <c r="D31" s="90"/>
      <c r="E31" s="90"/>
    </row>
    <row r="32" spans="2:5" ht="30" customHeight="1">
      <c r="B32" s="511" t="s">
        <v>258</v>
      </c>
      <c r="C32" s="511" t="s">
        <v>259</v>
      </c>
      <c r="D32" s="509" t="s">
        <v>470</v>
      </c>
      <c r="E32" s="509" t="s">
        <v>256</v>
      </c>
    </row>
    <row r="33" spans="2:5" ht="45" customHeight="1">
      <c r="B33" s="512"/>
      <c r="C33" s="512"/>
      <c r="D33" s="510"/>
      <c r="E33" s="510"/>
    </row>
    <row r="34" spans="2:5" ht="18.75" customHeight="1" hidden="1">
      <c r="B34" s="513"/>
      <c r="C34" s="513"/>
      <c r="D34" s="510"/>
      <c r="E34" s="510"/>
    </row>
    <row r="35" spans="2:5" ht="15">
      <c r="B35" s="222" t="s">
        <v>201</v>
      </c>
      <c r="C35" s="85">
        <v>1220</v>
      </c>
      <c r="D35" s="86">
        <v>224491825</v>
      </c>
      <c r="E35" s="86">
        <v>178917850</v>
      </c>
    </row>
    <row r="36" spans="2:5" ht="15">
      <c r="B36" s="222" t="s">
        <v>175</v>
      </c>
      <c r="C36" s="85">
        <v>162</v>
      </c>
      <c r="D36" s="86">
        <v>22483000</v>
      </c>
      <c r="E36" s="86">
        <v>15558375</v>
      </c>
    </row>
    <row r="37" spans="2:5" ht="15">
      <c r="B37" s="222" t="s">
        <v>174</v>
      </c>
      <c r="C37" s="85">
        <v>112</v>
      </c>
      <c r="D37" s="86">
        <v>26812500</v>
      </c>
      <c r="E37" s="86">
        <v>19262775</v>
      </c>
    </row>
    <row r="38" spans="2:5" ht="15">
      <c r="B38" s="222" t="s">
        <v>202</v>
      </c>
      <c r="C38" s="85">
        <v>84</v>
      </c>
      <c r="D38" s="86">
        <v>12113000</v>
      </c>
      <c r="E38" s="86">
        <v>9432225</v>
      </c>
    </row>
    <row r="39" spans="2:5" ht="15">
      <c r="B39" s="222" t="s">
        <v>221</v>
      </c>
      <c r="C39" s="85">
        <v>38</v>
      </c>
      <c r="D39" s="86">
        <v>18230000</v>
      </c>
      <c r="E39" s="86">
        <v>17743000</v>
      </c>
    </row>
    <row r="40" spans="2:5" ht="15">
      <c r="B40" s="222" t="s">
        <v>215</v>
      </c>
      <c r="C40" s="85">
        <v>31</v>
      </c>
      <c r="D40" s="86">
        <v>21180000</v>
      </c>
      <c r="E40" s="86">
        <v>7028825</v>
      </c>
    </row>
    <row r="41" spans="2:5" ht="15">
      <c r="B41" s="222" t="s">
        <v>184</v>
      </c>
      <c r="C41" s="85">
        <v>29</v>
      </c>
      <c r="D41" s="86">
        <v>6770000</v>
      </c>
      <c r="E41" s="86">
        <v>4344946</v>
      </c>
    </row>
    <row r="42" spans="2:5" ht="15">
      <c r="B42" s="222" t="s">
        <v>439</v>
      </c>
      <c r="C42" s="85">
        <v>25</v>
      </c>
      <c r="D42" s="86">
        <v>14730000</v>
      </c>
      <c r="E42" s="86">
        <v>9471875</v>
      </c>
    </row>
    <row r="43" spans="2:5" ht="15">
      <c r="B43" s="222" t="s">
        <v>195</v>
      </c>
      <c r="C43" s="85">
        <v>16</v>
      </c>
      <c r="D43" s="86">
        <v>6000000</v>
      </c>
      <c r="E43" s="86">
        <v>3286500</v>
      </c>
    </row>
    <row r="44" spans="2:5" ht="15">
      <c r="B44" s="222" t="s">
        <v>208</v>
      </c>
      <c r="C44" s="85">
        <v>15</v>
      </c>
      <c r="D44" s="86">
        <v>3110000</v>
      </c>
      <c r="E44" s="86">
        <v>2948925</v>
      </c>
    </row>
    <row r="45" spans="2:5" ht="15">
      <c r="B45" s="222" t="s">
        <v>177</v>
      </c>
      <c r="C45" s="85">
        <v>14</v>
      </c>
      <c r="D45" s="86">
        <v>2192000</v>
      </c>
      <c r="E45" s="86">
        <v>1673300</v>
      </c>
    </row>
    <row r="46" spans="2:5" ht="15">
      <c r="B46" s="222" t="s">
        <v>169</v>
      </c>
      <c r="C46" s="85">
        <v>14</v>
      </c>
      <c r="D46" s="86">
        <v>4700000</v>
      </c>
      <c r="E46" s="86">
        <v>2120000</v>
      </c>
    </row>
    <row r="47" spans="2:5" ht="15">
      <c r="B47" s="222" t="s">
        <v>209</v>
      </c>
      <c r="C47" s="85">
        <v>11</v>
      </c>
      <c r="D47" s="86">
        <v>6382000</v>
      </c>
      <c r="E47" s="86">
        <v>896600</v>
      </c>
    </row>
    <row r="48" spans="2:5" ht="15">
      <c r="B48" s="222" t="s">
        <v>199</v>
      </c>
      <c r="C48" s="85">
        <v>11</v>
      </c>
      <c r="D48" s="86">
        <v>2570000</v>
      </c>
      <c r="E48" s="86">
        <v>2150000</v>
      </c>
    </row>
    <row r="49" spans="2:5" ht="15">
      <c r="B49" s="222" t="s">
        <v>244</v>
      </c>
      <c r="C49" s="85">
        <v>11</v>
      </c>
      <c r="D49" s="86">
        <v>3490000</v>
      </c>
      <c r="E49" s="86">
        <v>2572500</v>
      </c>
    </row>
    <row r="50" spans="2:5" ht="15">
      <c r="B50" s="222" t="s">
        <v>205</v>
      </c>
      <c r="C50" s="85">
        <v>8</v>
      </c>
      <c r="D50" s="86">
        <v>1334000</v>
      </c>
      <c r="E50" s="86">
        <v>601750</v>
      </c>
    </row>
    <row r="51" spans="2:5" ht="15">
      <c r="B51" s="222" t="s">
        <v>213</v>
      </c>
      <c r="C51" s="85">
        <v>7</v>
      </c>
      <c r="D51" s="86">
        <v>1060000</v>
      </c>
      <c r="E51" s="86">
        <v>780000</v>
      </c>
    </row>
    <row r="52" spans="2:5" ht="15">
      <c r="B52" s="222" t="s">
        <v>190</v>
      </c>
      <c r="C52" s="85">
        <v>6</v>
      </c>
      <c r="D52" s="86">
        <v>2030000</v>
      </c>
      <c r="E52" s="86">
        <v>1980000</v>
      </c>
    </row>
    <row r="53" spans="2:5" ht="15">
      <c r="B53" s="222" t="s">
        <v>222</v>
      </c>
      <c r="C53" s="85">
        <v>5</v>
      </c>
      <c r="D53" s="86">
        <v>670000</v>
      </c>
      <c r="E53" s="86">
        <v>411000</v>
      </c>
    </row>
    <row r="54" spans="2:5" ht="15">
      <c r="B54" s="222" t="s">
        <v>246</v>
      </c>
      <c r="C54" s="85">
        <v>5</v>
      </c>
      <c r="D54" s="86">
        <v>2500000</v>
      </c>
      <c r="E54" s="86">
        <v>1524000</v>
      </c>
    </row>
    <row r="55" spans="2:5" ht="15">
      <c r="B55" s="222" t="s">
        <v>194</v>
      </c>
      <c r="C55" s="85">
        <v>5</v>
      </c>
      <c r="D55" s="86">
        <v>2010000</v>
      </c>
      <c r="E55" s="86">
        <v>865000</v>
      </c>
    </row>
    <row r="56" spans="2:5" ht="15">
      <c r="B56" s="222" t="s">
        <v>233</v>
      </c>
      <c r="C56" s="85">
        <v>4</v>
      </c>
      <c r="D56" s="86">
        <v>1200000</v>
      </c>
      <c r="E56" s="86">
        <v>612000</v>
      </c>
    </row>
    <row r="57" spans="2:5" ht="15">
      <c r="B57" s="222" t="s">
        <v>193</v>
      </c>
      <c r="C57" s="85">
        <v>4</v>
      </c>
      <c r="D57" s="86">
        <v>450000</v>
      </c>
      <c r="E57" s="86">
        <v>315000</v>
      </c>
    </row>
    <row r="58" spans="2:5" ht="15">
      <c r="B58" s="222" t="s">
        <v>214</v>
      </c>
      <c r="C58" s="85">
        <v>4</v>
      </c>
      <c r="D58" s="86">
        <v>3700000</v>
      </c>
      <c r="E58" s="86">
        <v>1700000</v>
      </c>
    </row>
    <row r="59" spans="2:5" ht="15">
      <c r="B59" s="222" t="s">
        <v>178</v>
      </c>
      <c r="C59" s="85">
        <v>4</v>
      </c>
      <c r="D59" s="86">
        <v>5040000</v>
      </c>
      <c r="E59" s="86">
        <v>4638500</v>
      </c>
    </row>
    <row r="60" spans="2:5" ht="15">
      <c r="B60" s="222" t="s">
        <v>226</v>
      </c>
      <c r="C60" s="85">
        <v>3</v>
      </c>
      <c r="D60" s="86">
        <v>2150000</v>
      </c>
      <c r="E60" s="86">
        <v>550000</v>
      </c>
    </row>
    <row r="61" spans="2:5" ht="15">
      <c r="B61" s="222" t="s">
        <v>230</v>
      </c>
      <c r="C61" s="85">
        <v>3</v>
      </c>
      <c r="D61" s="86">
        <v>1700000</v>
      </c>
      <c r="E61" s="86">
        <v>1480000</v>
      </c>
    </row>
    <row r="62" spans="2:5" ht="15">
      <c r="B62" s="222" t="s">
        <v>196</v>
      </c>
      <c r="C62" s="85">
        <v>3</v>
      </c>
      <c r="D62" s="86">
        <v>2500000</v>
      </c>
      <c r="E62" s="86">
        <v>535000</v>
      </c>
    </row>
    <row r="63" spans="2:5" ht="15">
      <c r="B63" s="222" t="s">
        <v>188</v>
      </c>
      <c r="C63" s="85">
        <v>3</v>
      </c>
      <c r="D63" s="86">
        <v>800000</v>
      </c>
      <c r="E63" s="86">
        <v>253000</v>
      </c>
    </row>
    <row r="64" spans="2:5" ht="15">
      <c r="B64" s="222" t="s">
        <v>183</v>
      </c>
      <c r="C64" s="85">
        <v>3</v>
      </c>
      <c r="D64" s="86">
        <v>800000</v>
      </c>
      <c r="E64" s="86">
        <v>800000</v>
      </c>
    </row>
    <row r="65" spans="2:5" ht="15" customHeight="1">
      <c r="B65" s="222" t="s">
        <v>232</v>
      </c>
      <c r="C65" s="85">
        <v>3</v>
      </c>
      <c r="D65" s="86">
        <v>8000000</v>
      </c>
      <c r="E65" s="86">
        <v>4311000</v>
      </c>
    </row>
    <row r="66" spans="2:5" ht="15">
      <c r="B66" s="222" t="s">
        <v>212</v>
      </c>
      <c r="C66" s="85">
        <v>2</v>
      </c>
      <c r="D66" s="86">
        <v>1300000</v>
      </c>
      <c r="E66" s="86">
        <v>675000</v>
      </c>
    </row>
    <row r="67" spans="2:5" ht="15">
      <c r="B67" s="222" t="s">
        <v>237</v>
      </c>
      <c r="C67" s="85">
        <v>2</v>
      </c>
      <c r="D67" s="86">
        <v>2050000</v>
      </c>
      <c r="E67" s="86">
        <v>2025000</v>
      </c>
    </row>
    <row r="68" spans="2:5" ht="15">
      <c r="B68" s="222" t="s">
        <v>192</v>
      </c>
      <c r="C68" s="85">
        <v>2</v>
      </c>
      <c r="D68" s="86">
        <v>950000</v>
      </c>
      <c r="E68" s="86">
        <v>825000</v>
      </c>
    </row>
    <row r="69" spans="2:5" ht="15">
      <c r="B69" s="222" t="s">
        <v>189</v>
      </c>
      <c r="C69" s="85">
        <v>2</v>
      </c>
      <c r="D69" s="86">
        <v>200000</v>
      </c>
      <c r="E69" s="86">
        <v>40000</v>
      </c>
    </row>
    <row r="70" spans="2:5" ht="15">
      <c r="B70" s="222" t="s">
        <v>171</v>
      </c>
      <c r="C70" s="85">
        <v>2</v>
      </c>
      <c r="D70" s="86">
        <v>530000</v>
      </c>
      <c r="E70" s="86">
        <v>122500</v>
      </c>
    </row>
    <row r="71" spans="2:5" ht="15">
      <c r="B71" s="222" t="s">
        <v>228</v>
      </c>
      <c r="C71" s="85">
        <v>2</v>
      </c>
      <c r="D71" s="86">
        <v>550000</v>
      </c>
      <c r="E71" s="86">
        <v>260000</v>
      </c>
    </row>
    <row r="72" spans="2:5" ht="15">
      <c r="B72" s="222" t="s">
        <v>180</v>
      </c>
      <c r="C72" s="85">
        <v>2</v>
      </c>
      <c r="D72" s="86">
        <v>300000</v>
      </c>
      <c r="E72" s="86">
        <v>230000</v>
      </c>
    </row>
    <row r="73" spans="2:5" ht="15">
      <c r="B73" s="222" t="s">
        <v>247</v>
      </c>
      <c r="C73" s="85">
        <v>1</v>
      </c>
      <c r="D73" s="86">
        <v>100000</v>
      </c>
      <c r="E73" s="86">
        <v>99000</v>
      </c>
    </row>
    <row r="74" spans="2:5" ht="15">
      <c r="B74" s="222" t="s">
        <v>211</v>
      </c>
      <c r="C74" s="85">
        <v>1</v>
      </c>
      <c r="D74" s="86">
        <v>50000</v>
      </c>
      <c r="E74" s="86">
        <v>22500</v>
      </c>
    </row>
    <row r="75" spans="2:5" ht="15" customHeight="1">
      <c r="B75" s="222" t="s">
        <v>187</v>
      </c>
      <c r="C75" s="85">
        <v>1</v>
      </c>
      <c r="D75" s="86">
        <v>50000</v>
      </c>
      <c r="E75" s="86">
        <v>25000</v>
      </c>
    </row>
    <row r="76" spans="2:5" ht="15">
      <c r="B76" s="222" t="s">
        <v>206</v>
      </c>
      <c r="C76" s="85">
        <v>1</v>
      </c>
      <c r="D76" s="86">
        <v>50000</v>
      </c>
      <c r="E76" s="86">
        <v>45000</v>
      </c>
    </row>
    <row r="77" spans="2:5" ht="15">
      <c r="B77" s="222" t="s">
        <v>225</v>
      </c>
      <c r="C77" s="85">
        <v>1</v>
      </c>
      <c r="D77" s="86">
        <v>500000</v>
      </c>
      <c r="E77" s="86">
        <v>50000</v>
      </c>
    </row>
    <row r="78" spans="2:5" ht="15">
      <c r="B78" s="222" t="s">
        <v>204</v>
      </c>
      <c r="C78" s="85">
        <v>1</v>
      </c>
      <c r="D78" s="86">
        <v>100000</v>
      </c>
      <c r="E78" s="86">
        <v>50000</v>
      </c>
    </row>
    <row r="79" spans="2:5" ht="15">
      <c r="B79" s="222" t="s">
        <v>198</v>
      </c>
      <c r="C79" s="85">
        <v>1</v>
      </c>
      <c r="D79" s="86">
        <v>200000</v>
      </c>
      <c r="E79" s="86">
        <v>198000</v>
      </c>
    </row>
    <row r="80" spans="2:5" ht="15">
      <c r="B80" s="222" t="s">
        <v>231</v>
      </c>
      <c r="C80" s="85">
        <v>1</v>
      </c>
      <c r="D80" s="86">
        <v>250000</v>
      </c>
      <c r="E80" s="86">
        <v>1000</v>
      </c>
    </row>
    <row r="81" spans="2:5" ht="15">
      <c r="B81" s="222" t="s">
        <v>203</v>
      </c>
      <c r="C81" s="85">
        <v>1</v>
      </c>
      <c r="D81" s="86">
        <v>25000</v>
      </c>
      <c r="E81" s="86">
        <v>25000</v>
      </c>
    </row>
    <row r="82" spans="2:5" ht="15">
      <c r="B82" s="222" t="s">
        <v>243</v>
      </c>
      <c r="C82" s="85">
        <v>1</v>
      </c>
      <c r="D82" s="86">
        <v>500000</v>
      </c>
      <c r="E82" s="86">
        <v>500000</v>
      </c>
    </row>
    <row r="83" spans="2:5" ht="15">
      <c r="B83" s="222" t="s">
        <v>200</v>
      </c>
      <c r="C83" s="85">
        <v>1</v>
      </c>
      <c r="D83" s="86">
        <v>5000</v>
      </c>
      <c r="E83" s="86">
        <v>2450</v>
      </c>
    </row>
    <row r="84" spans="2:5" ht="15">
      <c r="B84" s="222" t="s">
        <v>219</v>
      </c>
      <c r="C84" s="85">
        <v>1</v>
      </c>
      <c r="D84" s="86">
        <v>20000</v>
      </c>
      <c r="E84" s="86">
        <v>10000</v>
      </c>
    </row>
    <row r="85" spans="2:5" ht="15">
      <c r="B85" s="222" t="s">
        <v>217</v>
      </c>
      <c r="C85" s="85">
        <v>1</v>
      </c>
      <c r="D85" s="86">
        <v>100000</v>
      </c>
      <c r="E85" s="86">
        <v>50000</v>
      </c>
    </row>
    <row r="86" spans="2:5" ht="15">
      <c r="B86" s="222" t="s">
        <v>191</v>
      </c>
      <c r="C86" s="85">
        <v>1</v>
      </c>
      <c r="D86" s="86">
        <v>1000000</v>
      </c>
      <c r="E86" s="86">
        <v>400000</v>
      </c>
    </row>
    <row r="87" spans="2:5" ht="15">
      <c r="B87" s="222" t="s">
        <v>220</v>
      </c>
      <c r="C87" s="85">
        <v>1</v>
      </c>
      <c r="D87" s="86">
        <v>50000</v>
      </c>
      <c r="E87" s="86">
        <v>37500</v>
      </c>
    </row>
    <row r="88" spans="2:5" ht="15">
      <c r="B88" s="174" t="s">
        <v>32</v>
      </c>
      <c r="C88" s="91">
        <f>SUM(C35:C87)</f>
        <v>1892</v>
      </c>
      <c r="D88" s="91">
        <f>SUM(D35:D87)</f>
        <v>420078325</v>
      </c>
      <c r="E88" s="91">
        <f>SUM(E35:E87)</f>
        <v>304456896</v>
      </c>
    </row>
  </sheetData>
  <sheetProtection/>
  <mergeCells count="12">
    <mergeCell ref="B32:B34"/>
    <mergeCell ref="C32:C34"/>
    <mergeCell ref="D32:D34"/>
    <mergeCell ref="E32:E34"/>
    <mergeCell ref="A3:F4"/>
    <mergeCell ref="B6:E6"/>
    <mergeCell ref="B8:B10"/>
    <mergeCell ref="C8:C10"/>
    <mergeCell ref="D8:D10"/>
    <mergeCell ref="E8:E10"/>
    <mergeCell ref="A1:G1"/>
    <mergeCell ref="B30:E3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&amp;L20.07.2012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88">
      <selection activeCell="L41" sqref="L41"/>
    </sheetView>
  </sheetViews>
  <sheetFormatPr defaultColWidth="9.140625" defaultRowHeight="16.5" customHeight="1"/>
  <cols>
    <col min="2" max="2" width="20.57421875" style="227" customWidth="1"/>
    <col min="3" max="4" width="13.8515625" style="0" customWidth="1"/>
    <col min="5" max="5" width="20.8515625" style="0" customWidth="1"/>
    <col min="186" max="186" width="18.00390625" style="0" customWidth="1"/>
    <col min="187" max="188" width="13.8515625" style="0" customWidth="1"/>
    <col min="189" max="189" width="19.421875" style="0" customWidth="1"/>
    <col min="191" max="191" width="11.421875" style="0" customWidth="1"/>
    <col min="193" max="193" width="20.140625" style="0" bestFit="1" customWidth="1"/>
  </cols>
  <sheetData>
    <row r="1" spans="1:6" ht="21.75" customHeight="1" thickBot="1">
      <c r="A1" s="443" t="s">
        <v>422</v>
      </c>
      <c r="B1" s="443"/>
      <c r="C1" s="443"/>
      <c r="D1" s="443"/>
      <c r="E1" s="443"/>
      <c r="F1" s="443"/>
    </row>
    <row r="2" spans="1:6" ht="21.75" customHeight="1">
      <c r="A2" s="124"/>
      <c r="B2" s="223"/>
      <c r="C2" s="124"/>
      <c r="D2" s="124"/>
      <c r="E2" s="124"/>
      <c r="F2" s="124"/>
    </row>
    <row r="4" spans="1:6" ht="16.5" customHeight="1">
      <c r="A4" s="390" t="s">
        <v>262</v>
      </c>
      <c r="B4" s="390"/>
      <c r="C4" s="390"/>
      <c r="D4" s="390"/>
      <c r="E4" s="390"/>
      <c r="F4" s="390"/>
    </row>
    <row r="5" spans="1:6" ht="16.5" customHeight="1">
      <c r="A5" s="126"/>
      <c r="B5" s="224"/>
      <c r="C5" s="126"/>
      <c r="D5" s="126"/>
      <c r="E5" s="126"/>
      <c r="F5" s="126"/>
    </row>
    <row r="6" spans="2:6" ht="16.5" customHeight="1">
      <c r="B6" s="224"/>
      <c r="C6" s="116"/>
      <c r="D6" s="116"/>
      <c r="E6" s="116"/>
      <c r="F6" s="116"/>
    </row>
    <row r="7" spans="2:5" ht="16.5" customHeight="1">
      <c r="B7" s="429" t="s">
        <v>139</v>
      </c>
      <c r="C7" s="429"/>
      <c r="D7" s="429"/>
      <c r="E7" s="429"/>
    </row>
    <row r="8" spans="2:5" ht="16.5" customHeight="1">
      <c r="B8" s="511" t="s">
        <v>263</v>
      </c>
      <c r="C8" s="509" t="s">
        <v>264</v>
      </c>
      <c r="D8" s="509" t="s">
        <v>260</v>
      </c>
      <c r="E8" s="509" t="s">
        <v>261</v>
      </c>
    </row>
    <row r="9" spans="2:5" ht="16.5" customHeight="1">
      <c r="B9" s="512"/>
      <c r="C9" s="509"/>
      <c r="D9" s="510"/>
      <c r="E9" s="510"/>
    </row>
    <row r="10" spans="2:5" ht="21" customHeight="1">
      <c r="B10" s="513"/>
      <c r="C10" s="509"/>
      <c r="D10" s="510"/>
      <c r="E10" s="510"/>
    </row>
    <row r="11" spans="2:5" ht="16.5" customHeight="1">
      <c r="B11" s="190" t="s">
        <v>471</v>
      </c>
      <c r="C11" s="85">
        <v>7</v>
      </c>
      <c r="D11" s="86">
        <v>45450000</v>
      </c>
      <c r="E11" s="86">
        <v>7763390</v>
      </c>
    </row>
    <row r="12" spans="2:5" ht="16.5" customHeight="1">
      <c r="B12" s="190" t="s">
        <v>310</v>
      </c>
      <c r="C12" s="85">
        <v>6</v>
      </c>
      <c r="D12" s="86">
        <v>16630000</v>
      </c>
      <c r="E12" s="86">
        <v>12622021</v>
      </c>
    </row>
    <row r="13" spans="2:5" ht="16.5" customHeight="1">
      <c r="B13" s="190" t="s">
        <v>323</v>
      </c>
      <c r="C13" s="85">
        <v>5</v>
      </c>
      <c r="D13" s="86">
        <v>699000</v>
      </c>
      <c r="E13" s="86">
        <v>304000</v>
      </c>
    </row>
    <row r="14" spans="2:5" ht="16.5" customHeight="1">
      <c r="B14" s="190" t="s">
        <v>321</v>
      </c>
      <c r="C14" s="85">
        <v>5</v>
      </c>
      <c r="D14" s="86">
        <v>35050000</v>
      </c>
      <c r="E14" s="86">
        <v>192737</v>
      </c>
    </row>
    <row r="15" spans="2:5" ht="16.5" customHeight="1">
      <c r="B15" s="190" t="s">
        <v>317</v>
      </c>
      <c r="C15" s="85">
        <v>4</v>
      </c>
      <c r="D15" s="86">
        <v>2530000</v>
      </c>
      <c r="E15" s="86">
        <v>883650</v>
      </c>
    </row>
    <row r="16" spans="2:5" ht="16.5" customHeight="1">
      <c r="B16" s="190" t="s">
        <v>316</v>
      </c>
      <c r="C16" s="85">
        <v>3</v>
      </c>
      <c r="D16" s="86">
        <v>200000</v>
      </c>
      <c r="E16" s="86">
        <v>50003</v>
      </c>
    </row>
    <row r="17" spans="2:5" ht="16.5" customHeight="1">
      <c r="B17" s="190" t="s">
        <v>325</v>
      </c>
      <c r="C17" s="85">
        <v>3</v>
      </c>
      <c r="D17" s="86">
        <v>1350000</v>
      </c>
      <c r="E17" s="86">
        <v>138500</v>
      </c>
    </row>
    <row r="18" spans="2:5" ht="16.5" customHeight="1">
      <c r="B18" s="190" t="s">
        <v>311</v>
      </c>
      <c r="C18" s="85">
        <v>3</v>
      </c>
      <c r="D18" s="86">
        <v>3705000</v>
      </c>
      <c r="E18" s="86">
        <v>1871500</v>
      </c>
    </row>
    <row r="19" spans="2:5" ht="16.5" customHeight="1">
      <c r="B19" s="190" t="s">
        <v>396</v>
      </c>
      <c r="C19" s="85">
        <v>2</v>
      </c>
      <c r="D19" s="86">
        <v>10050000</v>
      </c>
      <c r="E19" s="86">
        <v>9650001</v>
      </c>
    </row>
    <row r="20" spans="2:5" ht="16.5" customHeight="1">
      <c r="B20" s="190" t="s">
        <v>397</v>
      </c>
      <c r="C20" s="85">
        <v>2</v>
      </c>
      <c r="D20" s="86">
        <v>74550000</v>
      </c>
      <c r="E20" s="86">
        <v>74549994</v>
      </c>
    </row>
    <row r="21" spans="2:5" ht="16.5" customHeight="1">
      <c r="B21" s="190" t="s">
        <v>339</v>
      </c>
      <c r="C21" s="85">
        <v>2</v>
      </c>
      <c r="D21" s="86">
        <v>2150000</v>
      </c>
      <c r="E21" s="86">
        <v>2099700</v>
      </c>
    </row>
    <row r="22" spans="2:5" ht="16.5" customHeight="1">
      <c r="B22" s="190" t="s">
        <v>322</v>
      </c>
      <c r="C22" s="85">
        <v>2</v>
      </c>
      <c r="D22" s="86">
        <v>2100000</v>
      </c>
      <c r="E22" s="86">
        <v>550000</v>
      </c>
    </row>
    <row r="23" spans="2:5" ht="16.5" customHeight="1">
      <c r="B23" s="190" t="s">
        <v>312</v>
      </c>
      <c r="C23" s="85">
        <v>2</v>
      </c>
      <c r="D23" s="86">
        <v>10100000</v>
      </c>
      <c r="E23" s="86">
        <v>100001</v>
      </c>
    </row>
    <row r="24" spans="2:5" ht="16.5" customHeight="1">
      <c r="B24" s="190" t="s">
        <v>313</v>
      </c>
      <c r="C24" s="85">
        <v>2</v>
      </c>
      <c r="D24" s="86">
        <v>11630000</v>
      </c>
      <c r="E24" s="86">
        <v>20004</v>
      </c>
    </row>
    <row r="25" spans="2:5" ht="16.5" customHeight="1">
      <c r="B25" s="190" t="s">
        <v>444</v>
      </c>
      <c r="C25" s="85">
        <v>2</v>
      </c>
      <c r="D25" s="86">
        <v>52296000</v>
      </c>
      <c r="E25" s="86">
        <v>13548100</v>
      </c>
    </row>
    <row r="26" spans="2:5" ht="16.5" customHeight="1">
      <c r="B26" s="190" t="s">
        <v>445</v>
      </c>
      <c r="C26" s="85">
        <v>1</v>
      </c>
      <c r="D26" s="86">
        <v>25200000</v>
      </c>
      <c r="E26" s="86">
        <v>25199900</v>
      </c>
    </row>
    <row r="27" spans="2:5" ht="16.5" customHeight="1">
      <c r="B27" s="190" t="s">
        <v>446</v>
      </c>
      <c r="C27" s="85">
        <v>1</v>
      </c>
      <c r="D27" s="86">
        <v>100000</v>
      </c>
      <c r="E27" s="86">
        <v>40000</v>
      </c>
    </row>
    <row r="28" spans="2:5" ht="16.5" customHeight="1">
      <c r="B28" s="190" t="s">
        <v>447</v>
      </c>
      <c r="C28" s="85">
        <v>1</v>
      </c>
      <c r="D28" s="86">
        <v>100000</v>
      </c>
      <c r="E28" s="86">
        <v>70250</v>
      </c>
    </row>
    <row r="29" spans="2:5" ht="16.5" customHeight="1">
      <c r="B29" s="190" t="s">
        <v>409</v>
      </c>
      <c r="C29" s="85">
        <v>1</v>
      </c>
      <c r="D29" s="86">
        <v>900000</v>
      </c>
      <c r="E29" s="86">
        <v>450000</v>
      </c>
    </row>
    <row r="30" spans="2:5" ht="16.5" customHeight="1">
      <c r="B30" s="190" t="s">
        <v>330</v>
      </c>
      <c r="C30" s="85">
        <v>1</v>
      </c>
      <c r="D30" s="86">
        <v>100000</v>
      </c>
      <c r="E30" s="86">
        <v>99996</v>
      </c>
    </row>
    <row r="31" spans="2:5" ht="16.5" customHeight="1">
      <c r="B31" s="190" t="s">
        <v>448</v>
      </c>
      <c r="C31" s="85">
        <v>1</v>
      </c>
      <c r="D31" s="86">
        <v>50000</v>
      </c>
      <c r="E31" s="86">
        <v>25500</v>
      </c>
    </row>
    <row r="32" spans="2:5" ht="16.5" customHeight="1">
      <c r="B32" s="190" t="s">
        <v>314</v>
      </c>
      <c r="C32" s="85">
        <v>1</v>
      </c>
      <c r="D32" s="86">
        <v>100000</v>
      </c>
      <c r="E32" s="86">
        <v>29500</v>
      </c>
    </row>
    <row r="33" spans="2:5" ht="16.5" customHeight="1">
      <c r="B33" s="190" t="s">
        <v>319</v>
      </c>
      <c r="C33" s="85">
        <v>1</v>
      </c>
      <c r="D33" s="86">
        <v>100000</v>
      </c>
      <c r="E33" s="86">
        <v>50000</v>
      </c>
    </row>
    <row r="34" spans="2:5" ht="16.5" customHeight="1">
      <c r="B34" s="190" t="s">
        <v>327</v>
      </c>
      <c r="C34" s="85">
        <v>1</v>
      </c>
      <c r="D34" s="86">
        <v>100000</v>
      </c>
      <c r="E34" s="86">
        <v>50000</v>
      </c>
    </row>
    <row r="35" spans="2:5" ht="16.5" customHeight="1">
      <c r="B35" s="190" t="s">
        <v>355</v>
      </c>
      <c r="C35" s="85">
        <v>1</v>
      </c>
      <c r="D35" s="86">
        <v>50000</v>
      </c>
      <c r="E35" s="86">
        <v>500</v>
      </c>
    </row>
    <row r="36" spans="2:5" ht="16.5" customHeight="1">
      <c r="B36" s="190" t="s">
        <v>309</v>
      </c>
      <c r="C36" s="85">
        <v>1</v>
      </c>
      <c r="D36" s="86">
        <v>150000</v>
      </c>
      <c r="E36" s="86">
        <v>82500</v>
      </c>
    </row>
    <row r="37" spans="2:5" ht="16.5" customHeight="1">
      <c r="B37" s="190" t="s">
        <v>320</v>
      </c>
      <c r="C37" s="85">
        <v>1</v>
      </c>
      <c r="D37" s="86">
        <v>450547</v>
      </c>
      <c r="E37" s="86">
        <v>14080</v>
      </c>
    </row>
    <row r="38" spans="2:5" ht="16.5" customHeight="1">
      <c r="B38" s="190" t="s">
        <v>326</v>
      </c>
      <c r="C38" s="85">
        <v>1</v>
      </c>
      <c r="D38" s="86">
        <v>50000</v>
      </c>
      <c r="E38" s="86">
        <v>35000</v>
      </c>
    </row>
    <row r="39" spans="2:5" ht="16.5" customHeight="1">
      <c r="B39" s="517" t="s">
        <v>32</v>
      </c>
      <c r="C39" s="517"/>
      <c r="D39" s="517"/>
      <c r="E39" s="91">
        <f>SUM(E11:E38)</f>
        <v>150490827</v>
      </c>
    </row>
    <row r="40" spans="2:5" ht="16.5" customHeight="1">
      <c r="B40" s="225"/>
      <c r="C40" s="88"/>
      <c r="D40" s="89"/>
      <c r="E40" s="89"/>
    </row>
    <row r="41" spans="2:5" ht="16.5" customHeight="1">
      <c r="B41" s="225"/>
      <c r="C41" s="88"/>
      <c r="D41" s="89"/>
      <c r="E41" s="89"/>
    </row>
    <row r="42" spans="2:5" ht="16.5" customHeight="1">
      <c r="B42" s="225"/>
      <c r="C42" s="88"/>
      <c r="D42" s="89"/>
      <c r="E42" s="89"/>
    </row>
    <row r="43" spans="2:5" ht="16.5" customHeight="1">
      <c r="B43" s="225"/>
      <c r="C43" s="88"/>
      <c r="D43" s="89"/>
      <c r="E43" s="89"/>
    </row>
    <row r="44" spans="2:5" ht="16.5" customHeight="1">
      <c r="B44" s="225"/>
      <c r="C44" s="88"/>
      <c r="D44" s="89"/>
      <c r="E44" s="89"/>
    </row>
    <row r="45" spans="2:5" ht="16.5" customHeight="1">
      <c r="B45" s="225"/>
      <c r="C45" s="88"/>
      <c r="D45" s="89"/>
      <c r="E45" s="89"/>
    </row>
    <row r="46" spans="2:5" ht="16.5" customHeight="1">
      <c r="B46" s="429" t="s">
        <v>150</v>
      </c>
      <c r="C46" s="429"/>
      <c r="D46" s="429"/>
      <c r="E46" s="429"/>
    </row>
    <row r="47" spans="2:5" ht="16.5" customHeight="1">
      <c r="B47" s="511" t="s">
        <v>263</v>
      </c>
      <c r="C47" s="509" t="s">
        <v>259</v>
      </c>
      <c r="D47" s="518" t="s">
        <v>260</v>
      </c>
      <c r="E47" s="509" t="s">
        <v>261</v>
      </c>
    </row>
    <row r="48" spans="2:5" ht="16.5" customHeight="1">
      <c r="B48" s="512"/>
      <c r="C48" s="509"/>
      <c r="D48" s="519"/>
      <c r="E48" s="510"/>
    </row>
    <row r="49" spans="2:5" ht="16.5" customHeight="1">
      <c r="B49" s="513"/>
      <c r="C49" s="509"/>
      <c r="D49" s="519"/>
      <c r="E49" s="510"/>
    </row>
    <row r="50" spans="2:5" ht="16.5" customHeight="1">
      <c r="B50" s="199" t="s">
        <v>309</v>
      </c>
      <c r="C50" s="85">
        <v>71</v>
      </c>
      <c r="D50" s="86">
        <v>10467000</v>
      </c>
      <c r="E50" s="86">
        <v>7429150</v>
      </c>
    </row>
    <row r="51" spans="2:5" ht="16.5" customHeight="1">
      <c r="B51" s="190" t="s">
        <v>310</v>
      </c>
      <c r="C51" s="85">
        <v>31</v>
      </c>
      <c r="D51" s="86">
        <v>6917000</v>
      </c>
      <c r="E51" s="86">
        <v>3224775</v>
      </c>
    </row>
    <row r="52" spans="2:5" ht="16.5" customHeight="1">
      <c r="B52" s="190" t="s">
        <v>471</v>
      </c>
      <c r="C52" s="85">
        <v>28</v>
      </c>
      <c r="D52" s="86">
        <v>13115000</v>
      </c>
      <c r="E52" s="86">
        <v>7034275</v>
      </c>
    </row>
    <row r="53" spans="2:5" ht="16.5" customHeight="1">
      <c r="B53" s="190" t="s">
        <v>312</v>
      </c>
      <c r="C53" s="85">
        <v>19</v>
      </c>
      <c r="D53" s="86">
        <v>2495000</v>
      </c>
      <c r="E53" s="86">
        <v>2011850</v>
      </c>
    </row>
    <row r="54" spans="2:5" ht="16.5" customHeight="1">
      <c r="B54" s="190" t="s">
        <v>311</v>
      </c>
      <c r="C54" s="85">
        <v>12</v>
      </c>
      <c r="D54" s="86">
        <v>706000</v>
      </c>
      <c r="E54" s="86">
        <v>648500</v>
      </c>
    </row>
    <row r="55" spans="2:5" ht="16.5" customHeight="1">
      <c r="B55" s="190" t="s">
        <v>405</v>
      </c>
      <c r="C55" s="85">
        <v>12</v>
      </c>
      <c r="D55" s="86">
        <v>1585000</v>
      </c>
      <c r="E55" s="86">
        <v>839500</v>
      </c>
    </row>
    <row r="56" spans="2:5" ht="16.5" customHeight="1">
      <c r="B56" s="190" t="s">
        <v>357</v>
      </c>
      <c r="C56" s="85">
        <v>10</v>
      </c>
      <c r="D56" s="86">
        <v>1600000</v>
      </c>
      <c r="E56" s="86">
        <v>1470000</v>
      </c>
    </row>
    <row r="57" spans="2:5" ht="16.5" customHeight="1">
      <c r="B57" s="190" t="s">
        <v>323</v>
      </c>
      <c r="C57" s="85">
        <v>10</v>
      </c>
      <c r="D57" s="86">
        <v>4195000</v>
      </c>
      <c r="E57" s="86">
        <v>3499725</v>
      </c>
    </row>
    <row r="58" spans="2:5" ht="16.5" customHeight="1">
      <c r="B58" s="190" t="s">
        <v>327</v>
      </c>
      <c r="C58" s="85">
        <v>9</v>
      </c>
      <c r="D58" s="86">
        <v>2030000</v>
      </c>
      <c r="E58" s="86">
        <v>1307500</v>
      </c>
    </row>
    <row r="59" spans="2:5" ht="16.5" customHeight="1">
      <c r="B59" s="190" t="s">
        <v>313</v>
      </c>
      <c r="C59" s="85">
        <v>8</v>
      </c>
      <c r="D59" s="86">
        <v>3710000</v>
      </c>
      <c r="E59" s="86">
        <v>2972500</v>
      </c>
    </row>
    <row r="60" spans="2:5" ht="16.5" customHeight="1">
      <c r="B60" s="190" t="s">
        <v>322</v>
      </c>
      <c r="C60" s="85">
        <v>7</v>
      </c>
      <c r="D60" s="86">
        <v>2240000</v>
      </c>
      <c r="E60" s="86">
        <v>1504100</v>
      </c>
    </row>
    <row r="61" spans="2:5" ht="16.5" customHeight="1">
      <c r="B61" s="190" t="s">
        <v>397</v>
      </c>
      <c r="C61" s="85">
        <v>6</v>
      </c>
      <c r="D61" s="86">
        <v>2395000</v>
      </c>
      <c r="E61" s="86">
        <v>2380000</v>
      </c>
    </row>
    <row r="62" spans="2:5" ht="16.5" customHeight="1">
      <c r="B62" s="190" t="s">
        <v>321</v>
      </c>
      <c r="C62" s="85">
        <v>6</v>
      </c>
      <c r="D62" s="86">
        <v>280000</v>
      </c>
      <c r="E62" s="86">
        <v>174750</v>
      </c>
    </row>
    <row r="63" spans="2:5" ht="16.5" customHeight="1">
      <c r="B63" s="190" t="s">
        <v>325</v>
      </c>
      <c r="C63" s="85">
        <v>6</v>
      </c>
      <c r="D63" s="86">
        <v>765000</v>
      </c>
      <c r="E63" s="86">
        <v>447000</v>
      </c>
    </row>
    <row r="64" spans="2:5" ht="16.5" customHeight="1">
      <c r="B64" s="190" t="s">
        <v>396</v>
      </c>
      <c r="C64" s="85">
        <v>5</v>
      </c>
      <c r="D64" s="86">
        <v>615000</v>
      </c>
      <c r="E64" s="86">
        <v>275000</v>
      </c>
    </row>
    <row r="65" spans="2:5" ht="16.5" customHeight="1">
      <c r="B65" s="190" t="s">
        <v>326</v>
      </c>
      <c r="C65" s="85">
        <v>5</v>
      </c>
      <c r="D65" s="86">
        <v>1050000</v>
      </c>
      <c r="E65" s="86">
        <v>996000</v>
      </c>
    </row>
    <row r="66" spans="2:5" ht="16.5" customHeight="1">
      <c r="B66" s="190" t="s">
        <v>331</v>
      </c>
      <c r="C66" s="85">
        <v>5</v>
      </c>
      <c r="D66" s="86">
        <v>400000</v>
      </c>
      <c r="E66" s="86">
        <v>221000</v>
      </c>
    </row>
    <row r="67" spans="2:5" ht="16.5" customHeight="1">
      <c r="B67" s="190" t="s">
        <v>318</v>
      </c>
      <c r="C67" s="85">
        <v>5</v>
      </c>
      <c r="D67" s="86">
        <v>255000</v>
      </c>
      <c r="E67" s="86">
        <v>202500</v>
      </c>
    </row>
    <row r="68" spans="2:5" ht="16.5" customHeight="1">
      <c r="B68" s="190" t="s">
        <v>317</v>
      </c>
      <c r="C68" s="85">
        <v>5</v>
      </c>
      <c r="D68" s="86">
        <v>8945000</v>
      </c>
      <c r="E68" s="86">
        <v>8645875</v>
      </c>
    </row>
    <row r="69" spans="2:5" ht="16.5" customHeight="1">
      <c r="B69" s="190" t="s">
        <v>449</v>
      </c>
      <c r="C69" s="85">
        <v>5</v>
      </c>
      <c r="D69" s="86">
        <v>710000</v>
      </c>
      <c r="E69" s="86">
        <v>65000</v>
      </c>
    </row>
    <row r="70" spans="2:5" ht="16.5" customHeight="1">
      <c r="B70" s="190" t="s">
        <v>328</v>
      </c>
      <c r="C70" s="85">
        <v>5</v>
      </c>
      <c r="D70" s="86">
        <v>3160000</v>
      </c>
      <c r="E70" s="86">
        <v>750000</v>
      </c>
    </row>
    <row r="71" spans="2:5" ht="16.5" customHeight="1">
      <c r="B71" s="190" t="s">
        <v>320</v>
      </c>
      <c r="C71" s="85">
        <v>5</v>
      </c>
      <c r="D71" s="86">
        <v>305000</v>
      </c>
      <c r="E71" s="86">
        <v>235000</v>
      </c>
    </row>
    <row r="72" spans="2:5" ht="16.5" customHeight="1">
      <c r="B72" s="190" t="s">
        <v>316</v>
      </c>
      <c r="C72" s="85">
        <v>4</v>
      </c>
      <c r="D72" s="86">
        <v>181000</v>
      </c>
      <c r="E72" s="86">
        <v>132000</v>
      </c>
    </row>
    <row r="73" spans="2:5" ht="16.5" customHeight="1">
      <c r="B73" s="190" t="s">
        <v>329</v>
      </c>
      <c r="C73" s="85">
        <v>4</v>
      </c>
      <c r="D73" s="86">
        <v>350000</v>
      </c>
      <c r="E73" s="86">
        <v>137300</v>
      </c>
    </row>
    <row r="74" spans="2:5" ht="16.5" customHeight="1">
      <c r="B74" s="190" t="s">
        <v>339</v>
      </c>
      <c r="C74" s="85">
        <v>4</v>
      </c>
      <c r="D74" s="86">
        <v>670000</v>
      </c>
      <c r="E74" s="86">
        <v>642000</v>
      </c>
    </row>
    <row r="75" spans="2:5" ht="16.5" customHeight="1">
      <c r="B75" s="190" t="s">
        <v>345</v>
      </c>
      <c r="C75" s="85">
        <v>4</v>
      </c>
      <c r="D75" s="86">
        <v>430000</v>
      </c>
      <c r="E75" s="86">
        <v>333000</v>
      </c>
    </row>
    <row r="76" spans="2:5" ht="16.5" customHeight="1">
      <c r="B76" s="190" t="s">
        <v>411</v>
      </c>
      <c r="C76" s="85">
        <v>3</v>
      </c>
      <c r="D76" s="86">
        <v>153000</v>
      </c>
      <c r="E76" s="86">
        <v>103000</v>
      </c>
    </row>
    <row r="77" spans="2:5" ht="16.5" customHeight="1">
      <c r="B77" s="190" t="s">
        <v>355</v>
      </c>
      <c r="C77" s="85">
        <v>3</v>
      </c>
      <c r="D77" s="86">
        <v>160000</v>
      </c>
      <c r="E77" s="86">
        <v>124100</v>
      </c>
    </row>
    <row r="78" spans="2:5" ht="16.5" customHeight="1">
      <c r="B78" s="190" t="s">
        <v>315</v>
      </c>
      <c r="C78" s="85">
        <v>3</v>
      </c>
      <c r="D78" s="86">
        <v>200000</v>
      </c>
      <c r="E78" s="86">
        <v>110000</v>
      </c>
    </row>
    <row r="79" spans="2:5" ht="16.5" customHeight="1">
      <c r="B79" s="190" t="s">
        <v>324</v>
      </c>
      <c r="C79" s="85">
        <v>2</v>
      </c>
      <c r="D79" s="86">
        <v>60000</v>
      </c>
      <c r="E79" s="86">
        <v>32500</v>
      </c>
    </row>
    <row r="80" spans="2:5" ht="16.5" customHeight="1">
      <c r="B80" s="190" t="s">
        <v>399</v>
      </c>
      <c r="C80" s="85">
        <v>2</v>
      </c>
      <c r="D80" s="86">
        <v>150000</v>
      </c>
      <c r="E80" s="86">
        <v>65000</v>
      </c>
    </row>
    <row r="81" spans="2:5" ht="16.5" customHeight="1">
      <c r="B81" s="190" t="s">
        <v>356</v>
      </c>
      <c r="C81" s="85">
        <v>2</v>
      </c>
      <c r="D81" s="86">
        <v>200000</v>
      </c>
      <c r="E81" s="86">
        <v>150000</v>
      </c>
    </row>
    <row r="82" spans="2:5" ht="16.5" customHeight="1">
      <c r="B82" s="190" t="s">
        <v>450</v>
      </c>
      <c r="C82" s="85">
        <v>2</v>
      </c>
      <c r="D82" s="86">
        <v>200000</v>
      </c>
      <c r="E82" s="86">
        <v>179000</v>
      </c>
    </row>
    <row r="83" spans="2:5" ht="16.5" customHeight="1">
      <c r="B83" s="190" t="s">
        <v>407</v>
      </c>
      <c r="C83" s="85">
        <v>2</v>
      </c>
      <c r="D83" s="86">
        <v>210000</v>
      </c>
      <c r="E83" s="86">
        <v>110000</v>
      </c>
    </row>
    <row r="84" spans="2:5" ht="16.5" customHeight="1">
      <c r="B84" s="190" t="s">
        <v>314</v>
      </c>
      <c r="C84" s="85">
        <v>2</v>
      </c>
      <c r="D84" s="86">
        <v>20000</v>
      </c>
      <c r="E84" s="86">
        <v>15000</v>
      </c>
    </row>
    <row r="85" spans="2:5" ht="16.5" customHeight="1">
      <c r="B85" s="190" t="s">
        <v>410</v>
      </c>
      <c r="C85" s="85">
        <v>2</v>
      </c>
      <c r="D85" s="86">
        <v>70000</v>
      </c>
      <c r="E85" s="86">
        <v>37500</v>
      </c>
    </row>
    <row r="86" spans="2:5" ht="16.5" customHeight="1">
      <c r="B86" s="190" t="s">
        <v>392</v>
      </c>
      <c r="C86" s="85">
        <v>2</v>
      </c>
      <c r="D86" s="86">
        <v>90000</v>
      </c>
      <c r="E86" s="86">
        <v>35400</v>
      </c>
    </row>
    <row r="87" spans="2:5" ht="16.5" customHeight="1">
      <c r="B87" s="190" t="s">
        <v>408</v>
      </c>
      <c r="C87" s="85">
        <v>1</v>
      </c>
      <c r="D87" s="86">
        <v>50000</v>
      </c>
      <c r="E87" s="86">
        <v>50000</v>
      </c>
    </row>
    <row r="88" spans="2:5" ht="16.5" customHeight="1">
      <c r="B88" s="190" t="s">
        <v>400</v>
      </c>
      <c r="C88" s="85">
        <v>1</v>
      </c>
      <c r="D88" s="86">
        <v>100000</v>
      </c>
      <c r="E88" s="86">
        <v>50000</v>
      </c>
    </row>
    <row r="89" spans="2:5" ht="16.5" customHeight="1">
      <c r="B89" s="190" t="s">
        <v>451</v>
      </c>
      <c r="C89" s="85">
        <v>1</v>
      </c>
      <c r="D89" s="86">
        <v>50000</v>
      </c>
      <c r="E89" s="86">
        <v>25000</v>
      </c>
    </row>
    <row r="90" spans="2:5" ht="16.5" customHeight="1">
      <c r="B90" s="190" t="s">
        <v>452</v>
      </c>
      <c r="C90" s="85">
        <v>1</v>
      </c>
      <c r="D90" s="86">
        <v>10000</v>
      </c>
      <c r="E90" s="86">
        <v>9900</v>
      </c>
    </row>
    <row r="91" spans="2:5" ht="16.5" customHeight="1">
      <c r="B91" s="190" t="s">
        <v>344</v>
      </c>
      <c r="C91" s="85">
        <v>1</v>
      </c>
      <c r="D91" s="86">
        <v>1000000</v>
      </c>
      <c r="E91" s="86">
        <v>70000</v>
      </c>
    </row>
    <row r="92" spans="2:5" ht="16.5" customHeight="1">
      <c r="B92" s="190" t="s">
        <v>395</v>
      </c>
      <c r="C92" s="85">
        <v>1</v>
      </c>
      <c r="D92" s="86">
        <v>1000000</v>
      </c>
      <c r="E92" s="86">
        <v>500000</v>
      </c>
    </row>
    <row r="93" spans="2:5" ht="16.5" customHeight="1">
      <c r="B93" s="190" t="s">
        <v>446</v>
      </c>
      <c r="C93" s="85">
        <v>1</v>
      </c>
      <c r="D93" s="86">
        <v>100000</v>
      </c>
      <c r="E93" s="86">
        <v>50000</v>
      </c>
    </row>
    <row r="94" spans="2:5" ht="16.5" customHeight="1">
      <c r="B94" s="190" t="s">
        <v>453</v>
      </c>
      <c r="C94" s="85">
        <v>1</v>
      </c>
      <c r="D94" s="86">
        <v>100000</v>
      </c>
      <c r="E94" s="86">
        <v>5000</v>
      </c>
    </row>
    <row r="95" spans="2:5" ht="16.5" customHeight="1">
      <c r="B95" s="190" t="s">
        <v>454</v>
      </c>
      <c r="C95" s="85">
        <v>1</v>
      </c>
      <c r="D95" s="86">
        <v>10000</v>
      </c>
      <c r="E95" s="85">
        <v>9000</v>
      </c>
    </row>
    <row r="96" spans="2:5" ht="16.5" customHeight="1">
      <c r="B96" s="190" t="s">
        <v>455</v>
      </c>
      <c r="C96" s="85">
        <v>1</v>
      </c>
      <c r="D96" s="86">
        <v>100000</v>
      </c>
      <c r="E96" s="86">
        <v>10000</v>
      </c>
    </row>
    <row r="97" spans="2:5" ht="16.5" customHeight="1">
      <c r="B97" s="190" t="s">
        <v>346</v>
      </c>
      <c r="C97" s="85">
        <v>1</v>
      </c>
      <c r="D97" s="86">
        <v>150000</v>
      </c>
      <c r="E97" s="86">
        <v>150000</v>
      </c>
    </row>
    <row r="98" spans="2:5" ht="16.5" customHeight="1">
      <c r="B98" s="190" t="s">
        <v>456</v>
      </c>
      <c r="C98" s="85">
        <v>1</v>
      </c>
      <c r="D98" s="86">
        <v>250000</v>
      </c>
      <c r="E98" s="86">
        <v>75000</v>
      </c>
    </row>
    <row r="99" spans="2:5" ht="16.5" customHeight="1">
      <c r="B99" s="190" t="s">
        <v>457</v>
      </c>
      <c r="C99" s="85">
        <v>1</v>
      </c>
      <c r="D99" s="86">
        <v>100000</v>
      </c>
      <c r="E99" s="86">
        <v>78000</v>
      </c>
    </row>
    <row r="100" spans="2:5" ht="16.5" customHeight="1">
      <c r="B100" s="190" t="s">
        <v>406</v>
      </c>
      <c r="C100" s="85">
        <v>1</v>
      </c>
      <c r="D100" s="86">
        <v>5000</v>
      </c>
      <c r="E100" s="86">
        <v>4900</v>
      </c>
    </row>
    <row r="101" spans="2:5" ht="16.5" customHeight="1">
      <c r="B101" s="190" t="s">
        <v>445</v>
      </c>
      <c r="C101" s="85">
        <v>1</v>
      </c>
      <c r="D101" s="86">
        <v>50000</v>
      </c>
      <c r="E101" s="86">
        <v>49500</v>
      </c>
    </row>
    <row r="102" spans="2:5" ht="16.5" customHeight="1">
      <c r="B102" s="190" t="s">
        <v>398</v>
      </c>
      <c r="C102" s="85">
        <v>1</v>
      </c>
      <c r="D102" s="86">
        <v>50000</v>
      </c>
      <c r="E102" s="86">
        <v>45000</v>
      </c>
    </row>
    <row r="103" spans="2:5" ht="16.5" customHeight="1">
      <c r="B103" s="190" t="s">
        <v>458</v>
      </c>
      <c r="C103" s="85">
        <v>1</v>
      </c>
      <c r="D103" s="86">
        <v>100000</v>
      </c>
      <c r="E103" s="86">
        <v>90000</v>
      </c>
    </row>
    <row r="104" spans="2:5" ht="16.5" customHeight="1">
      <c r="B104" s="190" t="s">
        <v>391</v>
      </c>
      <c r="C104" s="85">
        <v>1</v>
      </c>
      <c r="D104" s="86">
        <v>100000</v>
      </c>
      <c r="E104" s="86">
        <v>95000</v>
      </c>
    </row>
    <row r="105" spans="2:5" ht="16.5" customHeight="1">
      <c r="B105" s="190" t="s">
        <v>340</v>
      </c>
      <c r="C105" s="85">
        <v>1</v>
      </c>
      <c r="D105" s="86">
        <v>2000000</v>
      </c>
      <c r="E105" s="86">
        <v>2000000</v>
      </c>
    </row>
    <row r="106" spans="2:5" ht="16.5" customHeight="1">
      <c r="B106" s="190" t="s">
        <v>444</v>
      </c>
      <c r="C106" s="85">
        <v>1</v>
      </c>
      <c r="D106" s="86">
        <v>50000</v>
      </c>
      <c r="E106" s="86">
        <v>50000</v>
      </c>
    </row>
    <row r="107" spans="2:5" ht="16.5" customHeight="1">
      <c r="B107" s="190" t="s">
        <v>459</v>
      </c>
      <c r="C107" s="85">
        <v>1</v>
      </c>
      <c r="D107" s="86">
        <v>200000</v>
      </c>
      <c r="E107" s="86">
        <v>199900</v>
      </c>
    </row>
    <row r="108" spans="2:5" ht="16.5" customHeight="1">
      <c r="B108" s="190" t="s">
        <v>460</v>
      </c>
      <c r="C108" s="85">
        <v>1</v>
      </c>
      <c r="D108" s="86">
        <v>100000</v>
      </c>
      <c r="E108" s="86">
        <v>100000</v>
      </c>
    </row>
    <row r="109" spans="2:5" ht="16.5" customHeight="1">
      <c r="B109" s="190" t="s">
        <v>461</v>
      </c>
      <c r="C109" s="85">
        <v>1</v>
      </c>
      <c r="D109" s="86">
        <v>10000</v>
      </c>
      <c r="E109" s="86">
        <v>5000</v>
      </c>
    </row>
    <row r="110" spans="2:5" ht="16.5" customHeight="1">
      <c r="B110" s="190" t="s">
        <v>319</v>
      </c>
      <c r="C110" s="85">
        <v>1</v>
      </c>
      <c r="D110" s="86">
        <v>100000</v>
      </c>
      <c r="E110" s="86">
        <v>34000</v>
      </c>
    </row>
    <row r="111" spans="2:5" ht="16.5" customHeight="1">
      <c r="B111" s="190" t="s">
        <v>462</v>
      </c>
      <c r="C111" s="85">
        <v>1</v>
      </c>
      <c r="D111" s="86">
        <v>100000</v>
      </c>
      <c r="E111" s="86">
        <v>50000</v>
      </c>
    </row>
    <row r="112" spans="2:5" ht="16.5" customHeight="1">
      <c r="B112" s="190" t="s">
        <v>447</v>
      </c>
      <c r="C112" s="85">
        <v>1</v>
      </c>
      <c r="D112" s="86">
        <v>10000</v>
      </c>
      <c r="E112" s="86">
        <v>5000</v>
      </c>
    </row>
    <row r="113" spans="2:5" ht="16.5" customHeight="1">
      <c r="B113" s="190" t="s">
        <v>473</v>
      </c>
      <c r="C113" s="85">
        <v>1</v>
      </c>
      <c r="D113" s="86">
        <v>30000</v>
      </c>
      <c r="E113" s="86">
        <v>24000</v>
      </c>
    </row>
    <row r="114" spans="2:5" ht="16.5" customHeight="1">
      <c r="B114" s="347" t="s">
        <v>390</v>
      </c>
      <c r="C114" s="346">
        <v>1</v>
      </c>
      <c r="D114" s="86">
        <v>8680000</v>
      </c>
      <c r="E114" s="86">
        <v>86800</v>
      </c>
    </row>
    <row r="115" spans="2:5" ht="16.5" customHeight="1">
      <c r="B115" s="348"/>
      <c r="C115" s="345"/>
      <c r="D115" s="175" t="s">
        <v>32</v>
      </c>
      <c r="E115" s="91">
        <f>SUM(E50:E114)</f>
        <v>52460800</v>
      </c>
    </row>
    <row r="116" spans="2:4" ht="16.5" customHeight="1">
      <c r="B116" s="226" t="s">
        <v>18</v>
      </c>
      <c r="C116" s="2"/>
      <c r="D116" s="2"/>
    </row>
    <row r="118" spans="2:5" ht="16.5" customHeight="1">
      <c r="B118" s="514" t="s">
        <v>265</v>
      </c>
      <c r="C118" s="514"/>
      <c r="D118" s="514"/>
      <c r="E118" s="514"/>
    </row>
    <row r="119" spans="2:5" ht="38.25" customHeight="1">
      <c r="B119" s="515" t="s">
        <v>472</v>
      </c>
      <c r="C119" s="516"/>
      <c r="D119" s="516"/>
      <c r="E119" s="516"/>
    </row>
    <row r="127" ht="16.5" customHeight="1">
      <c r="F127" s="113"/>
    </row>
  </sheetData>
  <sheetProtection/>
  <mergeCells count="15">
    <mergeCell ref="A1:F1"/>
    <mergeCell ref="A4:F4"/>
    <mergeCell ref="B7:E7"/>
    <mergeCell ref="B39:D39"/>
    <mergeCell ref="B46:E46"/>
    <mergeCell ref="B47:B49"/>
    <mergeCell ref="C47:C49"/>
    <mergeCell ref="D47:D49"/>
    <mergeCell ref="E47:E49"/>
    <mergeCell ref="B118:E118"/>
    <mergeCell ref="B119:E119"/>
    <mergeCell ref="B8:B10"/>
    <mergeCell ref="C8:C10"/>
    <mergeCell ref="D8:D10"/>
    <mergeCell ref="E8:E1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0">
      <selection activeCell="L41" sqref="L4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5" max="175" width="4.28125" style="0" bestFit="1" customWidth="1"/>
    <col min="176" max="176" width="41.8515625" style="0" customWidth="1"/>
    <col min="177" max="177" width="12.140625" style="0" customWidth="1"/>
    <col min="178" max="178" width="13.140625" style="0" customWidth="1"/>
    <col min="179" max="179" width="17.140625" style="0" customWidth="1"/>
  </cols>
  <sheetData>
    <row r="1" spans="1:6" ht="18.75" thickBot="1">
      <c r="A1" s="355" t="s">
        <v>422</v>
      </c>
      <c r="B1" s="355"/>
      <c r="C1" s="355"/>
      <c r="D1" s="355"/>
      <c r="E1" s="355"/>
      <c r="F1" s="355"/>
    </row>
    <row r="4" spans="1:5" ht="15" customHeight="1">
      <c r="A4" s="506" t="s">
        <v>474</v>
      </c>
      <c r="B4" s="506"/>
      <c r="C4" s="506"/>
      <c r="D4" s="506"/>
      <c r="E4" s="506"/>
    </row>
    <row r="5" spans="1:5" ht="15" customHeight="1">
      <c r="A5" s="506"/>
      <c r="B5" s="506"/>
      <c r="C5" s="506"/>
      <c r="D5" s="506"/>
      <c r="E5" s="506"/>
    </row>
    <row r="7" spans="2:5" ht="15">
      <c r="B7" s="429" t="s">
        <v>139</v>
      </c>
      <c r="C7" s="429"/>
      <c r="D7" s="429"/>
      <c r="E7" s="429"/>
    </row>
    <row r="8" spans="2:5" ht="15.75" customHeight="1">
      <c r="B8" s="84"/>
      <c r="C8" s="84"/>
      <c r="D8" s="84"/>
      <c r="E8" s="84"/>
    </row>
    <row r="9" spans="1:5" ht="15" customHeight="1">
      <c r="A9" s="509" t="s">
        <v>140</v>
      </c>
      <c r="B9" s="509" t="s">
        <v>266</v>
      </c>
      <c r="C9" s="509" t="s">
        <v>259</v>
      </c>
      <c r="D9" s="509" t="s">
        <v>260</v>
      </c>
      <c r="E9" s="509" t="s">
        <v>261</v>
      </c>
    </row>
    <row r="10" spans="1:5" ht="45" customHeight="1">
      <c r="A10" s="509"/>
      <c r="B10" s="509"/>
      <c r="C10" s="509"/>
      <c r="D10" s="510"/>
      <c r="E10" s="510"/>
    </row>
    <row r="11" spans="1:5" ht="29.25" customHeight="1">
      <c r="A11" s="511"/>
      <c r="B11" s="511"/>
      <c r="C11" s="511"/>
      <c r="D11" s="523"/>
      <c r="E11" s="523"/>
    </row>
    <row r="12" spans="1:5" ht="15">
      <c r="A12" s="92">
        <v>1</v>
      </c>
      <c r="B12" s="176" t="s">
        <v>268</v>
      </c>
      <c r="C12" s="93">
        <v>14</v>
      </c>
      <c r="D12" s="94">
        <v>7387000</v>
      </c>
      <c r="E12" s="94">
        <v>4642020</v>
      </c>
    </row>
    <row r="13" spans="1:5" ht="30">
      <c r="A13" s="92">
        <v>2</v>
      </c>
      <c r="B13" s="176" t="s">
        <v>267</v>
      </c>
      <c r="C13" s="93">
        <v>14</v>
      </c>
      <c r="D13" s="94">
        <v>5600000</v>
      </c>
      <c r="E13" s="94">
        <v>2313025</v>
      </c>
    </row>
    <row r="14" spans="1:5" ht="30">
      <c r="A14" s="92">
        <v>3</v>
      </c>
      <c r="B14" s="176" t="s">
        <v>349</v>
      </c>
      <c r="C14" s="93">
        <v>6</v>
      </c>
      <c r="D14" s="94">
        <v>1256250</v>
      </c>
      <c r="E14" s="94">
        <v>1196246</v>
      </c>
    </row>
    <row r="15" spans="1:5" ht="30">
      <c r="A15" s="92">
        <v>4</v>
      </c>
      <c r="B15" s="176" t="s">
        <v>273</v>
      </c>
      <c r="C15" s="93">
        <v>6</v>
      </c>
      <c r="D15" s="94">
        <v>550000</v>
      </c>
      <c r="E15" s="94">
        <v>191000</v>
      </c>
    </row>
    <row r="16" spans="1:5" ht="30">
      <c r="A16" s="92">
        <v>5</v>
      </c>
      <c r="B16" s="176" t="s">
        <v>347</v>
      </c>
      <c r="C16" s="93">
        <v>5</v>
      </c>
      <c r="D16" s="94">
        <v>2100000</v>
      </c>
      <c r="E16" s="94">
        <v>634756</v>
      </c>
    </row>
    <row r="17" spans="1:5" ht="15">
      <c r="A17" s="92">
        <v>6</v>
      </c>
      <c r="B17" s="176" t="s">
        <v>270</v>
      </c>
      <c r="C17" s="93">
        <v>4</v>
      </c>
      <c r="D17" s="94">
        <v>250000</v>
      </c>
      <c r="E17" s="94">
        <v>249900</v>
      </c>
    </row>
    <row r="18" spans="1:5" ht="15">
      <c r="A18" s="92">
        <v>7</v>
      </c>
      <c r="B18" s="176" t="s">
        <v>412</v>
      </c>
      <c r="C18" s="93">
        <v>4</v>
      </c>
      <c r="D18" s="94">
        <v>1100000</v>
      </c>
      <c r="E18" s="94">
        <v>395006</v>
      </c>
    </row>
    <row r="19" spans="1:5" ht="15">
      <c r="A19" s="92">
        <v>8</v>
      </c>
      <c r="B19" s="176" t="s">
        <v>269</v>
      </c>
      <c r="C19" s="93">
        <v>4</v>
      </c>
      <c r="D19" s="94">
        <v>35473200</v>
      </c>
      <c r="E19" s="94">
        <v>6047102</v>
      </c>
    </row>
    <row r="20" spans="1:5" ht="15">
      <c r="A20" s="92">
        <v>9</v>
      </c>
      <c r="B20" s="176" t="s">
        <v>350</v>
      </c>
      <c r="C20" s="93">
        <v>4</v>
      </c>
      <c r="D20" s="94">
        <v>465000</v>
      </c>
      <c r="E20" s="94">
        <v>344648</v>
      </c>
    </row>
    <row r="21" spans="1:5" ht="15">
      <c r="A21" s="92">
        <v>10</v>
      </c>
      <c r="B21" s="176" t="s">
        <v>358</v>
      </c>
      <c r="C21" s="93">
        <v>4</v>
      </c>
      <c r="D21" s="94">
        <v>250000</v>
      </c>
      <c r="E21" s="94">
        <v>194994</v>
      </c>
    </row>
    <row r="22" spans="1:5" ht="15">
      <c r="A22" s="92">
        <v>11</v>
      </c>
      <c r="B22" s="176" t="s">
        <v>348</v>
      </c>
      <c r="C22" s="93">
        <v>3</v>
      </c>
      <c r="D22" s="94">
        <v>3150000</v>
      </c>
      <c r="E22" s="94">
        <v>175100</v>
      </c>
    </row>
    <row r="23" spans="1:5" ht="30">
      <c r="A23" s="92">
        <v>12</v>
      </c>
      <c r="B23" s="176" t="s">
        <v>393</v>
      </c>
      <c r="C23" s="93">
        <v>3</v>
      </c>
      <c r="D23" s="94">
        <v>3224000</v>
      </c>
      <c r="E23" s="94">
        <v>1756755</v>
      </c>
    </row>
    <row r="24" spans="1:5" ht="30">
      <c r="A24" s="92">
        <v>13</v>
      </c>
      <c r="B24" s="176" t="s">
        <v>394</v>
      </c>
      <c r="C24" s="95">
        <v>3</v>
      </c>
      <c r="D24" s="96">
        <v>22318840</v>
      </c>
      <c r="E24" s="96">
        <v>13194929</v>
      </c>
    </row>
    <row r="25" spans="1:5" ht="30">
      <c r="A25" s="92">
        <v>14</v>
      </c>
      <c r="B25" s="176" t="s">
        <v>360</v>
      </c>
      <c r="C25" s="95">
        <v>3</v>
      </c>
      <c r="D25" s="96">
        <v>4165000</v>
      </c>
      <c r="E25" s="96">
        <v>1177600</v>
      </c>
    </row>
    <row r="26" spans="1:5" ht="15">
      <c r="A26" s="92">
        <v>15</v>
      </c>
      <c r="B26" s="176" t="s">
        <v>341</v>
      </c>
      <c r="C26" s="95">
        <v>3</v>
      </c>
      <c r="D26" s="96">
        <v>1140000</v>
      </c>
      <c r="E26" s="96">
        <v>362500</v>
      </c>
    </row>
    <row r="27" spans="1:5" ht="30">
      <c r="A27" s="92">
        <v>16</v>
      </c>
      <c r="B27" s="176" t="s">
        <v>272</v>
      </c>
      <c r="C27" s="95">
        <v>3</v>
      </c>
      <c r="D27" s="96">
        <v>100750000</v>
      </c>
      <c r="E27" s="96">
        <v>28940000</v>
      </c>
    </row>
    <row r="28" spans="1:5" ht="30">
      <c r="A28" s="92">
        <v>17</v>
      </c>
      <c r="B28" s="176" t="s">
        <v>463</v>
      </c>
      <c r="C28" s="95">
        <v>3</v>
      </c>
      <c r="D28" s="96">
        <v>250000</v>
      </c>
      <c r="E28" s="96">
        <v>139001</v>
      </c>
    </row>
    <row r="29" spans="1:5" ht="30">
      <c r="A29" s="92">
        <v>18</v>
      </c>
      <c r="B29" s="176" t="s">
        <v>362</v>
      </c>
      <c r="C29" s="95">
        <v>3</v>
      </c>
      <c r="D29" s="96">
        <v>776000</v>
      </c>
      <c r="E29" s="96">
        <v>353400</v>
      </c>
    </row>
    <row r="30" spans="1:5" ht="15">
      <c r="A30" s="92">
        <v>19</v>
      </c>
      <c r="B30" s="176" t="s">
        <v>359</v>
      </c>
      <c r="C30" s="95">
        <v>3</v>
      </c>
      <c r="D30" s="96">
        <v>1050000</v>
      </c>
      <c r="E30" s="96">
        <v>59600</v>
      </c>
    </row>
    <row r="31" spans="1:5" ht="15">
      <c r="A31" s="92">
        <v>20</v>
      </c>
      <c r="B31" s="176" t="s">
        <v>363</v>
      </c>
      <c r="C31" s="95">
        <v>3</v>
      </c>
      <c r="D31" s="96">
        <v>15300000</v>
      </c>
      <c r="E31" s="96">
        <v>12091000</v>
      </c>
    </row>
    <row r="32" spans="1:5" ht="15" customHeight="1">
      <c r="A32" s="517" t="s">
        <v>32</v>
      </c>
      <c r="B32" s="517"/>
      <c r="C32" s="517"/>
      <c r="D32" s="517"/>
      <c r="E32" s="91">
        <f>SUM(E12:E31)</f>
        <v>74458582</v>
      </c>
    </row>
    <row r="33" spans="2:5" ht="15">
      <c r="B33" s="2" t="s">
        <v>18</v>
      </c>
      <c r="C33" s="2"/>
      <c r="D33" s="2"/>
      <c r="E33" s="87"/>
    </row>
    <row r="34" spans="2:5" ht="15">
      <c r="B34" s="88"/>
      <c r="C34" s="88"/>
      <c r="D34" s="89"/>
      <c r="E34" s="89"/>
    </row>
    <row r="35" spans="2:5" ht="15">
      <c r="B35" s="88"/>
      <c r="C35" s="88"/>
      <c r="D35" s="89"/>
      <c r="E35" s="89"/>
    </row>
    <row r="36" spans="2:5" ht="15">
      <c r="B36" s="88"/>
      <c r="C36" s="88"/>
      <c r="D36" s="89"/>
      <c r="E36" s="89"/>
    </row>
    <row r="37" spans="2:5" ht="15">
      <c r="B37" s="88"/>
      <c r="C37" s="88"/>
      <c r="D37" s="89"/>
      <c r="E37" s="89"/>
    </row>
    <row r="38" spans="2:5" ht="15">
      <c r="B38" s="88"/>
      <c r="C38" s="88"/>
      <c r="D38" s="89"/>
      <c r="E38" s="89"/>
    </row>
    <row r="39" spans="2:5" ht="15">
      <c r="B39" s="88"/>
      <c r="C39" s="88"/>
      <c r="D39" s="89"/>
      <c r="E39" s="89"/>
    </row>
    <row r="40" spans="2:5" ht="15">
      <c r="B40" s="88"/>
      <c r="C40" s="88"/>
      <c r="D40" s="89"/>
      <c r="E40" s="89"/>
    </row>
    <row r="41" spans="2:5" ht="15">
      <c r="B41" s="88"/>
      <c r="C41" s="88"/>
      <c r="D41" s="89"/>
      <c r="E41" s="89"/>
    </row>
    <row r="42" spans="2:5" ht="15">
      <c r="B42" s="429" t="s">
        <v>150</v>
      </c>
      <c r="C42" s="429"/>
      <c r="D42" s="429"/>
      <c r="E42" s="429"/>
    </row>
    <row r="43" ht="15.75" customHeight="1"/>
    <row r="44" spans="1:5" ht="30" customHeight="1">
      <c r="A44" s="509" t="s">
        <v>140</v>
      </c>
      <c r="B44" s="509" t="s">
        <v>266</v>
      </c>
      <c r="C44" s="509" t="s">
        <v>259</v>
      </c>
      <c r="D44" s="509" t="s">
        <v>260</v>
      </c>
      <c r="E44" s="509" t="s">
        <v>261</v>
      </c>
    </row>
    <row r="45" spans="1:5" ht="33" customHeight="1">
      <c r="A45" s="509"/>
      <c r="B45" s="509"/>
      <c r="C45" s="509"/>
      <c r="D45" s="510"/>
      <c r="E45" s="510"/>
    </row>
    <row r="46" spans="1:5" ht="0.75" customHeight="1" hidden="1">
      <c r="A46" s="509"/>
      <c r="B46" s="509"/>
      <c r="C46" s="509"/>
      <c r="D46" s="510"/>
      <c r="E46" s="510"/>
    </row>
    <row r="47" spans="1:5" ht="30">
      <c r="A47" s="92">
        <v>1</v>
      </c>
      <c r="B47" s="127" t="s">
        <v>267</v>
      </c>
      <c r="C47" s="93">
        <v>129</v>
      </c>
      <c r="D47" s="94">
        <v>59759006</v>
      </c>
      <c r="E47" s="94">
        <v>36442002</v>
      </c>
    </row>
    <row r="48" spans="1:5" ht="30">
      <c r="A48" s="92">
        <v>2</v>
      </c>
      <c r="B48" s="127" t="s">
        <v>276</v>
      </c>
      <c r="C48" s="93">
        <v>124</v>
      </c>
      <c r="D48" s="94">
        <v>19485000</v>
      </c>
      <c r="E48" s="94">
        <v>17412749</v>
      </c>
    </row>
    <row r="49" spans="1:5" ht="15">
      <c r="A49" s="92">
        <v>3</v>
      </c>
      <c r="B49" s="127" t="s">
        <v>271</v>
      </c>
      <c r="C49" s="93">
        <v>80</v>
      </c>
      <c r="D49" s="94">
        <v>12010000</v>
      </c>
      <c r="E49" s="94">
        <v>10015375</v>
      </c>
    </row>
    <row r="50" spans="1:5" ht="30">
      <c r="A50" s="92">
        <v>4</v>
      </c>
      <c r="B50" s="127" t="s">
        <v>272</v>
      </c>
      <c r="C50" s="93">
        <v>57</v>
      </c>
      <c r="D50" s="94">
        <v>10388101</v>
      </c>
      <c r="E50" s="94">
        <v>9182929</v>
      </c>
    </row>
    <row r="51" spans="1:5" ht="15">
      <c r="A51" s="92">
        <v>5</v>
      </c>
      <c r="B51" s="52" t="s">
        <v>275</v>
      </c>
      <c r="C51" s="93">
        <v>54</v>
      </c>
      <c r="D51" s="94">
        <v>13350000</v>
      </c>
      <c r="E51" s="94">
        <v>3382575</v>
      </c>
    </row>
    <row r="52" spans="1:5" ht="15">
      <c r="A52" s="92">
        <v>6</v>
      </c>
      <c r="B52" s="127" t="s">
        <v>274</v>
      </c>
      <c r="C52" s="93">
        <v>53</v>
      </c>
      <c r="D52" s="94">
        <v>5520000</v>
      </c>
      <c r="E52" s="94">
        <v>5033075</v>
      </c>
    </row>
    <row r="53" spans="1:5" ht="30">
      <c r="A53" s="92">
        <v>7</v>
      </c>
      <c r="B53" s="127" t="s">
        <v>277</v>
      </c>
      <c r="C53" s="93">
        <v>36</v>
      </c>
      <c r="D53" s="94">
        <v>22500000</v>
      </c>
      <c r="E53" s="94">
        <v>2851300</v>
      </c>
    </row>
    <row r="54" spans="1:5" ht="15">
      <c r="A54" s="92">
        <v>8</v>
      </c>
      <c r="B54" s="127" t="s">
        <v>269</v>
      </c>
      <c r="C54" s="93">
        <v>33</v>
      </c>
      <c r="D54" s="94">
        <v>8281035</v>
      </c>
      <c r="E54" s="94">
        <v>6037481</v>
      </c>
    </row>
    <row r="55" spans="1:5" ht="30">
      <c r="A55" s="92">
        <v>9</v>
      </c>
      <c r="B55" s="127" t="s">
        <v>368</v>
      </c>
      <c r="C55" s="93">
        <v>32</v>
      </c>
      <c r="D55" s="94">
        <v>3160000</v>
      </c>
      <c r="E55" s="94">
        <v>2447500</v>
      </c>
    </row>
    <row r="56" spans="1:5" ht="15">
      <c r="A56" s="92">
        <v>10</v>
      </c>
      <c r="B56" s="127" t="s">
        <v>341</v>
      </c>
      <c r="C56" s="93">
        <v>29</v>
      </c>
      <c r="D56" s="94">
        <v>2780001</v>
      </c>
      <c r="E56" s="94">
        <v>2409863</v>
      </c>
    </row>
    <row r="57" spans="1:5" ht="15">
      <c r="A57" s="92">
        <v>11</v>
      </c>
      <c r="B57" s="127" t="s">
        <v>278</v>
      </c>
      <c r="C57" s="93">
        <v>29</v>
      </c>
      <c r="D57" s="94">
        <v>12005000</v>
      </c>
      <c r="E57" s="94">
        <v>6010700</v>
      </c>
    </row>
    <row r="58" spans="1:5" ht="30">
      <c r="A58" s="92">
        <v>12</v>
      </c>
      <c r="B58" s="127" t="s">
        <v>413</v>
      </c>
      <c r="C58" s="93">
        <v>29</v>
      </c>
      <c r="D58" s="94">
        <v>6460000</v>
      </c>
      <c r="E58" s="94">
        <v>3570550</v>
      </c>
    </row>
    <row r="59" spans="1:5" ht="15">
      <c r="A59" s="92">
        <v>13</v>
      </c>
      <c r="B59" s="127" t="s">
        <v>366</v>
      </c>
      <c r="C59" s="95">
        <v>26</v>
      </c>
      <c r="D59" s="96">
        <v>3865000</v>
      </c>
      <c r="E59" s="96">
        <v>2688550</v>
      </c>
    </row>
    <row r="60" spans="1:5" ht="30">
      <c r="A60" s="92">
        <v>14</v>
      </c>
      <c r="B60" s="127" t="s">
        <v>361</v>
      </c>
      <c r="C60" s="95">
        <v>26</v>
      </c>
      <c r="D60" s="96">
        <v>5539999</v>
      </c>
      <c r="E60" s="96">
        <v>3870966</v>
      </c>
    </row>
    <row r="61" spans="1:5" ht="30">
      <c r="A61" s="92">
        <v>15</v>
      </c>
      <c r="B61" s="127" t="s">
        <v>349</v>
      </c>
      <c r="C61" s="95">
        <v>24</v>
      </c>
      <c r="D61" s="96">
        <v>5287001</v>
      </c>
      <c r="E61" s="96">
        <v>4754101</v>
      </c>
    </row>
    <row r="62" spans="1:5" ht="45">
      <c r="A62" s="92">
        <v>16</v>
      </c>
      <c r="B62" s="127" t="s">
        <v>365</v>
      </c>
      <c r="C62" s="95">
        <v>24</v>
      </c>
      <c r="D62" s="96">
        <v>2417000</v>
      </c>
      <c r="E62" s="96">
        <v>1862100</v>
      </c>
    </row>
    <row r="63" spans="1:5" ht="15">
      <c r="A63" s="92">
        <v>17</v>
      </c>
      <c r="B63" s="127" t="s">
        <v>367</v>
      </c>
      <c r="C63" s="95">
        <v>23</v>
      </c>
      <c r="D63" s="96">
        <v>2924000</v>
      </c>
      <c r="E63" s="96">
        <v>1887800</v>
      </c>
    </row>
    <row r="64" spans="1:5" ht="15">
      <c r="A64" s="92">
        <v>18</v>
      </c>
      <c r="B64" s="127" t="s">
        <v>279</v>
      </c>
      <c r="C64" s="95">
        <v>21</v>
      </c>
      <c r="D64" s="96">
        <v>3976000</v>
      </c>
      <c r="E64" s="96">
        <v>3452300</v>
      </c>
    </row>
    <row r="65" spans="1:5" ht="30">
      <c r="A65" s="92">
        <v>19</v>
      </c>
      <c r="B65" s="127" t="s">
        <v>364</v>
      </c>
      <c r="C65" s="95">
        <v>21</v>
      </c>
      <c r="D65" s="96">
        <v>7260000</v>
      </c>
      <c r="E65" s="96">
        <v>6605500</v>
      </c>
    </row>
    <row r="66" spans="1:5" ht="30">
      <c r="A66" s="92">
        <v>20</v>
      </c>
      <c r="B66" s="52" t="s">
        <v>273</v>
      </c>
      <c r="C66" s="95">
        <v>21</v>
      </c>
      <c r="D66" s="96">
        <v>1200550</v>
      </c>
      <c r="E66" s="96">
        <v>929091</v>
      </c>
    </row>
    <row r="67" spans="1:5" ht="15" customHeight="1">
      <c r="A67" s="520" t="s">
        <v>32</v>
      </c>
      <c r="B67" s="521"/>
      <c r="C67" s="521"/>
      <c r="D67" s="522"/>
      <c r="E67" s="91">
        <f>SUM(E47:E66)</f>
        <v>130846507</v>
      </c>
    </row>
    <row r="68" spans="1:2" ht="15">
      <c r="A68" s="2"/>
      <c r="B68" s="2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5">
      <selection activeCell="B21" sqref="B2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5" t="s">
        <v>416</v>
      </c>
      <c r="B1" s="355"/>
      <c r="C1" s="355"/>
    </row>
    <row r="7" ht="15">
      <c r="B7" s="1"/>
    </row>
    <row r="8" ht="18">
      <c r="B8" s="100" t="s">
        <v>284</v>
      </c>
    </row>
    <row r="9" ht="15.75" thickBot="1"/>
    <row r="10" spans="1:3" ht="15.75">
      <c r="A10" s="101"/>
      <c r="B10" s="102"/>
      <c r="C10" s="103"/>
    </row>
    <row r="11" spans="1:3" ht="25.5">
      <c r="A11" s="104"/>
      <c r="B11" s="105"/>
      <c r="C11" s="298" t="s">
        <v>285</v>
      </c>
    </row>
    <row r="12" spans="1:3" ht="15">
      <c r="A12" s="104"/>
      <c r="B12" s="294" t="s">
        <v>0</v>
      </c>
      <c r="C12" s="299">
        <v>3</v>
      </c>
    </row>
    <row r="13" spans="1:3" ht="15.75">
      <c r="A13" s="106"/>
      <c r="B13" s="295" t="s">
        <v>286</v>
      </c>
      <c r="C13" s="300" t="s">
        <v>287</v>
      </c>
    </row>
    <row r="14" spans="1:3" ht="15.75">
      <c r="A14" s="106"/>
      <c r="B14" s="296" t="s">
        <v>288</v>
      </c>
      <c r="C14" s="301">
        <v>7</v>
      </c>
    </row>
    <row r="15" spans="1:3" ht="13.5" customHeight="1">
      <c r="A15" s="106"/>
      <c r="B15" s="296" t="s">
        <v>289</v>
      </c>
      <c r="C15" s="300">
        <v>8</v>
      </c>
    </row>
    <row r="16" spans="1:3" ht="15" customHeight="1">
      <c r="A16" s="107"/>
      <c r="B16" s="296" t="s">
        <v>464</v>
      </c>
      <c r="C16" s="301">
        <v>9</v>
      </c>
    </row>
    <row r="17" spans="1:3" ht="15.75">
      <c r="A17" s="107"/>
      <c r="B17" s="297" t="s">
        <v>290</v>
      </c>
      <c r="C17" s="301">
        <v>10</v>
      </c>
    </row>
    <row r="18" spans="1:3" ht="15.75">
      <c r="A18" s="107"/>
      <c r="B18" s="295" t="s">
        <v>291</v>
      </c>
      <c r="C18" s="301">
        <v>11</v>
      </c>
    </row>
    <row r="19" spans="1:3" ht="15">
      <c r="A19" s="108"/>
      <c r="B19" s="295" t="s">
        <v>292</v>
      </c>
      <c r="C19" s="302">
        <v>12</v>
      </c>
    </row>
    <row r="20" spans="1:3" ht="15">
      <c r="A20" s="108"/>
      <c r="B20" s="295" t="s">
        <v>293</v>
      </c>
      <c r="C20" s="302" t="s">
        <v>294</v>
      </c>
    </row>
    <row r="21" spans="1:3" ht="15">
      <c r="A21" s="108"/>
      <c r="B21" s="295" t="s">
        <v>295</v>
      </c>
      <c r="C21" s="302" t="s">
        <v>296</v>
      </c>
    </row>
    <row r="22" spans="1:3" ht="15">
      <c r="A22" s="108"/>
      <c r="B22" s="295" t="s">
        <v>297</v>
      </c>
      <c r="C22" s="302" t="s">
        <v>298</v>
      </c>
    </row>
    <row r="23" spans="1:3" ht="15">
      <c r="A23" s="108"/>
      <c r="B23" s="295" t="s">
        <v>387</v>
      </c>
      <c r="C23" s="302" t="s">
        <v>388</v>
      </c>
    </row>
    <row r="24" spans="1:3" ht="15">
      <c r="A24" s="108"/>
      <c r="B24" s="295" t="s">
        <v>299</v>
      </c>
      <c r="C24" s="302" t="s">
        <v>385</v>
      </c>
    </row>
    <row r="25" spans="1:3" ht="15">
      <c r="A25" s="108"/>
      <c r="B25" s="295" t="s">
        <v>300</v>
      </c>
      <c r="C25" s="302" t="s">
        <v>386</v>
      </c>
    </row>
    <row r="26" spans="1:3" ht="15">
      <c r="A26" s="108"/>
      <c r="B26" s="295" t="s">
        <v>301</v>
      </c>
      <c r="C26" s="302" t="s">
        <v>465</v>
      </c>
    </row>
    <row r="27" spans="1:3" ht="15">
      <c r="A27" s="108"/>
      <c r="B27" s="296" t="s">
        <v>302</v>
      </c>
      <c r="C27" s="302" t="s">
        <v>466</v>
      </c>
    </row>
    <row r="28" spans="1:3" ht="15.75" thickBot="1">
      <c r="A28" s="109"/>
      <c r="B28" s="110"/>
      <c r="C28" s="11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5">
      <selection activeCell="L41" sqref="L4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62" t="s">
        <v>417</v>
      </c>
      <c r="B2" s="362"/>
      <c r="C2" s="362"/>
      <c r="D2" s="362"/>
      <c r="E2" s="362"/>
      <c r="F2" s="362"/>
      <c r="G2" s="362"/>
      <c r="H2" s="362"/>
      <c r="I2" s="3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3" t="s">
        <v>0</v>
      </c>
      <c r="D6" s="363"/>
      <c r="E6" s="363"/>
      <c r="F6" s="363"/>
    </row>
    <row r="8" ht="15.75" thickBot="1"/>
    <row r="9" spans="1:8" ht="16.5" thickBot="1">
      <c r="A9" s="364"/>
      <c r="B9" s="365"/>
      <c r="C9" s="368" t="s">
        <v>1</v>
      </c>
      <c r="D9" s="369"/>
      <c r="E9" s="369"/>
      <c r="F9" s="369"/>
      <c r="G9" s="370"/>
      <c r="H9" s="371" t="s">
        <v>2</v>
      </c>
    </row>
    <row r="10" spans="1:8" ht="16.5" thickBot="1">
      <c r="A10" s="366"/>
      <c r="B10" s="367"/>
      <c r="C10" s="187" t="s">
        <v>3</v>
      </c>
      <c r="D10" s="188" t="s">
        <v>4</v>
      </c>
      <c r="E10" s="188" t="s">
        <v>5</v>
      </c>
      <c r="F10" s="188" t="s">
        <v>6</v>
      </c>
      <c r="G10" s="189" t="s">
        <v>7</v>
      </c>
      <c r="H10" s="372"/>
    </row>
    <row r="11" spans="1:8" ht="15" customHeight="1">
      <c r="A11" s="373" t="s">
        <v>8</v>
      </c>
      <c r="B11" s="129" t="s">
        <v>9</v>
      </c>
      <c r="C11" s="191">
        <v>267</v>
      </c>
      <c r="D11" s="191">
        <v>6</v>
      </c>
      <c r="E11" s="191">
        <v>0</v>
      </c>
      <c r="F11" s="191">
        <v>2731</v>
      </c>
      <c r="G11" s="191">
        <v>79</v>
      </c>
      <c r="H11" s="192">
        <v>3083</v>
      </c>
    </row>
    <row r="12" spans="1:8" ht="15.75" customHeight="1" thickBot="1">
      <c r="A12" s="358"/>
      <c r="B12" s="130" t="s">
        <v>10</v>
      </c>
      <c r="C12" s="191">
        <v>924543205</v>
      </c>
      <c r="D12" s="191">
        <v>390000</v>
      </c>
      <c r="E12" s="191">
        <v>0</v>
      </c>
      <c r="F12" s="191">
        <v>1935043700</v>
      </c>
      <c r="G12" s="191" t="s">
        <v>389</v>
      </c>
      <c r="H12" s="192">
        <v>2859976905</v>
      </c>
    </row>
    <row r="13" spans="1:8" ht="15" customHeight="1">
      <c r="A13" s="359" t="s">
        <v>11</v>
      </c>
      <c r="B13" s="131" t="s">
        <v>12</v>
      </c>
      <c r="C13" s="191">
        <v>5</v>
      </c>
      <c r="D13" s="191">
        <v>2</v>
      </c>
      <c r="E13" s="191">
        <v>0</v>
      </c>
      <c r="F13" s="191">
        <v>62</v>
      </c>
      <c r="G13" s="191">
        <v>0</v>
      </c>
      <c r="H13" s="192">
        <v>69</v>
      </c>
    </row>
    <row r="14" spans="1:8" ht="15" customHeight="1">
      <c r="A14" s="360"/>
      <c r="B14" s="132" t="s">
        <v>13</v>
      </c>
      <c r="C14" s="191">
        <v>62</v>
      </c>
      <c r="D14" s="191">
        <v>0</v>
      </c>
      <c r="E14" s="191">
        <v>0</v>
      </c>
      <c r="F14" s="191">
        <v>7</v>
      </c>
      <c r="G14" s="191">
        <v>0</v>
      </c>
      <c r="H14" s="192">
        <v>69</v>
      </c>
    </row>
    <row r="15" spans="1:8" ht="15.75" customHeight="1" thickBot="1">
      <c r="A15" s="361"/>
      <c r="B15" s="145" t="s">
        <v>14</v>
      </c>
      <c r="C15" s="191">
        <v>265766623</v>
      </c>
      <c r="D15" s="191">
        <v>0</v>
      </c>
      <c r="E15" s="191">
        <v>0</v>
      </c>
      <c r="F15" s="191">
        <v>8684000</v>
      </c>
      <c r="G15" s="191">
        <v>0</v>
      </c>
      <c r="H15" s="192">
        <v>274450623</v>
      </c>
    </row>
    <row r="16" spans="1:8" ht="15.75" customHeight="1">
      <c r="A16" s="356" t="s">
        <v>15</v>
      </c>
      <c r="B16" s="144" t="s">
        <v>9</v>
      </c>
      <c r="C16" s="191">
        <v>735</v>
      </c>
      <c r="D16" s="191">
        <v>11</v>
      </c>
      <c r="E16" s="191">
        <v>0</v>
      </c>
      <c r="F16" s="191">
        <v>4035</v>
      </c>
      <c r="G16" s="191">
        <v>8</v>
      </c>
      <c r="H16" s="192">
        <v>4789</v>
      </c>
    </row>
    <row r="17" spans="1:8" ht="15.75" customHeight="1">
      <c r="A17" s="357"/>
      <c r="B17" s="133" t="s">
        <v>332</v>
      </c>
      <c r="C17" s="191">
        <v>11970938606</v>
      </c>
      <c r="D17" s="191">
        <v>2345200</v>
      </c>
      <c r="E17" s="191">
        <v>0</v>
      </c>
      <c r="F17" s="191">
        <v>2834085375</v>
      </c>
      <c r="G17" s="191">
        <v>112970</v>
      </c>
      <c r="H17" s="192">
        <v>14807482151</v>
      </c>
    </row>
    <row r="18" spans="1:8" ht="15.75" customHeight="1" thickBot="1">
      <c r="A18" s="358"/>
      <c r="B18" s="130" t="s">
        <v>14</v>
      </c>
      <c r="C18" s="191">
        <v>19179127432</v>
      </c>
      <c r="D18" s="191">
        <v>19353000</v>
      </c>
      <c r="E18" s="191">
        <v>0</v>
      </c>
      <c r="F18" s="191">
        <v>6278549395</v>
      </c>
      <c r="G18" s="191">
        <v>1137700</v>
      </c>
      <c r="H18" s="192">
        <v>25478167801</v>
      </c>
    </row>
    <row r="19" spans="1:8" ht="15" customHeight="1">
      <c r="A19" s="359" t="s">
        <v>16</v>
      </c>
      <c r="B19" s="134" t="s">
        <v>9</v>
      </c>
      <c r="C19" s="191">
        <v>3</v>
      </c>
      <c r="D19" s="191">
        <v>0</v>
      </c>
      <c r="E19" s="191">
        <v>0</v>
      </c>
      <c r="F19" s="191">
        <v>3</v>
      </c>
      <c r="G19" s="191">
        <v>0</v>
      </c>
      <c r="H19" s="192">
        <v>6</v>
      </c>
    </row>
    <row r="20" spans="1:8" ht="15" customHeight="1">
      <c r="A20" s="360"/>
      <c r="B20" s="135" t="s">
        <v>332</v>
      </c>
      <c r="C20" s="191">
        <v>11800000</v>
      </c>
      <c r="D20" s="191">
        <v>0</v>
      </c>
      <c r="E20" s="191">
        <v>0</v>
      </c>
      <c r="F20" s="191">
        <v>10586650</v>
      </c>
      <c r="G20" s="191">
        <v>0</v>
      </c>
      <c r="H20" s="192">
        <f>SUM(C20:G20)</f>
        <v>22386650</v>
      </c>
    </row>
    <row r="21" spans="1:8" ht="15.75" customHeight="1" thickBot="1">
      <c r="A21" s="361"/>
      <c r="B21" s="136" t="s">
        <v>14</v>
      </c>
      <c r="C21" s="191">
        <v>9600000</v>
      </c>
      <c r="D21" s="191">
        <v>0</v>
      </c>
      <c r="E21" s="191">
        <v>0</v>
      </c>
      <c r="F21" s="191">
        <v>3266650</v>
      </c>
      <c r="G21" s="191">
        <v>0</v>
      </c>
      <c r="H21" s="192">
        <f>SUM(C21:G21)</f>
        <v>12866650</v>
      </c>
    </row>
    <row r="22" spans="1:8" ht="16.5" thickBot="1">
      <c r="A22" s="128" t="s">
        <v>17</v>
      </c>
      <c r="B22" s="137" t="s">
        <v>9</v>
      </c>
      <c r="C22" s="228">
        <v>136</v>
      </c>
      <c r="D22" s="228">
        <v>11</v>
      </c>
      <c r="E22" s="228">
        <v>1</v>
      </c>
      <c r="F22" s="228">
        <v>1010</v>
      </c>
      <c r="G22" s="228">
        <v>153</v>
      </c>
      <c r="H22" s="193">
        <v>1311</v>
      </c>
    </row>
    <row r="24" spans="1:2" ht="15">
      <c r="A24" s="125" t="s">
        <v>18</v>
      </c>
      <c r="B24" s="125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&amp;L20.07.2012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1">
      <selection activeCell="F31" sqref="F31"/>
    </sheetView>
  </sheetViews>
  <sheetFormatPr defaultColWidth="6.7109375" defaultRowHeight="11.25" customHeight="1"/>
  <cols>
    <col min="1" max="1" width="19.421875" style="236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213" width="9.140625" style="4" customWidth="1"/>
    <col min="214" max="214" width="19.421875" style="4" customWidth="1"/>
    <col min="215" max="215" width="5.7109375" style="4" bestFit="1" customWidth="1"/>
    <col min="216" max="216" width="10.140625" style="4" customWidth="1"/>
    <col min="217" max="218" width="4.28125" style="4" bestFit="1" customWidth="1"/>
    <col min="219" max="219" width="11.57421875" style="4" customWidth="1"/>
    <col min="220" max="220" width="11.28125" style="4" customWidth="1"/>
    <col min="221" max="221" width="11.7109375" style="4" customWidth="1"/>
    <col min="222" max="16384" width="6.7109375" style="4" customWidth="1"/>
  </cols>
  <sheetData>
    <row r="1" spans="1:9" ht="21.75" customHeight="1" thickBot="1">
      <c r="A1" s="389" t="s">
        <v>418</v>
      </c>
      <c r="B1" s="355"/>
      <c r="C1" s="355"/>
      <c r="D1" s="355"/>
      <c r="E1" s="355"/>
      <c r="F1" s="355"/>
      <c r="G1" s="355"/>
      <c r="H1" s="355"/>
      <c r="I1" s="355"/>
    </row>
    <row r="2" spans="1:9" ht="19.5" customHeight="1" thickBot="1">
      <c r="A2" s="390" t="s">
        <v>19</v>
      </c>
      <c r="B2" s="390"/>
      <c r="C2" s="390"/>
      <c r="D2" s="390"/>
      <c r="E2" s="390"/>
      <c r="F2" s="390"/>
      <c r="G2" s="390"/>
      <c r="H2" s="390"/>
      <c r="I2" s="390"/>
    </row>
    <row r="3" spans="1:9" ht="11.25" customHeight="1">
      <c r="A3" s="391" t="s">
        <v>20</v>
      </c>
      <c r="B3" s="394" t="s">
        <v>8</v>
      </c>
      <c r="C3" s="394"/>
      <c r="D3" s="394" t="s">
        <v>11</v>
      </c>
      <c r="E3" s="394"/>
      <c r="F3" s="394"/>
      <c r="G3" s="114" t="s">
        <v>21</v>
      </c>
      <c r="H3" s="114" t="s">
        <v>22</v>
      </c>
      <c r="I3" s="5" t="s">
        <v>17</v>
      </c>
    </row>
    <row r="4" spans="1:9" ht="11.25" customHeight="1">
      <c r="A4" s="392"/>
      <c r="B4" s="6"/>
      <c r="C4" s="7"/>
      <c r="D4" s="395" t="s">
        <v>9</v>
      </c>
      <c r="E4" s="395"/>
      <c r="F4" s="8"/>
      <c r="G4" s="6"/>
      <c r="H4" s="6"/>
      <c r="I4" s="9"/>
    </row>
    <row r="5" spans="1:9" ht="11.25" customHeight="1">
      <c r="A5" s="392"/>
      <c r="B5" s="115" t="s">
        <v>9</v>
      </c>
      <c r="C5" s="115" t="s">
        <v>10</v>
      </c>
      <c r="D5" s="395"/>
      <c r="E5" s="395"/>
      <c r="F5" s="10" t="s">
        <v>14</v>
      </c>
      <c r="G5" s="115" t="s">
        <v>9</v>
      </c>
      <c r="H5" s="115" t="s">
        <v>9</v>
      </c>
      <c r="I5" s="11" t="s">
        <v>9</v>
      </c>
    </row>
    <row r="6" spans="1:9" ht="11.25" customHeight="1" thickBot="1">
      <c r="A6" s="393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29" t="s">
        <v>25</v>
      </c>
      <c r="B7" s="15">
        <f>B14+B21+B28+B35+B42+B49+B56+B63+B71+B78+B85+B92+B99+B106+B113+B120+B127+B137+B144+B151+B158</f>
        <v>3083</v>
      </c>
      <c r="C7" s="15">
        <f>C14+C21+C28+C35+C42+C49+C56+C63+C71+C78+C85+C92+C99+C106+C113+C120+C127+C137+C144+C151+C158</f>
        <v>2859976905</v>
      </c>
      <c r="D7" s="15">
        <f aca="true" t="shared" si="0" ref="D7:I7">D14+D21+D28+D35+D42+D49+D56+D63+D71+D78+D85+D92+D99+D106+D113+D120+D127+D137+D144+D151+D158</f>
        <v>69</v>
      </c>
      <c r="E7" s="15">
        <f t="shared" si="0"/>
        <v>69</v>
      </c>
      <c r="F7" s="15">
        <f t="shared" si="0"/>
        <v>274450623</v>
      </c>
      <c r="G7" s="15">
        <f t="shared" si="0"/>
        <v>4789</v>
      </c>
      <c r="H7" s="15">
        <f t="shared" si="0"/>
        <v>6</v>
      </c>
      <c r="I7" s="138">
        <f t="shared" si="0"/>
        <v>1311</v>
      </c>
    </row>
    <row r="8" spans="1:9" s="16" customFormat="1" ht="11.25" customHeight="1">
      <c r="A8" s="229" t="s">
        <v>26</v>
      </c>
      <c r="B8" s="15">
        <f aca="true" t="shared" si="1" ref="B8:I8">B15+B22+B29+B36+B43+B50+B57+B64+B72+B79+B86+B93+B100+B107+B114+B121+B128+B138+B145+B152+B159</f>
        <v>267</v>
      </c>
      <c r="C8" s="15">
        <f t="shared" si="1"/>
        <v>924543205</v>
      </c>
      <c r="D8" s="15">
        <f t="shared" si="1"/>
        <v>5</v>
      </c>
      <c r="E8" s="15">
        <f t="shared" si="1"/>
        <v>62</v>
      </c>
      <c r="F8" s="15">
        <f t="shared" si="1"/>
        <v>265766623</v>
      </c>
      <c r="G8" s="15">
        <f t="shared" si="1"/>
        <v>735</v>
      </c>
      <c r="H8" s="15">
        <f t="shared" si="1"/>
        <v>3</v>
      </c>
      <c r="I8" s="139">
        <f t="shared" si="1"/>
        <v>136</v>
      </c>
    </row>
    <row r="9" spans="1:9" s="16" customFormat="1" ht="11.25" customHeight="1">
      <c r="A9" s="229" t="s">
        <v>27</v>
      </c>
      <c r="B9" s="15">
        <f aca="true" t="shared" si="2" ref="B9:I9">B16+B23+B30+B37+B44+B51+B58+B65+B73+B80+B87+B94+B101+B108+B115+B122+B129+B139+B146+B153+B160</f>
        <v>6</v>
      </c>
      <c r="C9" s="15">
        <f t="shared" si="2"/>
        <v>390000</v>
      </c>
      <c r="D9" s="15">
        <f t="shared" si="2"/>
        <v>2</v>
      </c>
      <c r="E9" s="15">
        <f t="shared" si="2"/>
        <v>0</v>
      </c>
      <c r="F9" s="15">
        <f t="shared" si="2"/>
        <v>0</v>
      </c>
      <c r="G9" s="15">
        <f t="shared" si="2"/>
        <v>11</v>
      </c>
      <c r="H9" s="15">
        <f t="shared" si="2"/>
        <v>0</v>
      </c>
      <c r="I9" s="139">
        <f t="shared" si="2"/>
        <v>11</v>
      </c>
    </row>
    <row r="10" spans="1:9" s="16" customFormat="1" ht="11.25" customHeight="1">
      <c r="A10" s="229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9">
        <f t="shared" si="3"/>
        <v>1</v>
      </c>
    </row>
    <row r="11" spans="1:9" s="16" customFormat="1" ht="11.25" customHeight="1">
      <c r="A11" s="229" t="s">
        <v>29</v>
      </c>
      <c r="B11" s="15">
        <f aca="true" t="shared" si="4" ref="B11:I11">B18+B25+B32+B39+B46+B53+B60+B67+B75+B82+B89+B96+B103+B110+B117+B124+B131+B141+B148+B155+B162</f>
        <v>2731</v>
      </c>
      <c r="C11" s="15">
        <f t="shared" si="4"/>
        <v>1935043700</v>
      </c>
      <c r="D11" s="15">
        <f t="shared" si="4"/>
        <v>62</v>
      </c>
      <c r="E11" s="15">
        <f t="shared" si="4"/>
        <v>7</v>
      </c>
      <c r="F11" s="15">
        <f t="shared" si="4"/>
        <v>8684000</v>
      </c>
      <c r="G11" s="15">
        <f t="shared" si="4"/>
        <v>4035</v>
      </c>
      <c r="H11" s="15">
        <f t="shared" si="4"/>
        <v>3</v>
      </c>
      <c r="I11" s="139">
        <f t="shared" si="4"/>
        <v>1010</v>
      </c>
    </row>
    <row r="12" spans="1:9" s="16" customFormat="1" ht="11.25" customHeight="1" thickBot="1">
      <c r="A12" s="230" t="s">
        <v>30</v>
      </c>
      <c r="B12" s="15">
        <f aca="true" t="shared" si="5" ref="B12:I12">B19+B26+B33+B40+B47+B54+B61+B68+B76+B83+B90+B97+B104+B111+B118+B125+B132+B142+B149+B156+B163</f>
        <v>79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8</v>
      </c>
      <c r="H12" s="15">
        <f t="shared" si="5"/>
        <v>0</v>
      </c>
      <c r="I12" s="140">
        <f t="shared" si="5"/>
        <v>153</v>
      </c>
    </row>
    <row r="13" spans="1:9" s="16" customFormat="1" ht="12" thickBot="1">
      <c r="A13" s="377" t="s">
        <v>31</v>
      </c>
      <c r="B13" s="381"/>
      <c r="C13" s="381"/>
      <c r="D13" s="381"/>
      <c r="E13" s="381"/>
      <c r="F13" s="381"/>
      <c r="G13" s="381"/>
      <c r="H13" s="381"/>
      <c r="I13" s="385"/>
    </row>
    <row r="14" spans="1:9" s="16" customFormat="1" ht="11.25" customHeight="1">
      <c r="A14" s="231" t="s">
        <v>32</v>
      </c>
      <c r="B14" s="17">
        <v>79</v>
      </c>
      <c r="C14" s="17">
        <v>50242000</v>
      </c>
      <c r="D14" s="17">
        <v>0</v>
      </c>
      <c r="E14" s="17">
        <v>0</v>
      </c>
      <c r="F14" s="17">
        <v>0</v>
      </c>
      <c r="G14" s="17">
        <v>66</v>
      </c>
      <c r="H14" s="17">
        <v>0</v>
      </c>
      <c r="I14" s="141">
        <v>30</v>
      </c>
    </row>
    <row r="15" spans="1:9" s="16" customFormat="1" ht="11.25" customHeight="1">
      <c r="A15" s="231" t="s">
        <v>33</v>
      </c>
      <c r="B15" s="18">
        <v>5</v>
      </c>
      <c r="C15" s="19">
        <v>33570000</v>
      </c>
      <c r="D15" s="20">
        <v>0</v>
      </c>
      <c r="E15" s="21">
        <v>0</v>
      </c>
      <c r="F15" s="22">
        <v>0</v>
      </c>
      <c r="G15" s="21">
        <v>9</v>
      </c>
      <c r="H15" s="20">
        <v>0</v>
      </c>
      <c r="I15" s="23">
        <v>5</v>
      </c>
    </row>
    <row r="16" spans="1:9" s="16" customFormat="1" ht="11.25" customHeight="1">
      <c r="A16" s="231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31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31" t="s">
        <v>36</v>
      </c>
      <c r="B18" s="18">
        <v>55</v>
      </c>
      <c r="C18" s="19">
        <v>16672000</v>
      </c>
      <c r="D18" s="20">
        <v>0</v>
      </c>
      <c r="E18" s="20">
        <v>0</v>
      </c>
      <c r="F18" s="19">
        <v>0</v>
      </c>
      <c r="G18" s="21">
        <v>57</v>
      </c>
      <c r="H18" s="20">
        <v>0</v>
      </c>
      <c r="I18" s="23">
        <v>13</v>
      </c>
      <c r="J18" s="25"/>
    </row>
    <row r="19" spans="1:9" ht="11.25" customHeight="1" thickBot="1">
      <c r="A19" s="232" t="s">
        <v>30</v>
      </c>
      <c r="B19" s="26">
        <v>19</v>
      </c>
      <c r="C19" s="27">
        <v>0</v>
      </c>
      <c r="D19" s="28">
        <v>0</v>
      </c>
      <c r="E19" s="28">
        <v>0</v>
      </c>
      <c r="F19" s="27">
        <v>0</v>
      </c>
      <c r="G19" s="29">
        <v>0</v>
      </c>
      <c r="H19" s="28">
        <v>0</v>
      </c>
      <c r="I19" s="30">
        <v>12</v>
      </c>
    </row>
    <row r="20" spans="1:9" ht="12" thickBot="1">
      <c r="A20" s="377" t="s">
        <v>37</v>
      </c>
      <c r="B20" s="378"/>
      <c r="C20" s="378"/>
      <c r="D20" s="378"/>
      <c r="E20" s="378"/>
      <c r="F20" s="378"/>
      <c r="G20" s="378"/>
      <c r="H20" s="378"/>
      <c r="I20" s="379"/>
    </row>
    <row r="21" spans="1:9" ht="11.25" customHeight="1">
      <c r="A21" s="231" t="s">
        <v>32</v>
      </c>
      <c r="B21" s="17">
        <v>52</v>
      </c>
      <c r="C21" s="17">
        <v>19020000</v>
      </c>
      <c r="D21" s="17">
        <v>1</v>
      </c>
      <c r="E21" s="17">
        <v>1</v>
      </c>
      <c r="F21" s="17">
        <v>300000</v>
      </c>
      <c r="G21" s="17">
        <v>58</v>
      </c>
      <c r="H21" s="17">
        <v>0</v>
      </c>
      <c r="I21" s="141">
        <v>10</v>
      </c>
    </row>
    <row r="22" spans="1:9" ht="11.25" customHeight="1">
      <c r="A22" s="231" t="s">
        <v>33</v>
      </c>
      <c r="B22" s="18">
        <v>12</v>
      </c>
      <c r="C22" s="19">
        <v>9650000</v>
      </c>
      <c r="D22" s="20">
        <v>0</v>
      </c>
      <c r="E22" s="21">
        <v>1</v>
      </c>
      <c r="F22" s="22">
        <v>300000</v>
      </c>
      <c r="G22" s="21">
        <v>15</v>
      </c>
      <c r="H22" s="20">
        <v>0</v>
      </c>
      <c r="I22" s="24">
        <v>3</v>
      </c>
    </row>
    <row r="23" spans="1:9" s="16" customFormat="1" ht="11.25" customHeight="1">
      <c r="A23" s="231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31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31" t="s">
        <v>36</v>
      </c>
      <c r="B25" s="18">
        <v>40</v>
      </c>
      <c r="C25" s="19">
        <v>9370000</v>
      </c>
      <c r="D25" s="20">
        <v>1</v>
      </c>
      <c r="E25" s="21">
        <v>0</v>
      </c>
      <c r="F25" s="22">
        <v>0</v>
      </c>
      <c r="G25" s="21">
        <v>43</v>
      </c>
      <c r="H25" s="20">
        <v>0</v>
      </c>
      <c r="I25" s="24">
        <v>7</v>
      </c>
    </row>
    <row r="26" spans="1:9" ht="11.25" customHeight="1" thickBot="1">
      <c r="A26" s="232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2" thickBot="1">
      <c r="A27" s="377" t="s">
        <v>38</v>
      </c>
      <c r="B27" s="378"/>
      <c r="C27" s="378"/>
      <c r="D27" s="378"/>
      <c r="E27" s="378"/>
      <c r="F27" s="378"/>
      <c r="G27" s="378"/>
      <c r="H27" s="378"/>
      <c r="I27" s="379"/>
    </row>
    <row r="28" spans="1:9" ht="11.25" customHeight="1">
      <c r="A28" s="231" t="s">
        <v>32</v>
      </c>
      <c r="B28" s="17">
        <v>473</v>
      </c>
      <c r="C28" s="17">
        <v>832499547</v>
      </c>
      <c r="D28" s="17">
        <v>13</v>
      </c>
      <c r="E28" s="17">
        <v>13</v>
      </c>
      <c r="F28" s="17">
        <v>57268500</v>
      </c>
      <c r="G28" s="17">
        <v>1132</v>
      </c>
      <c r="H28" s="17">
        <v>3</v>
      </c>
      <c r="I28" s="141">
        <v>223</v>
      </c>
    </row>
    <row r="29" spans="1:9" ht="11.25" customHeight="1">
      <c r="A29" s="231" t="s">
        <v>33</v>
      </c>
      <c r="B29" s="18">
        <v>39</v>
      </c>
      <c r="C29" s="19">
        <v>118311547</v>
      </c>
      <c r="D29" s="20">
        <v>3</v>
      </c>
      <c r="E29" s="21">
        <v>10</v>
      </c>
      <c r="F29" s="22">
        <v>55069500</v>
      </c>
      <c r="G29" s="21">
        <v>212</v>
      </c>
      <c r="H29" s="20">
        <v>2</v>
      </c>
      <c r="I29" s="23">
        <v>30</v>
      </c>
    </row>
    <row r="30" spans="1:9" ht="11.25" customHeight="1">
      <c r="A30" s="231" t="s">
        <v>34</v>
      </c>
      <c r="B30" s="18">
        <v>0</v>
      </c>
      <c r="C30" s="19">
        <v>0</v>
      </c>
      <c r="D30" s="20">
        <v>0</v>
      </c>
      <c r="E30" s="20">
        <v>0</v>
      </c>
      <c r="F30" s="19">
        <v>0</v>
      </c>
      <c r="G30" s="20">
        <v>2</v>
      </c>
      <c r="H30" s="20">
        <v>0</v>
      </c>
      <c r="I30" s="23">
        <v>4</v>
      </c>
    </row>
    <row r="31" spans="1:9" ht="11.25" customHeight="1">
      <c r="A31" s="231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31" t="s">
        <v>36</v>
      </c>
      <c r="B32" s="18">
        <v>434</v>
      </c>
      <c r="C32" s="19">
        <v>714188000</v>
      </c>
      <c r="D32" s="20">
        <v>10</v>
      </c>
      <c r="E32" s="21">
        <v>3</v>
      </c>
      <c r="F32" s="22">
        <v>2199000</v>
      </c>
      <c r="G32" s="21">
        <v>918</v>
      </c>
      <c r="H32" s="20">
        <v>1</v>
      </c>
      <c r="I32" s="23">
        <v>189</v>
      </c>
    </row>
    <row r="33" spans="1:9" ht="11.25" customHeight="1" thickBot="1">
      <c r="A33" s="232" t="s">
        <v>30</v>
      </c>
      <c r="B33" s="26">
        <v>0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0</v>
      </c>
    </row>
    <row r="34" spans="1:9" ht="12" thickBot="1">
      <c r="A34" s="377" t="s">
        <v>39</v>
      </c>
      <c r="B34" s="378"/>
      <c r="C34" s="378"/>
      <c r="D34" s="378"/>
      <c r="E34" s="378"/>
      <c r="F34" s="378"/>
      <c r="G34" s="378"/>
      <c r="H34" s="378"/>
      <c r="I34" s="379"/>
    </row>
    <row r="35" spans="1:9" ht="11.25" customHeight="1">
      <c r="A35" s="231" t="s">
        <v>32</v>
      </c>
      <c r="B35" s="17">
        <v>52</v>
      </c>
      <c r="C35" s="17">
        <v>344702630</v>
      </c>
      <c r="D35" s="17">
        <v>4</v>
      </c>
      <c r="E35" s="17">
        <v>4</v>
      </c>
      <c r="F35" s="17">
        <v>14068700</v>
      </c>
      <c r="G35" s="17">
        <v>47</v>
      </c>
      <c r="H35" s="17">
        <v>0</v>
      </c>
      <c r="I35" s="141">
        <v>9</v>
      </c>
    </row>
    <row r="36" spans="1:9" ht="11.25" customHeight="1">
      <c r="A36" s="231" t="s">
        <v>33</v>
      </c>
      <c r="B36" s="18">
        <v>21</v>
      </c>
      <c r="C36" s="19">
        <v>338742630</v>
      </c>
      <c r="D36" s="20">
        <v>0</v>
      </c>
      <c r="E36" s="21">
        <v>4</v>
      </c>
      <c r="F36" s="22">
        <v>14068700</v>
      </c>
      <c r="G36" s="21">
        <v>29</v>
      </c>
      <c r="H36" s="20">
        <v>0</v>
      </c>
      <c r="I36" s="23">
        <v>1</v>
      </c>
    </row>
    <row r="37" spans="1:9" s="16" customFormat="1" ht="11.25" customHeight="1">
      <c r="A37" s="231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31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31" t="s">
        <v>36</v>
      </c>
      <c r="B39" s="18">
        <v>30</v>
      </c>
      <c r="C39" s="19">
        <v>5960000</v>
      </c>
      <c r="D39" s="20">
        <v>4</v>
      </c>
      <c r="E39" s="20">
        <v>0</v>
      </c>
      <c r="F39" s="19">
        <v>0</v>
      </c>
      <c r="G39" s="21">
        <v>18</v>
      </c>
      <c r="H39" s="20">
        <v>0</v>
      </c>
      <c r="I39" s="23">
        <v>8</v>
      </c>
    </row>
    <row r="40" spans="1:9" ht="11.25" customHeight="1" thickBot="1">
      <c r="A40" s="232" t="s">
        <v>30</v>
      </c>
      <c r="B40" s="26">
        <v>1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2" thickBot="1">
      <c r="A41" s="377" t="s">
        <v>40</v>
      </c>
      <c r="B41" s="378"/>
      <c r="C41" s="378"/>
      <c r="D41" s="378"/>
      <c r="E41" s="378"/>
      <c r="F41" s="378"/>
      <c r="G41" s="378"/>
      <c r="H41" s="378"/>
      <c r="I41" s="379"/>
    </row>
    <row r="42" spans="1:9" ht="11.25" customHeight="1">
      <c r="A42" s="231" t="s">
        <v>32</v>
      </c>
      <c r="B42" s="17">
        <v>9</v>
      </c>
      <c r="C42" s="17">
        <v>1700000</v>
      </c>
      <c r="D42" s="17">
        <v>0</v>
      </c>
      <c r="E42" s="17">
        <v>0</v>
      </c>
      <c r="F42" s="17">
        <v>0</v>
      </c>
      <c r="G42" s="17">
        <v>6</v>
      </c>
      <c r="H42" s="17">
        <v>0</v>
      </c>
      <c r="I42" s="141">
        <v>1</v>
      </c>
    </row>
    <row r="43" spans="1:9" ht="11.25" customHeight="1">
      <c r="A43" s="231" t="s">
        <v>33</v>
      </c>
      <c r="B43" s="18">
        <v>1</v>
      </c>
      <c r="C43" s="19">
        <v>200000</v>
      </c>
      <c r="D43" s="20">
        <v>0</v>
      </c>
      <c r="E43" s="20">
        <v>0</v>
      </c>
      <c r="F43" s="19">
        <v>0</v>
      </c>
      <c r="G43" s="21">
        <v>1</v>
      </c>
      <c r="H43" s="20">
        <v>0</v>
      </c>
      <c r="I43" s="23">
        <v>1</v>
      </c>
    </row>
    <row r="44" spans="1:9" s="16" customFormat="1" ht="11.25" customHeight="1">
      <c r="A44" s="231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31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31" t="s">
        <v>36</v>
      </c>
      <c r="B46" s="18">
        <v>8</v>
      </c>
      <c r="C46" s="19">
        <v>1500000</v>
      </c>
      <c r="D46" s="20">
        <v>0</v>
      </c>
      <c r="E46" s="20">
        <v>0</v>
      </c>
      <c r="F46" s="19">
        <v>0</v>
      </c>
      <c r="G46" s="21">
        <v>5</v>
      </c>
      <c r="H46" s="20">
        <v>0</v>
      </c>
      <c r="I46" s="23">
        <v>0</v>
      </c>
    </row>
    <row r="47" spans="1:9" ht="11.25" customHeight="1" thickBot="1">
      <c r="A47" s="232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2" thickBot="1">
      <c r="A48" s="377" t="s">
        <v>41</v>
      </c>
      <c r="B48" s="378"/>
      <c r="C48" s="378"/>
      <c r="D48" s="378"/>
      <c r="E48" s="378"/>
      <c r="F48" s="378"/>
      <c r="G48" s="378"/>
      <c r="H48" s="378"/>
      <c r="I48" s="379"/>
    </row>
    <row r="49" spans="1:9" ht="11.25" customHeight="1">
      <c r="A49" s="231" t="s">
        <v>32</v>
      </c>
      <c r="B49" s="17">
        <v>492</v>
      </c>
      <c r="C49" s="17">
        <v>217006000</v>
      </c>
      <c r="D49" s="17">
        <v>5</v>
      </c>
      <c r="E49" s="17">
        <v>5</v>
      </c>
      <c r="F49" s="17">
        <v>48990000</v>
      </c>
      <c r="G49" s="17">
        <v>595</v>
      </c>
      <c r="H49" s="17">
        <v>0</v>
      </c>
      <c r="I49" s="141">
        <v>271</v>
      </c>
    </row>
    <row r="50" spans="1:10" ht="11.25" customHeight="1">
      <c r="A50" s="231" t="s">
        <v>33</v>
      </c>
      <c r="B50" s="32">
        <v>24</v>
      </c>
      <c r="C50" s="22">
        <v>36350000</v>
      </c>
      <c r="D50" s="20">
        <v>0</v>
      </c>
      <c r="E50" s="20">
        <v>5</v>
      </c>
      <c r="F50" s="19">
        <v>48990000</v>
      </c>
      <c r="G50" s="21">
        <v>54</v>
      </c>
      <c r="H50" s="20">
        <v>0</v>
      </c>
      <c r="I50" s="23">
        <v>16</v>
      </c>
      <c r="J50" s="16"/>
    </row>
    <row r="51" spans="1:9" s="16" customFormat="1" ht="11.25" customHeight="1">
      <c r="A51" s="231" t="s">
        <v>34</v>
      </c>
      <c r="B51" s="32">
        <v>2</v>
      </c>
      <c r="C51" s="22">
        <v>220000</v>
      </c>
      <c r="D51" s="20">
        <v>0</v>
      </c>
      <c r="E51" s="20">
        <v>0</v>
      </c>
      <c r="F51" s="19">
        <v>0</v>
      </c>
      <c r="G51" s="20">
        <v>2</v>
      </c>
      <c r="H51" s="20">
        <v>0</v>
      </c>
      <c r="I51" s="23">
        <v>0</v>
      </c>
    </row>
    <row r="52" spans="1:10" ht="11.25" customHeight="1">
      <c r="A52" s="231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31" t="s">
        <v>36</v>
      </c>
      <c r="B53" s="32">
        <v>429</v>
      </c>
      <c r="C53" s="22">
        <v>180436000</v>
      </c>
      <c r="D53" s="20">
        <v>5</v>
      </c>
      <c r="E53" s="21">
        <v>0</v>
      </c>
      <c r="F53" s="22">
        <v>0</v>
      </c>
      <c r="G53" s="21">
        <v>539</v>
      </c>
      <c r="H53" s="20">
        <v>0</v>
      </c>
      <c r="I53" s="23">
        <v>127</v>
      </c>
      <c r="J53" s="16"/>
    </row>
    <row r="54" spans="1:10" ht="11.25" customHeight="1" thickBot="1">
      <c r="A54" s="232" t="s">
        <v>30</v>
      </c>
      <c r="B54" s="26">
        <v>37</v>
      </c>
      <c r="C54" s="27">
        <v>0</v>
      </c>
      <c r="D54" s="28">
        <v>0</v>
      </c>
      <c r="E54" s="28">
        <v>0</v>
      </c>
      <c r="F54" s="27">
        <v>0</v>
      </c>
      <c r="G54" s="29">
        <v>0</v>
      </c>
      <c r="H54" s="28">
        <v>0</v>
      </c>
      <c r="I54" s="30">
        <v>128</v>
      </c>
      <c r="J54" s="16"/>
    </row>
    <row r="55" spans="1:9" ht="12" thickBot="1">
      <c r="A55" s="386" t="s">
        <v>42</v>
      </c>
      <c r="B55" s="387"/>
      <c r="C55" s="387"/>
      <c r="D55" s="387"/>
      <c r="E55" s="387"/>
      <c r="F55" s="387"/>
      <c r="G55" s="387"/>
      <c r="H55" s="387"/>
      <c r="I55" s="388"/>
    </row>
    <row r="56" spans="1:9" ht="11.25" customHeight="1">
      <c r="A56" s="231" t="s">
        <v>32</v>
      </c>
      <c r="B56" s="17">
        <v>797</v>
      </c>
      <c r="C56" s="17">
        <v>246170025</v>
      </c>
      <c r="D56" s="17">
        <v>26</v>
      </c>
      <c r="E56" s="17">
        <v>26</v>
      </c>
      <c r="F56" s="17">
        <v>112242266</v>
      </c>
      <c r="G56" s="17">
        <v>1701</v>
      </c>
      <c r="H56" s="17">
        <v>0</v>
      </c>
      <c r="I56" s="141">
        <v>431</v>
      </c>
    </row>
    <row r="57" spans="1:9" ht="11.25" customHeight="1">
      <c r="A57" s="231" t="s">
        <v>33</v>
      </c>
      <c r="B57" s="32">
        <v>49</v>
      </c>
      <c r="C57" s="22">
        <v>55940025</v>
      </c>
      <c r="D57" s="20">
        <v>0</v>
      </c>
      <c r="E57" s="21">
        <v>24</v>
      </c>
      <c r="F57" s="22">
        <v>110057266</v>
      </c>
      <c r="G57" s="21">
        <v>150</v>
      </c>
      <c r="H57" s="20">
        <v>0</v>
      </c>
      <c r="I57" s="23">
        <v>44</v>
      </c>
    </row>
    <row r="58" spans="1:9" s="16" customFormat="1" ht="11.25" customHeight="1">
      <c r="A58" s="231" t="s">
        <v>34</v>
      </c>
      <c r="B58" s="18">
        <v>1</v>
      </c>
      <c r="C58" s="19">
        <v>30000</v>
      </c>
      <c r="D58" s="20">
        <v>2</v>
      </c>
      <c r="E58" s="20">
        <v>0</v>
      </c>
      <c r="F58" s="19">
        <v>0</v>
      </c>
      <c r="G58" s="21">
        <v>7</v>
      </c>
      <c r="H58" s="20">
        <v>0</v>
      </c>
      <c r="I58" s="23">
        <v>6</v>
      </c>
    </row>
    <row r="59" spans="1:9" ht="11.25" customHeight="1">
      <c r="A59" s="231" t="s">
        <v>35</v>
      </c>
      <c r="B59" s="18">
        <v>0</v>
      </c>
      <c r="C59" s="19">
        <v>0</v>
      </c>
      <c r="D59" s="20">
        <v>0</v>
      </c>
      <c r="E59" s="20">
        <v>0</v>
      </c>
      <c r="F59" s="19">
        <v>0</v>
      </c>
      <c r="G59" s="21">
        <v>0</v>
      </c>
      <c r="H59" s="20">
        <v>0</v>
      </c>
      <c r="I59" s="24">
        <v>1</v>
      </c>
    </row>
    <row r="60" spans="1:9" ht="11.25" customHeight="1">
      <c r="A60" s="231" t="s">
        <v>36</v>
      </c>
      <c r="B60" s="32">
        <v>744</v>
      </c>
      <c r="C60" s="22">
        <v>190200000</v>
      </c>
      <c r="D60" s="20">
        <v>24</v>
      </c>
      <c r="E60" s="20">
        <v>2</v>
      </c>
      <c r="F60" s="22">
        <v>2185000</v>
      </c>
      <c r="G60" s="21">
        <v>1544</v>
      </c>
      <c r="H60" s="20">
        <v>0</v>
      </c>
      <c r="I60" s="23">
        <v>373</v>
      </c>
    </row>
    <row r="61" spans="1:9" ht="11.25" customHeight="1" thickBot="1">
      <c r="A61" s="232" t="s">
        <v>30</v>
      </c>
      <c r="B61" s="26">
        <v>3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7</v>
      </c>
    </row>
    <row r="62" spans="1:9" s="16" customFormat="1" ht="12" thickBot="1">
      <c r="A62" s="377" t="s">
        <v>43</v>
      </c>
      <c r="B62" s="381"/>
      <c r="C62" s="381"/>
      <c r="D62" s="381"/>
      <c r="E62" s="381"/>
      <c r="F62" s="381"/>
      <c r="G62" s="381"/>
      <c r="H62" s="381"/>
      <c r="I62" s="382"/>
    </row>
    <row r="63" spans="1:9" ht="11.25" customHeight="1">
      <c r="A63" s="231" t="s">
        <v>32</v>
      </c>
      <c r="B63" s="17">
        <v>197</v>
      </c>
      <c r="C63" s="17">
        <v>96554000</v>
      </c>
      <c r="D63" s="17">
        <v>2</v>
      </c>
      <c r="E63" s="17">
        <v>2</v>
      </c>
      <c r="F63" s="17">
        <v>1811275</v>
      </c>
      <c r="G63" s="17">
        <v>285</v>
      </c>
      <c r="H63" s="17">
        <v>0</v>
      </c>
      <c r="I63" s="141">
        <v>57</v>
      </c>
    </row>
    <row r="64" spans="1:9" ht="11.25" customHeight="1">
      <c r="A64" s="231" t="s">
        <v>33</v>
      </c>
      <c r="B64" s="32">
        <v>14</v>
      </c>
      <c r="C64" s="22">
        <v>9350000</v>
      </c>
      <c r="D64" s="20">
        <v>0</v>
      </c>
      <c r="E64" s="21">
        <v>2</v>
      </c>
      <c r="F64" s="22">
        <v>1811275</v>
      </c>
      <c r="G64" s="21">
        <v>37</v>
      </c>
      <c r="H64" s="20">
        <v>0</v>
      </c>
      <c r="I64" s="23">
        <v>12</v>
      </c>
    </row>
    <row r="65" spans="1:9" ht="11.25" customHeight="1">
      <c r="A65" s="231" t="s">
        <v>34</v>
      </c>
      <c r="B65" s="18">
        <v>1</v>
      </c>
      <c r="C65" s="19">
        <v>75000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31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31" t="s">
        <v>36</v>
      </c>
      <c r="B67" s="32">
        <v>170</v>
      </c>
      <c r="C67" s="22">
        <v>87129000</v>
      </c>
      <c r="D67" s="20">
        <v>2</v>
      </c>
      <c r="E67" s="21">
        <v>0</v>
      </c>
      <c r="F67" s="22">
        <v>0</v>
      </c>
      <c r="G67" s="21">
        <v>240</v>
      </c>
      <c r="H67" s="20">
        <v>0</v>
      </c>
      <c r="I67" s="23">
        <v>40</v>
      </c>
    </row>
    <row r="68" spans="1:9" ht="11.25" customHeight="1" thickBot="1">
      <c r="A68" s="232" t="s">
        <v>30</v>
      </c>
      <c r="B68" s="33">
        <v>12</v>
      </c>
      <c r="C68" s="34">
        <v>0</v>
      </c>
      <c r="D68" s="28">
        <v>0</v>
      </c>
      <c r="E68" s="28">
        <v>0</v>
      </c>
      <c r="F68" s="27">
        <v>0</v>
      </c>
      <c r="G68" s="29">
        <v>8</v>
      </c>
      <c r="H68" s="28">
        <v>0</v>
      </c>
      <c r="I68" s="30">
        <v>5</v>
      </c>
    </row>
    <row r="69" spans="1:9" ht="18.75" customHeight="1" thickBot="1">
      <c r="A69" s="233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77" t="s">
        <v>44</v>
      </c>
      <c r="B70" s="381"/>
      <c r="C70" s="381"/>
      <c r="D70" s="381"/>
      <c r="E70" s="381"/>
      <c r="F70" s="381"/>
      <c r="G70" s="381"/>
      <c r="H70" s="381"/>
      <c r="I70" s="385"/>
    </row>
    <row r="71" spans="1:9" ht="11.25" customHeight="1">
      <c r="A71" s="231" t="s">
        <v>32</v>
      </c>
      <c r="B71" s="17">
        <v>152</v>
      </c>
      <c r="C71" s="17">
        <v>114055500</v>
      </c>
      <c r="D71" s="17">
        <v>3</v>
      </c>
      <c r="E71" s="17">
        <v>3</v>
      </c>
      <c r="F71" s="17">
        <v>2300000</v>
      </c>
      <c r="G71" s="17">
        <v>104</v>
      </c>
      <c r="H71" s="17">
        <v>0</v>
      </c>
      <c r="I71" s="141">
        <v>32</v>
      </c>
    </row>
    <row r="72" spans="1:9" ht="11.25" customHeight="1">
      <c r="A72" s="231" t="s">
        <v>33</v>
      </c>
      <c r="B72" s="32">
        <v>17</v>
      </c>
      <c r="C72" s="22">
        <v>68450000</v>
      </c>
      <c r="D72" s="20">
        <v>1</v>
      </c>
      <c r="E72" s="21">
        <v>2</v>
      </c>
      <c r="F72" s="22">
        <v>1500000</v>
      </c>
      <c r="G72" s="21">
        <v>29</v>
      </c>
      <c r="H72" s="20">
        <v>0</v>
      </c>
      <c r="I72" s="23">
        <v>6</v>
      </c>
    </row>
    <row r="73" spans="1:9" s="16" customFormat="1" ht="11.25" customHeight="1">
      <c r="A73" s="231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31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31" t="s">
        <v>36</v>
      </c>
      <c r="B75" s="32">
        <v>135</v>
      </c>
      <c r="C75" s="22">
        <v>45605500</v>
      </c>
      <c r="D75" s="20">
        <v>2</v>
      </c>
      <c r="E75" s="20">
        <v>1</v>
      </c>
      <c r="F75" s="19">
        <v>800000</v>
      </c>
      <c r="G75" s="21">
        <v>75</v>
      </c>
      <c r="H75" s="20">
        <v>0</v>
      </c>
      <c r="I75" s="23">
        <v>26</v>
      </c>
    </row>
    <row r="76" spans="1:9" ht="11.25" customHeight="1" thickBot="1">
      <c r="A76" s="232" t="s">
        <v>30</v>
      </c>
      <c r="B76" s="26">
        <v>0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3.5" customHeight="1" thickBot="1">
      <c r="A77" s="377" t="s">
        <v>45</v>
      </c>
      <c r="B77" s="378"/>
      <c r="C77" s="378"/>
      <c r="D77" s="378"/>
      <c r="E77" s="378"/>
      <c r="F77" s="378"/>
      <c r="G77" s="378"/>
      <c r="H77" s="378"/>
      <c r="I77" s="379"/>
    </row>
    <row r="78" spans="1:9" ht="11.25" customHeight="1">
      <c r="A78" s="231" t="s">
        <v>32</v>
      </c>
      <c r="B78" s="17">
        <v>138</v>
      </c>
      <c r="C78" s="17">
        <v>12624003</v>
      </c>
      <c r="D78" s="17">
        <v>3</v>
      </c>
      <c r="E78" s="17">
        <v>3</v>
      </c>
      <c r="F78" s="17">
        <v>239892</v>
      </c>
      <c r="G78" s="17">
        <v>93</v>
      </c>
      <c r="H78" s="17">
        <v>0</v>
      </c>
      <c r="I78" s="141">
        <v>39</v>
      </c>
    </row>
    <row r="79" spans="1:9" ht="11.25" customHeight="1">
      <c r="A79" s="231" t="s">
        <v>33</v>
      </c>
      <c r="B79" s="32">
        <v>17</v>
      </c>
      <c r="C79" s="22">
        <v>4510003</v>
      </c>
      <c r="D79" s="20">
        <v>0</v>
      </c>
      <c r="E79" s="20">
        <v>3</v>
      </c>
      <c r="F79" s="19">
        <v>239892</v>
      </c>
      <c r="G79" s="21">
        <v>23</v>
      </c>
      <c r="H79" s="20">
        <v>0</v>
      </c>
      <c r="I79" s="23">
        <v>7</v>
      </c>
    </row>
    <row r="80" spans="1:9" s="16" customFormat="1" ht="11.25" customHeight="1">
      <c r="A80" s="231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1</v>
      </c>
    </row>
    <row r="81" spans="1:9" ht="11.25" customHeight="1">
      <c r="A81" s="231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31" t="s">
        <v>36</v>
      </c>
      <c r="B82" s="32">
        <v>121</v>
      </c>
      <c r="C82" s="22">
        <v>8114000</v>
      </c>
      <c r="D82" s="20">
        <v>3</v>
      </c>
      <c r="E82" s="20">
        <v>0</v>
      </c>
      <c r="F82" s="19">
        <v>0</v>
      </c>
      <c r="G82" s="21">
        <v>70</v>
      </c>
      <c r="H82" s="20">
        <v>0</v>
      </c>
      <c r="I82" s="23">
        <v>31</v>
      </c>
    </row>
    <row r="83" spans="1:9" ht="11.25" customHeight="1" thickBot="1">
      <c r="A83" s="232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3.5" customHeight="1" thickBot="1">
      <c r="A84" s="377" t="s">
        <v>46</v>
      </c>
      <c r="B84" s="378"/>
      <c r="C84" s="378"/>
      <c r="D84" s="378"/>
      <c r="E84" s="378"/>
      <c r="F84" s="378"/>
      <c r="G84" s="378"/>
      <c r="H84" s="378"/>
      <c r="I84" s="379"/>
    </row>
    <row r="85" spans="1:9" ht="11.25" customHeight="1">
      <c r="A85" s="231" t="s">
        <v>32</v>
      </c>
      <c r="B85" s="17">
        <v>52</v>
      </c>
      <c r="C85" s="17">
        <v>127224000</v>
      </c>
      <c r="D85" s="17">
        <v>1</v>
      </c>
      <c r="E85" s="17">
        <v>1</v>
      </c>
      <c r="F85" s="17">
        <v>409990</v>
      </c>
      <c r="G85" s="17">
        <v>80</v>
      </c>
      <c r="H85" s="17">
        <v>0</v>
      </c>
      <c r="I85" s="141">
        <v>18</v>
      </c>
    </row>
    <row r="86" spans="1:9" ht="11.25" customHeight="1">
      <c r="A86" s="231" t="s">
        <v>33</v>
      </c>
      <c r="B86" s="32">
        <v>12</v>
      </c>
      <c r="C86" s="22">
        <v>123404000</v>
      </c>
      <c r="D86" s="20">
        <v>0</v>
      </c>
      <c r="E86" s="20">
        <v>1</v>
      </c>
      <c r="F86" s="19">
        <v>409990</v>
      </c>
      <c r="G86" s="21">
        <v>45</v>
      </c>
      <c r="H86" s="20">
        <v>0</v>
      </c>
      <c r="I86" s="23">
        <v>2</v>
      </c>
    </row>
    <row r="87" spans="1:9" s="16" customFormat="1" ht="11.25" customHeight="1">
      <c r="A87" s="231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31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31" t="s">
        <v>36</v>
      </c>
      <c r="B89" s="32">
        <v>37</v>
      </c>
      <c r="C89" s="22">
        <v>3820000</v>
      </c>
      <c r="D89" s="20">
        <v>1</v>
      </c>
      <c r="E89" s="20">
        <v>0</v>
      </c>
      <c r="F89" s="19">
        <v>0</v>
      </c>
      <c r="G89" s="21">
        <v>35</v>
      </c>
      <c r="H89" s="20">
        <v>0</v>
      </c>
      <c r="I89" s="23">
        <v>16</v>
      </c>
    </row>
    <row r="90" spans="1:9" ht="11.25" customHeight="1" thickBot="1">
      <c r="A90" s="232" t="s">
        <v>30</v>
      </c>
      <c r="B90" s="26">
        <v>3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2" thickBot="1">
      <c r="A91" s="377" t="s">
        <v>47</v>
      </c>
      <c r="B91" s="378"/>
      <c r="C91" s="378"/>
      <c r="D91" s="378"/>
      <c r="E91" s="378"/>
      <c r="F91" s="378"/>
      <c r="G91" s="378"/>
      <c r="H91" s="378"/>
      <c r="I91" s="379"/>
    </row>
    <row r="92" spans="1:9" ht="11.25" customHeight="1">
      <c r="A92" s="231" t="s">
        <v>32</v>
      </c>
      <c r="B92" s="238">
        <v>65</v>
      </c>
      <c r="C92" s="239">
        <v>98699700</v>
      </c>
      <c r="D92" s="238">
        <v>2</v>
      </c>
      <c r="E92" s="238">
        <v>2</v>
      </c>
      <c r="F92" s="238">
        <v>6300000</v>
      </c>
      <c r="G92" s="238">
        <v>38</v>
      </c>
      <c r="H92" s="17">
        <v>1</v>
      </c>
      <c r="I92" s="141">
        <v>9</v>
      </c>
    </row>
    <row r="93" spans="1:9" ht="11.25" customHeight="1">
      <c r="A93" s="231" t="s">
        <v>33</v>
      </c>
      <c r="B93" s="194">
        <v>18</v>
      </c>
      <c r="C93" s="195">
        <v>90225500</v>
      </c>
      <c r="D93" s="196">
        <v>0</v>
      </c>
      <c r="E93" s="196">
        <v>2</v>
      </c>
      <c r="F93" s="196">
        <v>6300000</v>
      </c>
      <c r="G93" s="196">
        <v>7</v>
      </c>
      <c r="H93" s="20">
        <v>1</v>
      </c>
      <c r="I93" s="23">
        <v>1</v>
      </c>
    </row>
    <row r="94" spans="1:9" s="16" customFormat="1" ht="11.25" customHeight="1">
      <c r="A94" s="231" t="s">
        <v>34</v>
      </c>
      <c r="B94" s="194">
        <v>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20">
        <v>0</v>
      </c>
      <c r="I94" s="24">
        <v>0</v>
      </c>
    </row>
    <row r="95" spans="1:9" ht="11.25" customHeight="1">
      <c r="A95" s="231" t="s">
        <v>35</v>
      </c>
      <c r="B95" s="194">
        <v>0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20">
        <v>0</v>
      </c>
      <c r="I95" s="24">
        <v>0</v>
      </c>
    </row>
    <row r="96" spans="1:9" ht="11.25" customHeight="1">
      <c r="A96" s="231" t="s">
        <v>36</v>
      </c>
      <c r="B96" s="194">
        <v>47</v>
      </c>
      <c r="C96" s="195">
        <v>8474200</v>
      </c>
      <c r="D96" s="196">
        <v>2</v>
      </c>
      <c r="E96" s="196">
        <v>0</v>
      </c>
      <c r="F96" s="196">
        <v>0</v>
      </c>
      <c r="G96" s="196">
        <v>31</v>
      </c>
      <c r="H96" s="20">
        <v>0</v>
      </c>
      <c r="I96" s="23">
        <v>8</v>
      </c>
    </row>
    <row r="97" spans="1:9" ht="11.25" customHeight="1" thickBot="1">
      <c r="A97" s="232" t="s">
        <v>30</v>
      </c>
      <c r="B97" s="197">
        <v>0</v>
      </c>
      <c r="C97" s="198">
        <v>0</v>
      </c>
      <c r="D97" s="198">
        <v>0</v>
      </c>
      <c r="E97" s="198">
        <v>0</v>
      </c>
      <c r="F97" s="198">
        <v>0</v>
      </c>
      <c r="G97" s="198">
        <v>0</v>
      </c>
      <c r="H97" s="28">
        <v>0</v>
      </c>
      <c r="I97" s="30">
        <v>0</v>
      </c>
    </row>
    <row r="98" spans="1:10" ht="15" customHeight="1" thickBot="1">
      <c r="A98" s="377" t="s">
        <v>48</v>
      </c>
      <c r="B98" s="378"/>
      <c r="C98" s="378"/>
      <c r="D98" s="378"/>
      <c r="E98" s="378"/>
      <c r="F98" s="378"/>
      <c r="G98" s="378"/>
      <c r="H98" s="378"/>
      <c r="I98" s="379"/>
      <c r="J98" s="16"/>
    </row>
    <row r="99" spans="1:10" ht="11.25" customHeight="1">
      <c r="A99" s="231" t="s">
        <v>32</v>
      </c>
      <c r="B99" s="17">
        <v>237</v>
      </c>
      <c r="C99" s="17">
        <v>523382500</v>
      </c>
      <c r="D99" s="17">
        <v>2</v>
      </c>
      <c r="E99" s="17">
        <v>2</v>
      </c>
      <c r="F99" s="17">
        <v>6560000</v>
      </c>
      <c r="G99" s="17">
        <v>252</v>
      </c>
      <c r="H99" s="17">
        <v>2</v>
      </c>
      <c r="I99" s="141">
        <v>71</v>
      </c>
      <c r="J99" s="16"/>
    </row>
    <row r="100" spans="1:10" ht="11.25" customHeight="1">
      <c r="A100" s="231" t="s">
        <v>33</v>
      </c>
      <c r="B100" s="32">
        <v>12</v>
      </c>
      <c r="C100" s="22">
        <v>2332500</v>
      </c>
      <c r="D100" s="20">
        <v>0</v>
      </c>
      <c r="E100" s="21">
        <v>2</v>
      </c>
      <c r="F100" s="22">
        <v>6560000</v>
      </c>
      <c r="G100" s="21">
        <v>18</v>
      </c>
      <c r="H100" s="20">
        <v>0</v>
      </c>
      <c r="I100" s="23">
        <v>4</v>
      </c>
      <c r="J100" s="16"/>
    </row>
    <row r="101" spans="1:9" s="16" customFormat="1" ht="11.25" customHeight="1">
      <c r="A101" s="231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0</v>
      </c>
    </row>
    <row r="102" spans="1:9" ht="11.25" customHeight="1">
      <c r="A102" s="231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31" t="s">
        <v>36</v>
      </c>
      <c r="B103" s="32">
        <v>225</v>
      </c>
      <c r="C103" s="22">
        <v>521050000</v>
      </c>
      <c r="D103" s="20">
        <v>2</v>
      </c>
      <c r="E103" s="21">
        <v>0</v>
      </c>
      <c r="F103" s="22">
        <v>0</v>
      </c>
      <c r="G103" s="21">
        <v>234</v>
      </c>
      <c r="H103" s="20">
        <v>2</v>
      </c>
      <c r="I103" s="23">
        <v>67</v>
      </c>
    </row>
    <row r="104" spans="1:9" ht="11.25" customHeight="1" thickBot="1">
      <c r="A104" s="232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4.25" customHeight="1" thickBot="1">
      <c r="A105" s="377" t="s">
        <v>49</v>
      </c>
      <c r="B105" s="378"/>
      <c r="C105" s="378"/>
      <c r="D105" s="378"/>
      <c r="E105" s="378"/>
      <c r="F105" s="378"/>
      <c r="G105" s="378"/>
      <c r="H105" s="378"/>
      <c r="I105" s="379"/>
    </row>
    <row r="106" spans="1:9" ht="11.25" customHeight="1">
      <c r="A106" s="231" t="s">
        <v>32</v>
      </c>
      <c r="B106" s="17">
        <v>128</v>
      </c>
      <c r="C106" s="17">
        <v>115820000</v>
      </c>
      <c r="D106" s="17">
        <v>4</v>
      </c>
      <c r="E106" s="17">
        <v>4</v>
      </c>
      <c r="F106" s="17">
        <v>3750000</v>
      </c>
      <c r="G106" s="17">
        <v>127</v>
      </c>
      <c r="H106" s="17">
        <v>0</v>
      </c>
      <c r="I106" s="141">
        <v>31</v>
      </c>
    </row>
    <row r="107" spans="1:9" ht="11.25" customHeight="1">
      <c r="A107" s="231" t="s">
        <v>33</v>
      </c>
      <c r="B107" s="32">
        <v>11</v>
      </c>
      <c r="C107" s="22">
        <v>2700000</v>
      </c>
      <c r="D107" s="20">
        <v>1</v>
      </c>
      <c r="E107" s="21">
        <v>3</v>
      </c>
      <c r="F107" s="22">
        <v>250000</v>
      </c>
      <c r="G107" s="21">
        <v>26</v>
      </c>
      <c r="H107" s="20">
        <v>0</v>
      </c>
      <c r="I107" s="23">
        <v>1</v>
      </c>
    </row>
    <row r="108" spans="1:9" s="16" customFormat="1" ht="11.25" customHeight="1">
      <c r="A108" s="231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31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31" t="s">
        <v>36</v>
      </c>
      <c r="B110" s="32">
        <v>116</v>
      </c>
      <c r="C110" s="22">
        <v>113120000</v>
      </c>
      <c r="D110" s="20">
        <v>3</v>
      </c>
      <c r="E110" s="21">
        <v>1</v>
      </c>
      <c r="F110" s="22">
        <v>3500000</v>
      </c>
      <c r="G110" s="21">
        <v>101</v>
      </c>
      <c r="H110" s="20">
        <v>0</v>
      </c>
      <c r="I110" s="23">
        <v>29</v>
      </c>
    </row>
    <row r="111" spans="1:9" ht="11.25" customHeight="1" thickBot="1">
      <c r="A111" s="232" t="s">
        <v>30</v>
      </c>
      <c r="B111" s="26">
        <v>1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1</v>
      </c>
    </row>
    <row r="112" spans="1:9" ht="15" customHeight="1" thickBot="1">
      <c r="A112" s="383" t="s">
        <v>50</v>
      </c>
      <c r="B112" s="378"/>
      <c r="C112" s="378"/>
      <c r="D112" s="378"/>
      <c r="E112" s="378"/>
      <c r="F112" s="378"/>
      <c r="G112" s="378"/>
      <c r="H112" s="378"/>
      <c r="I112" s="379"/>
    </row>
    <row r="113" spans="1:9" ht="11.25" customHeight="1">
      <c r="A113" s="231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4</v>
      </c>
      <c r="H113" s="17">
        <v>0</v>
      </c>
      <c r="I113" s="141">
        <v>0</v>
      </c>
    </row>
    <row r="114" spans="1:9" ht="11.25" customHeight="1">
      <c r="A114" s="231" t="s">
        <v>33</v>
      </c>
      <c r="B114" s="18">
        <v>0</v>
      </c>
      <c r="C114" s="19">
        <v>0</v>
      </c>
      <c r="D114" s="20">
        <v>0</v>
      </c>
      <c r="E114" s="20">
        <v>0</v>
      </c>
      <c r="F114" s="19">
        <v>0</v>
      </c>
      <c r="G114" s="21">
        <v>2</v>
      </c>
      <c r="H114" s="20">
        <v>0</v>
      </c>
      <c r="I114" s="24">
        <v>0</v>
      </c>
    </row>
    <row r="115" spans="1:9" ht="11.25" customHeight="1">
      <c r="A115" s="231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31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31" t="s">
        <v>36</v>
      </c>
      <c r="B117" s="32">
        <v>0</v>
      </c>
      <c r="C117" s="22">
        <v>0</v>
      </c>
      <c r="D117" s="20">
        <v>0</v>
      </c>
      <c r="E117" s="20">
        <v>0</v>
      </c>
      <c r="F117" s="19">
        <v>0</v>
      </c>
      <c r="G117" s="21">
        <v>2</v>
      </c>
      <c r="H117" s="20">
        <v>0</v>
      </c>
      <c r="I117" s="24">
        <v>0</v>
      </c>
    </row>
    <row r="118" spans="1:9" ht="11.25" customHeight="1" thickBot="1">
      <c r="A118" s="232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2" customHeight="1" thickBot="1">
      <c r="A119" s="377" t="s">
        <v>51</v>
      </c>
      <c r="B119" s="378"/>
      <c r="C119" s="378"/>
      <c r="D119" s="378"/>
      <c r="E119" s="378"/>
      <c r="F119" s="378"/>
      <c r="G119" s="378"/>
      <c r="H119" s="378"/>
      <c r="I119" s="379"/>
    </row>
    <row r="120" spans="1:9" ht="11.25" customHeight="1">
      <c r="A120" s="231" t="s">
        <v>32</v>
      </c>
      <c r="B120" s="17">
        <v>57</v>
      </c>
      <c r="C120" s="17">
        <v>30112000</v>
      </c>
      <c r="D120" s="17">
        <v>0</v>
      </c>
      <c r="E120" s="17">
        <v>0</v>
      </c>
      <c r="F120" s="17">
        <v>0</v>
      </c>
      <c r="G120" s="17">
        <v>92</v>
      </c>
      <c r="H120" s="17">
        <v>0</v>
      </c>
      <c r="I120" s="141">
        <v>17</v>
      </c>
    </row>
    <row r="121" spans="1:9" ht="11.25" customHeight="1">
      <c r="A121" s="231" t="s">
        <v>33</v>
      </c>
      <c r="B121" s="32">
        <v>6</v>
      </c>
      <c r="C121" s="22">
        <v>15217000</v>
      </c>
      <c r="D121" s="20">
        <v>0</v>
      </c>
      <c r="E121" s="20">
        <v>0</v>
      </c>
      <c r="F121" s="19">
        <v>0</v>
      </c>
      <c r="G121" s="21">
        <v>47</v>
      </c>
      <c r="H121" s="20">
        <v>0</v>
      </c>
      <c r="I121" s="23">
        <v>0</v>
      </c>
    </row>
    <row r="122" spans="1:9" ht="11.25" customHeight="1">
      <c r="A122" s="231" t="s">
        <v>34</v>
      </c>
      <c r="B122" s="18">
        <v>1</v>
      </c>
      <c r="C122" s="19">
        <v>15000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31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31" t="s">
        <v>36</v>
      </c>
      <c r="B124" s="32">
        <v>50</v>
      </c>
      <c r="C124" s="22">
        <v>14880000</v>
      </c>
      <c r="D124" s="20">
        <v>0</v>
      </c>
      <c r="E124" s="20">
        <v>0</v>
      </c>
      <c r="F124" s="19">
        <v>0</v>
      </c>
      <c r="G124" s="21">
        <v>45</v>
      </c>
      <c r="H124" s="20">
        <v>0</v>
      </c>
      <c r="I124" s="23">
        <v>17</v>
      </c>
    </row>
    <row r="125" spans="1:9" ht="11.25" customHeight="1" thickBot="1">
      <c r="A125" s="232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5.75" customHeight="1" thickBot="1">
      <c r="A126" s="383" t="s">
        <v>52</v>
      </c>
      <c r="B126" s="378"/>
      <c r="C126" s="378"/>
      <c r="D126" s="378"/>
      <c r="E126" s="378"/>
      <c r="F126" s="378"/>
      <c r="G126" s="378"/>
      <c r="H126" s="378"/>
      <c r="I126" s="384"/>
    </row>
    <row r="127" spans="1:10" ht="11.25" customHeight="1">
      <c r="A127" s="231" t="s">
        <v>32</v>
      </c>
      <c r="B127" s="17">
        <v>62</v>
      </c>
      <c r="C127" s="17">
        <v>23300000</v>
      </c>
      <c r="D127" s="17">
        <v>3</v>
      </c>
      <c r="E127" s="17">
        <v>3</v>
      </c>
      <c r="F127" s="17">
        <v>20210000</v>
      </c>
      <c r="G127" s="17">
        <v>75</v>
      </c>
      <c r="H127" s="17">
        <v>0</v>
      </c>
      <c r="I127" s="141">
        <v>43</v>
      </c>
      <c r="J127" s="39"/>
    </row>
    <row r="128" spans="1:9" ht="11.25" customHeight="1">
      <c r="A128" s="231" t="s">
        <v>33</v>
      </c>
      <c r="B128" s="32">
        <v>5</v>
      </c>
      <c r="C128" s="22">
        <v>12490000</v>
      </c>
      <c r="D128" s="20">
        <v>0</v>
      </c>
      <c r="E128" s="21">
        <v>3</v>
      </c>
      <c r="F128" s="22">
        <v>20210000</v>
      </c>
      <c r="G128" s="21">
        <v>23</v>
      </c>
      <c r="H128" s="20">
        <v>0</v>
      </c>
      <c r="I128" s="23">
        <v>2</v>
      </c>
    </row>
    <row r="129" spans="1:9" ht="11.25" customHeight="1">
      <c r="A129" s="231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31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31" t="s">
        <v>36</v>
      </c>
      <c r="B131" s="32">
        <v>57</v>
      </c>
      <c r="C131" s="22">
        <v>10810000</v>
      </c>
      <c r="D131" s="20">
        <v>3</v>
      </c>
      <c r="E131" s="20">
        <v>0</v>
      </c>
      <c r="F131" s="19">
        <v>0</v>
      </c>
      <c r="G131" s="21">
        <v>52</v>
      </c>
      <c r="H131" s="20">
        <v>0</v>
      </c>
      <c r="I131" s="23">
        <v>41</v>
      </c>
    </row>
    <row r="132" spans="1:9" ht="11.25" customHeight="1" thickBot="1">
      <c r="A132" s="234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35"/>
      <c r="B133" s="37"/>
      <c r="C133" s="38"/>
      <c r="D133" s="37"/>
      <c r="E133" s="37"/>
      <c r="F133" s="38"/>
      <c r="G133" s="37"/>
      <c r="H133" s="37"/>
      <c r="I133" s="37"/>
    </row>
    <row r="134" spans="1:9" ht="11.25" customHeight="1">
      <c r="A134" s="235"/>
      <c r="B134" s="37"/>
      <c r="C134" s="38"/>
      <c r="D134" s="37"/>
      <c r="E134" s="37"/>
      <c r="F134" s="38"/>
      <c r="G134" s="37"/>
      <c r="H134" s="37"/>
      <c r="I134" s="37"/>
    </row>
    <row r="135" spans="1:9" ht="11.25" customHeight="1" thickBot="1">
      <c r="A135" s="235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374" t="s">
        <v>53</v>
      </c>
      <c r="B136" s="375"/>
      <c r="C136" s="375"/>
      <c r="D136" s="375"/>
      <c r="E136" s="375"/>
      <c r="F136" s="375"/>
      <c r="G136" s="375"/>
      <c r="H136" s="375"/>
      <c r="I136" s="376"/>
    </row>
    <row r="137" spans="1:9" ht="11.25" customHeight="1">
      <c r="A137" s="231" t="s">
        <v>32</v>
      </c>
      <c r="B137" s="17">
        <v>22</v>
      </c>
      <c r="C137" s="17">
        <v>5530000</v>
      </c>
      <c r="D137" s="17">
        <v>0</v>
      </c>
      <c r="E137" s="17">
        <v>0</v>
      </c>
      <c r="F137" s="17">
        <v>0</v>
      </c>
      <c r="G137" s="17">
        <v>18</v>
      </c>
      <c r="H137" s="17">
        <v>0</v>
      </c>
      <c r="I137" s="141">
        <v>6</v>
      </c>
    </row>
    <row r="138" spans="1:9" ht="11.25" customHeight="1">
      <c r="A138" s="231" t="s">
        <v>33</v>
      </c>
      <c r="B138" s="32">
        <v>2</v>
      </c>
      <c r="C138" s="22">
        <v>2750000</v>
      </c>
      <c r="D138" s="20">
        <v>0</v>
      </c>
      <c r="E138" s="20">
        <v>0</v>
      </c>
      <c r="F138" s="19">
        <v>0</v>
      </c>
      <c r="G138" s="21">
        <v>6</v>
      </c>
      <c r="H138" s="20">
        <v>0</v>
      </c>
      <c r="I138" s="23">
        <v>0</v>
      </c>
    </row>
    <row r="139" spans="1:9" ht="11.25" customHeight="1">
      <c r="A139" s="231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31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31" t="s">
        <v>36</v>
      </c>
      <c r="B141" s="32">
        <v>19</v>
      </c>
      <c r="C141" s="22">
        <v>2780000</v>
      </c>
      <c r="D141" s="20">
        <v>0</v>
      </c>
      <c r="E141" s="20">
        <v>0</v>
      </c>
      <c r="F141" s="19">
        <v>0</v>
      </c>
      <c r="G141" s="21">
        <v>12</v>
      </c>
      <c r="H141" s="20">
        <v>0</v>
      </c>
      <c r="I141" s="23">
        <v>6</v>
      </c>
    </row>
    <row r="142" spans="1:9" ht="11.25" customHeight="1" thickBot="1">
      <c r="A142" s="232" t="s">
        <v>30</v>
      </c>
      <c r="B142" s="26">
        <v>1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374" t="s">
        <v>54</v>
      </c>
      <c r="B143" s="375"/>
      <c r="C143" s="375"/>
      <c r="D143" s="375"/>
      <c r="E143" s="375"/>
      <c r="F143" s="375"/>
      <c r="G143" s="375"/>
      <c r="H143" s="375"/>
      <c r="I143" s="380"/>
    </row>
    <row r="144" spans="1:9" ht="11.25" customHeight="1">
      <c r="A144" s="231" t="s">
        <v>32</v>
      </c>
      <c r="B144" s="17">
        <v>19</v>
      </c>
      <c r="C144" s="17">
        <v>1335000</v>
      </c>
      <c r="D144" s="17">
        <v>0</v>
      </c>
      <c r="E144" s="17">
        <v>0</v>
      </c>
      <c r="F144" s="17">
        <v>0</v>
      </c>
      <c r="G144" s="17">
        <v>16</v>
      </c>
      <c r="H144" s="17">
        <v>0</v>
      </c>
      <c r="I144" s="141">
        <v>13</v>
      </c>
    </row>
    <row r="145" spans="1:9" ht="11.25" customHeight="1">
      <c r="A145" s="231" t="s">
        <v>33</v>
      </c>
      <c r="B145" s="18">
        <v>2</v>
      </c>
      <c r="C145" s="19">
        <v>350000</v>
      </c>
      <c r="D145" s="20">
        <v>0</v>
      </c>
      <c r="E145" s="20">
        <v>0</v>
      </c>
      <c r="F145" s="19">
        <v>0</v>
      </c>
      <c r="G145" s="20">
        <v>2</v>
      </c>
      <c r="H145" s="20">
        <v>0</v>
      </c>
      <c r="I145" s="23">
        <v>1</v>
      </c>
    </row>
    <row r="146" spans="1:9" ht="11.25" customHeight="1">
      <c r="A146" s="231" t="s">
        <v>34</v>
      </c>
      <c r="B146" s="18">
        <v>1</v>
      </c>
      <c r="C146" s="19">
        <v>50000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1.25" customHeight="1">
      <c r="A147" s="231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31" t="s">
        <v>36</v>
      </c>
      <c r="B148" s="32">
        <v>14</v>
      </c>
      <c r="C148" s="19">
        <v>935000</v>
      </c>
      <c r="D148" s="20">
        <v>0</v>
      </c>
      <c r="E148" s="20">
        <v>0</v>
      </c>
      <c r="F148" s="19">
        <v>0</v>
      </c>
      <c r="G148" s="21">
        <v>14</v>
      </c>
      <c r="H148" s="20">
        <v>0</v>
      </c>
      <c r="I148" s="24">
        <v>12</v>
      </c>
    </row>
    <row r="149" spans="1:9" ht="11.25" customHeight="1" thickBot="1">
      <c r="A149" s="232" t="s">
        <v>30</v>
      </c>
      <c r="B149" s="33">
        <v>2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31">
        <v>0</v>
      </c>
    </row>
    <row r="150" spans="1:9" ht="25.5" customHeight="1" thickBot="1">
      <c r="A150" s="377" t="s">
        <v>55</v>
      </c>
      <c r="B150" s="381"/>
      <c r="C150" s="381"/>
      <c r="D150" s="381"/>
      <c r="E150" s="381"/>
      <c r="F150" s="381"/>
      <c r="G150" s="381"/>
      <c r="H150" s="381"/>
      <c r="I150" s="382"/>
    </row>
    <row r="151" spans="1:9" ht="11.25" customHeight="1">
      <c r="A151" s="231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41">
        <f t="shared" si="6"/>
        <v>0</v>
      </c>
    </row>
    <row r="152" spans="1:9" ht="11.25" customHeight="1">
      <c r="A152" s="231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1.25" customHeight="1">
      <c r="A153" s="231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31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31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32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77" t="s">
        <v>56</v>
      </c>
      <c r="B157" s="378"/>
      <c r="C157" s="378"/>
      <c r="D157" s="378"/>
      <c r="E157" s="378"/>
      <c r="F157" s="378"/>
      <c r="G157" s="378"/>
      <c r="H157" s="378"/>
      <c r="I157" s="379"/>
    </row>
    <row r="158" spans="1:9" ht="11.25" customHeight="1">
      <c r="A158" s="231" t="s">
        <v>32</v>
      </c>
      <c r="B158" s="17">
        <f>SUM(B159,B160,B161,B162,B163)</f>
        <v>0</v>
      </c>
      <c r="C158" s="17">
        <f aca="true" t="shared" si="7" ref="C158:I158">SUM(C159,C160,C161,C162,C163)</f>
        <v>0</v>
      </c>
      <c r="D158" s="17">
        <f t="shared" si="7"/>
        <v>0</v>
      </c>
      <c r="E158" s="17">
        <f t="shared" si="7"/>
        <v>0</v>
      </c>
      <c r="F158" s="17">
        <f t="shared" si="7"/>
        <v>0</v>
      </c>
      <c r="G158" s="17">
        <f t="shared" si="7"/>
        <v>0</v>
      </c>
      <c r="H158" s="17">
        <f t="shared" si="7"/>
        <v>0</v>
      </c>
      <c r="I158" s="141">
        <f t="shared" si="7"/>
        <v>0</v>
      </c>
    </row>
    <row r="159" spans="1:9" ht="11.25" customHeight="1">
      <c r="A159" s="231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31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31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31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0</v>
      </c>
    </row>
    <row r="163" spans="1:9" ht="11.25" customHeight="1" thickBot="1">
      <c r="A163" s="232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5" ht="11.25" customHeight="1">
      <c r="A165" s="237" t="s">
        <v>18</v>
      </c>
    </row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30637254901960786" bottom="0.5118110236220472" header="0.31496062992125984" footer="0.31496062992125984"/>
  <pageSetup horizontalDpi="600" verticalDpi="600" orientation="portrait" paperSize="9" r:id="rId1"/>
  <headerFooter>
    <oddFooter>&amp;L&amp;"Arial,Normal"&amp;9 20.07.2012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L41" sqref="L41"/>
    </sheetView>
  </sheetViews>
  <sheetFormatPr defaultColWidth="9.140625" defaultRowHeight="15"/>
  <cols>
    <col min="1" max="1" width="19.28125" style="280" bestFit="1" customWidth="1"/>
    <col min="2" max="2" width="7.00390625" style="280" bestFit="1" customWidth="1"/>
    <col min="3" max="3" width="7.57421875" style="280" bestFit="1" customWidth="1"/>
    <col min="4" max="4" width="7.00390625" style="280" bestFit="1" customWidth="1"/>
    <col min="5" max="5" width="7.57421875" style="280" bestFit="1" customWidth="1"/>
    <col min="6" max="6" width="7.00390625" style="280" bestFit="1" customWidth="1"/>
    <col min="7" max="7" width="7.57421875" style="280" bestFit="1" customWidth="1"/>
    <col min="8" max="8" width="7.7109375" style="280" bestFit="1" customWidth="1"/>
    <col min="9" max="9" width="8.140625" style="280" bestFit="1" customWidth="1"/>
    <col min="10" max="10" width="7.7109375" style="280" bestFit="1" customWidth="1"/>
    <col min="11" max="11" width="8.140625" style="280" bestFit="1" customWidth="1"/>
    <col min="12" max="16384" width="9.140625" style="280" customWidth="1"/>
  </cols>
  <sheetData>
    <row r="2" spans="1:11" ht="18.75" thickBot="1">
      <c r="A2" s="396" t="s">
        <v>416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.7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8.75" customHeight="1">
      <c r="A4" s="397" t="s">
        <v>333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2:11" ht="16.5" customHeight="1" thickBot="1"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1" ht="15.75" customHeight="1" thickBot="1" thickTop="1">
      <c r="A6" s="398" t="s">
        <v>58</v>
      </c>
      <c r="B6" s="400" t="s">
        <v>59</v>
      </c>
      <c r="C6" s="401"/>
      <c r="D6" s="402" t="s">
        <v>60</v>
      </c>
      <c r="E6" s="401"/>
      <c r="F6" s="402" t="s">
        <v>61</v>
      </c>
      <c r="G6" s="401"/>
      <c r="H6" s="402" t="s">
        <v>62</v>
      </c>
      <c r="I6" s="401"/>
      <c r="J6" s="402" t="s">
        <v>63</v>
      </c>
      <c r="K6" s="403"/>
    </row>
    <row r="7" spans="1:11" ht="15.75" customHeight="1" thickBot="1">
      <c r="A7" s="399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23" t="s">
        <v>17</v>
      </c>
    </row>
    <row r="8" spans="1:11" ht="15.75" thickBot="1">
      <c r="A8" s="324" t="s">
        <v>64</v>
      </c>
      <c r="B8" s="306">
        <f>SUM(B9,B10,B11,B12,B13,B14,B15,B16,B17,B18,B19,B20,B21,B22,B23,B24,B25,B26,B27,B28,B29)</f>
        <v>3083</v>
      </c>
      <c r="C8" s="307">
        <f>SUM(C9,C10,C11,C12,C13,C14,C15,C16,C17,C18,C19,C20,C21,C22,C23,C24,C25,C26,C27,C28,C29)</f>
        <v>1311</v>
      </c>
      <c r="D8" s="307">
        <f>SUM(D9,D10,D11,D12,D13,D14,D15,D16,D17,D18,D19,D20,D21,D22,D23,D24,D25,D26,D27,D28,D29)</f>
        <v>1219</v>
      </c>
      <c r="E8" s="307">
        <f>SUM(E9:E29)</f>
        <v>499</v>
      </c>
      <c r="F8" s="307">
        <f>SUM(F9,F10,F11,F12,F13,F14,F15,F16,F17,F18,F19,F20,F21,F22,F23,F24,F25,F26,F27,F28,F30)</f>
        <v>380</v>
      </c>
      <c r="G8" s="307">
        <f>SUM(G9,G10,G11,G12,G13,G14,G15,G16,G17,G18,G19,G20,G21,G22,G23,G24,G25,G26,G27,G28,G30)</f>
        <v>165</v>
      </c>
      <c r="H8" s="307">
        <f>SUM(H9,H10,H11,H12,H13,H14,H15,H16,H17,H18,H19,H20,H21,H22,H23,H24,H25,H26,H27,H28,H30)</f>
        <v>146</v>
      </c>
      <c r="I8" s="307">
        <f>SUM(I9,I10,I11,I12,I13,I14,I15,I16,I17,I18,I19,I20,I21,I22,I23,I24,I25,I26,I27,I28,I30)</f>
        <v>96</v>
      </c>
      <c r="J8" s="307">
        <f>SUM(J9:J29)</f>
        <v>1338</v>
      </c>
      <c r="K8" s="325">
        <f>SUM(K9:K29)</f>
        <v>551</v>
      </c>
    </row>
    <row r="9" spans="1:11" ht="26.25" customHeight="1">
      <c r="A9" s="332" t="s">
        <v>65</v>
      </c>
      <c r="B9" s="308">
        <f>'FAALİYET SIKLIĞI'!B14</f>
        <v>79</v>
      </c>
      <c r="C9" s="308">
        <f>'FAALİYET SIKLIĞI'!I14</f>
        <v>30</v>
      </c>
      <c r="D9" s="309">
        <v>9</v>
      </c>
      <c r="E9" s="310">
        <v>4</v>
      </c>
      <c r="F9" s="309">
        <v>4</v>
      </c>
      <c r="G9" s="310">
        <v>2</v>
      </c>
      <c r="H9" s="309">
        <v>3</v>
      </c>
      <c r="I9" s="310">
        <v>2</v>
      </c>
      <c r="J9" s="309">
        <f aca="true" t="shared" si="0" ref="J9:K13">B9-D9-F9-H9</f>
        <v>63</v>
      </c>
      <c r="K9" s="326">
        <f t="shared" si="0"/>
        <v>22</v>
      </c>
    </row>
    <row r="10" spans="1:11" ht="26.25" customHeight="1">
      <c r="A10" s="333" t="s">
        <v>66</v>
      </c>
      <c r="B10" s="308">
        <f>'FAALİYET SIKLIĞI'!B21</f>
        <v>52</v>
      </c>
      <c r="C10" s="311">
        <f>'FAALİYET SIKLIĞI'!I21</f>
        <v>10</v>
      </c>
      <c r="D10" s="312">
        <v>12</v>
      </c>
      <c r="E10" s="313">
        <v>1</v>
      </c>
      <c r="F10" s="312">
        <v>7</v>
      </c>
      <c r="G10" s="313">
        <v>2</v>
      </c>
      <c r="H10" s="312">
        <v>1</v>
      </c>
      <c r="I10" s="313">
        <v>1</v>
      </c>
      <c r="J10" s="309">
        <f t="shared" si="0"/>
        <v>32</v>
      </c>
      <c r="K10" s="327">
        <f t="shared" si="0"/>
        <v>6</v>
      </c>
    </row>
    <row r="11" spans="1:11" ht="15">
      <c r="A11" s="333" t="s">
        <v>67</v>
      </c>
      <c r="B11" s="311">
        <f>'FAALİYET SIKLIĞI'!B28</f>
        <v>473</v>
      </c>
      <c r="C11" s="311">
        <f>'FAALİYET SIKLIĞI'!I28</f>
        <v>223</v>
      </c>
      <c r="D11" s="312">
        <v>186</v>
      </c>
      <c r="E11" s="313">
        <v>104</v>
      </c>
      <c r="F11" s="312">
        <v>58</v>
      </c>
      <c r="G11" s="313">
        <v>27</v>
      </c>
      <c r="H11" s="312">
        <v>31</v>
      </c>
      <c r="I11" s="313">
        <v>16</v>
      </c>
      <c r="J11" s="309">
        <f t="shared" si="0"/>
        <v>198</v>
      </c>
      <c r="K11" s="327">
        <f t="shared" si="0"/>
        <v>76</v>
      </c>
    </row>
    <row r="12" spans="1:11" ht="36.75" customHeight="1">
      <c r="A12" s="333" t="s">
        <v>68</v>
      </c>
      <c r="B12" s="311">
        <f>'FAALİYET SIKLIĞI'!B35</f>
        <v>52</v>
      </c>
      <c r="C12" s="311">
        <f>'FAALİYET SIKLIĞI'!I35</f>
        <v>9</v>
      </c>
      <c r="D12" s="312">
        <v>22</v>
      </c>
      <c r="E12" s="313">
        <v>5</v>
      </c>
      <c r="F12" s="312">
        <v>14</v>
      </c>
      <c r="G12" s="313">
        <v>1</v>
      </c>
      <c r="H12" s="312">
        <v>0</v>
      </c>
      <c r="I12" s="313">
        <v>0</v>
      </c>
      <c r="J12" s="309">
        <f t="shared" si="0"/>
        <v>16</v>
      </c>
      <c r="K12" s="327">
        <f t="shared" si="0"/>
        <v>3</v>
      </c>
    </row>
    <row r="13" spans="1:11" ht="45">
      <c r="A13" s="333" t="s">
        <v>69</v>
      </c>
      <c r="B13" s="311">
        <f>'FAALİYET SIKLIĞI'!B42</f>
        <v>9</v>
      </c>
      <c r="C13" s="311">
        <f>'FAALİYET SIKLIĞI'!I42</f>
        <v>1</v>
      </c>
      <c r="D13" s="312">
        <v>2</v>
      </c>
      <c r="E13" s="313">
        <v>0</v>
      </c>
      <c r="F13" s="312">
        <v>2</v>
      </c>
      <c r="G13" s="313">
        <v>0</v>
      </c>
      <c r="H13" s="312">
        <v>1</v>
      </c>
      <c r="I13" s="313">
        <v>0</v>
      </c>
      <c r="J13" s="309">
        <f t="shared" si="0"/>
        <v>4</v>
      </c>
      <c r="K13" s="327">
        <f t="shared" si="0"/>
        <v>1</v>
      </c>
    </row>
    <row r="14" spans="1:11" ht="15">
      <c r="A14" s="333" t="s">
        <v>70</v>
      </c>
      <c r="B14" s="311">
        <f>'FAALİYET SIKLIĞI'!B49</f>
        <v>492</v>
      </c>
      <c r="C14" s="311">
        <f>'FAALİYET SIKLIĞI'!I49</f>
        <v>271</v>
      </c>
      <c r="D14" s="312">
        <v>181</v>
      </c>
      <c r="E14" s="313">
        <v>59</v>
      </c>
      <c r="F14" s="312">
        <v>65</v>
      </c>
      <c r="G14" s="313">
        <v>46</v>
      </c>
      <c r="H14" s="312">
        <v>20</v>
      </c>
      <c r="I14" s="313">
        <v>17</v>
      </c>
      <c r="J14" s="309">
        <f aca="true" t="shared" si="1" ref="J14:J29">B14-D14-F14-H14</f>
        <v>226</v>
      </c>
      <c r="K14" s="327">
        <f aca="true" t="shared" si="2" ref="K14:K29">C14-E14-G14-I14</f>
        <v>149</v>
      </c>
    </row>
    <row r="15" spans="1:11" ht="47.25" customHeight="1">
      <c r="A15" s="333" t="s">
        <v>71</v>
      </c>
      <c r="B15" s="311">
        <f>'FAALİYET SIKLIĞI'!B56</f>
        <v>797</v>
      </c>
      <c r="C15" s="311">
        <f>'FAALİYET SIKLIĞI'!I56</f>
        <v>431</v>
      </c>
      <c r="D15" s="312">
        <v>342</v>
      </c>
      <c r="E15" s="313">
        <v>168</v>
      </c>
      <c r="F15" s="312">
        <v>73</v>
      </c>
      <c r="G15" s="313">
        <v>47</v>
      </c>
      <c r="H15" s="312">
        <v>37</v>
      </c>
      <c r="I15" s="313">
        <v>38</v>
      </c>
      <c r="J15" s="309">
        <f t="shared" si="1"/>
        <v>345</v>
      </c>
      <c r="K15" s="327">
        <f t="shared" si="2"/>
        <v>178</v>
      </c>
    </row>
    <row r="16" spans="1:11" ht="22.5">
      <c r="A16" s="333" t="s">
        <v>72</v>
      </c>
      <c r="B16" s="311">
        <f>'FAALİYET SIKLIĞI'!B63</f>
        <v>197</v>
      </c>
      <c r="C16" s="311">
        <f>'FAALİYET SIKLIĞI'!I63</f>
        <v>57</v>
      </c>
      <c r="D16" s="312">
        <v>56</v>
      </c>
      <c r="E16" s="313">
        <v>23</v>
      </c>
      <c r="F16" s="312">
        <v>10</v>
      </c>
      <c r="G16" s="313">
        <v>5</v>
      </c>
      <c r="H16" s="312">
        <v>6</v>
      </c>
      <c r="I16" s="313">
        <v>4</v>
      </c>
      <c r="J16" s="309">
        <f t="shared" si="1"/>
        <v>125</v>
      </c>
      <c r="K16" s="327">
        <f t="shared" si="2"/>
        <v>25</v>
      </c>
    </row>
    <row r="17" spans="1:11" ht="26.25" customHeight="1">
      <c r="A17" s="333" t="s">
        <v>73</v>
      </c>
      <c r="B17" s="311">
        <f>'FAALİYET SIKLIĞI'!B71</f>
        <v>152</v>
      </c>
      <c r="C17" s="311">
        <f>'FAALİYET SIKLIĞI'!I71</f>
        <v>32</v>
      </c>
      <c r="D17" s="312">
        <v>79</v>
      </c>
      <c r="E17" s="313">
        <v>15</v>
      </c>
      <c r="F17" s="312">
        <v>12</v>
      </c>
      <c r="G17" s="313">
        <v>4</v>
      </c>
      <c r="H17" s="312">
        <v>6</v>
      </c>
      <c r="I17" s="313">
        <v>1</v>
      </c>
      <c r="J17" s="309">
        <f t="shared" si="1"/>
        <v>55</v>
      </c>
      <c r="K17" s="327">
        <f t="shared" si="2"/>
        <v>12</v>
      </c>
    </row>
    <row r="18" spans="1:11" ht="15">
      <c r="A18" s="333" t="s">
        <v>74</v>
      </c>
      <c r="B18" s="311">
        <f>'FAALİYET SIKLIĞI'!B78</f>
        <v>138</v>
      </c>
      <c r="C18" s="311">
        <f>'FAALİYET SIKLIĞI'!I78</f>
        <v>39</v>
      </c>
      <c r="D18" s="312">
        <v>82</v>
      </c>
      <c r="E18" s="313">
        <v>28</v>
      </c>
      <c r="F18" s="312">
        <v>30</v>
      </c>
      <c r="G18" s="313">
        <v>3</v>
      </c>
      <c r="H18" s="312">
        <v>6</v>
      </c>
      <c r="I18" s="313">
        <v>2</v>
      </c>
      <c r="J18" s="309">
        <f t="shared" si="1"/>
        <v>20</v>
      </c>
      <c r="K18" s="327">
        <f t="shared" si="2"/>
        <v>6</v>
      </c>
    </row>
    <row r="19" spans="1:11" ht="25.5" customHeight="1">
      <c r="A19" s="333" t="s">
        <v>75</v>
      </c>
      <c r="B19" s="311">
        <f>'FAALİYET SIKLIĞI'!B85</f>
        <v>52</v>
      </c>
      <c r="C19" s="311">
        <f>'FAALİYET SIKLIĞI'!I85</f>
        <v>18</v>
      </c>
      <c r="D19" s="312">
        <v>17</v>
      </c>
      <c r="E19" s="313">
        <v>11</v>
      </c>
      <c r="F19" s="312">
        <v>9</v>
      </c>
      <c r="G19" s="313">
        <v>2</v>
      </c>
      <c r="H19" s="312">
        <v>4</v>
      </c>
      <c r="I19" s="313">
        <v>2</v>
      </c>
      <c r="J19" s="309">
        <f t="shared" si="1"/>
        <v>22</v>
      </c>
      <c r="K19" s="327">
        <f t="shared" si="2"/>
        <v>3</v>
      </c>
    </row>
    <row r="20" spans="1:11" ht="22.5">
      <c r="A20" s="333" t="s">
        <v>76</v>
      </c>
      <c r="B20" s="311">
        <f>'FAALİYET SIKLIĞI'!B92</f>
        <v>65</v>
      </c>
      <c r="C20" s="311">
        <f>'FAALİYET SIKLIĞI'!I92</f>
        <v>9</v>
      </c>
      <c r="D20" s="312">
        <v>32</v>
      </c>
      <c r="E20" s="313">
        <v>5</v>
      </c>
      <c r="F20" s="312">
        <v>8</v>
      </c>
      <c r="G20" s="313">
        <v>0</v>
      </c>
      <c r="H20" s="312">
        <v>3</v>
      </c>
      <c r="I20" s="313">
        <v>0</v>
      </c>
      <c r="J20" s="309">
        <f t="shared" si="1"/>
        <v>22</v>
      </c>
      <c r="K20" s="327">
        <f t="shared" si="2"/>
        <v>4</v>
      </c>
    </row>
    <row r="21" spans="1:11" ht="26.25" customHeight="1">
      <c r="A21" s="333" t="s">
        <v>77</v>
      </c>
      <c r="B21" s="311">
        <f>'FAALİYET SIKLIĞI'!B99</f>
        <v>237</v>
      </c>
      <c r="C21" s="311">
        <f>'FAALİYET SIKLIĞI'!I99</f>
        <v>71</v>
      </c>
      <c r="D21" s="312">
        <v>88</v>
      </c>
      <c r="E21" s="313">
        <v>29</v>
      </c>
      <c r="F21" s="312">
        <v>45</v>
      </c>
      <c r="G21" s="313">
        <v>9</v>
      </c>
      <c r="H21" s="312">
        <v>16</v>
      </c>
      <c r="I21" s="313">
        <v>7</v>
      </c>
      <c r="J21" s="309">
        <f t="shared" si="1"/>
        <v>88</v>
      </c>
      <c r="K21" s="327">
        <f t="shared" si="2"/>
        <v>26</v>
      </c>
    </row>
    <row r="22" spans="1:11" ht="25.5" customHeight="1">
      <c r="A22" s="333" t="s">
        <v>78</v>
      </c>
      <c r="B22" s="311">
        <f>'FAALİYET SIKLIĞI'!B106</f>
        <v>128</v>
      </c>
      <c r="C22" s="311">
        <f>'FAALİYET SIKLIĞI'!I106</f>
        <v>31</v>
      </c>
      <c r="D22" s="312">
        <v>58</v>
      </c>
      <c r="E22" s="313">
        <v>12</v>
      </c>
      <c r="F22" s="312">
        <v>18</v>
      </c>
      <c r="G22" s="313">
        <v>5</v>
      </c>
      <c r="H22" s="312">
        <v>7</v>
      </c>
      <c r="I22" s="313">
        <v>1</v>
      </c>
      <c r="J22" s="309">
        <f t="shared" si="1"/>
        <v>45</v>
      </c>
      <c r="K22" s="327">
        <f t="shared" si="2"/>
        <v>13</v>
      </c>
    </row>
    <row r="23" spans="1:11" ht="33.75">
      <c r="A23" s="333" t="s">
        <v>79</v>
      </c>
      <c r="B23" s="311">
        <f>'FAALİYET SIKLIĞI'!B113</f>
        <v>0</v>
      </c>
      <c r="C23" s="311">
        <f>'FAALİYET SIKLIĞI'!I113</f>
        <v>0</v>
      </c>
      <c r="D23" s="312">
        <v>0</v>
      </c>
      <c r="E23" s="312">
        <v>0</v>
      </c>
      <c r="F23" s="312">
        <v>0</v>
      </c>
      <c r="G23" s="312">
        <v>0</v>
      </c>
      <c r="H23" s="313">
        <v>0</v>
      </c>
      <c r="I23" s="313">
        <v>0</v>
      </c>
      <c r="J23" s="309">
        <f t="shared" si="1"/>
        <v>0</v>
      </c>
      <c r="K23" s="327">
        <f t="shared" si="2"/>
        <v>0</v>
      </c>
    </row>
    <row r="24" spans="1:11" ht="15">
      <c r="A24" s="333" t="s">
        <v>80</v>
      </c>
      <c r="B24" s="311">
        <f>'FAALİYET SIKLIĞI'!B120</f>
        <v>57</v>
      </c>
      <c r="C24" s="311">
        <f>'FAALİYET SIKLIĞI'!I120</f>
        <v>17</v>
      </c>
      <c r="D24" s="312">
        <v>16</v>
      </c>
      <c r="E24" s="313">
        <v>3</v>
      </c>
      <c r="F24" s="312">
        <v>10</v>
      </c>
      <c r="G24" s="313">
        <v>6</v>
      </c>
      <c r="H24" s="312">
        <v>2</v>
      </c>
      <c r="I24" s="313">
        <v>0</v>
      </c>
      <c r="J24" s="309">
        <f t="shared" si="1"/>
        <v>29</v>
      </c>
      <c r="K24" s="327">
        <f t="shared" si="2"/>
        <v>8</v>
      </c>
    </row>
    <row r="25" spans="1:11" ht="25.5" customHeight="1">
      <c r="A25" s="333" t="s">
        <v>81</v>
      </c>
      <c r="B25" s="311">
        <f>'FAALİYET SIKLIĞI'!B127</f>
        <v>62</v>
      </c>
      <c r="C25" s="311">
        <f>'FAALİYET SIKLIĞI'!I127</f>
        <v>43</v>
      </c>
      <c r="D25" s="312">
        <v>14</v>
      </c>
      <c r="E25" s="313">
        <v>20</v>
      </c>
      <c r="F25" s="312">
        <v>13</v>
      </c>
      <c r="G25" s="313">
        <v>3</v>
      </c>
      <c r="H25" s="312">
        <v>1</v>
      </c>
      <c r="I25" s="313">
        <v>5</v>
      </c>
      <c r="J25" s="309">
        <f t="shared" si="1"/>
        <v>34</v>
      </c>
      <c r="K25" s="327">
        <f t="shared" si="2"/>
        <v>15</v>
      </c>
    </row>
    <row r="26" spans="1:11" ht="29.25" customHeight="1">
      <c r="A26" s="333" t="s">
        <v>82</v>
      </c>
      <c r="B26" s="311">
        <f>'FAALİYET SIKLIĞI'!B137</f>
        <v>22</v>
      </c>
      <c r="C26" s="311">
        <f>'FAALİYET SIKLIĞI'!I137</f>
        <v>6</v>
      </c>
      <c r="D26" s="312">
        <v>14</v>
      </c>
      <c r="E26" s="313">
        <v>4</v>
      </c>
      <c r="F26" s="312">
        <v>1</v>
      </c>
      <c r="G26" s="313">
        <v>1</v>
      </c>
      <c r="H26" s="313">
        <v>2</v>
      </c>
      <c r="I26" s="313">
        <v>0</v>
      </c>
      <c r="J26" s="309">
        <f t="shared" si="1"/>
        <v>5</v>
      </c>
      <c r="K26" s="327">
        <f t="shared" si="2"/>
        <v>1</v>
      </c>
    </row>
    <row r="27" spans="1:11" ht="22.5">
      <c r="A27" s="333" t="s">
        <v>83</v>
      </c>
      <c r="B27" s="311">
        <f>'FAALİYET SIKLIĞI'!B144</f>
        <v>19</v>
      </c>
      <c r="C27" s="311">
        <f>'FAALİYET SIKLIĞI'!I144</f>
        <v>13</v>
      </c>
      <c r="D27" s="312">
        <v>9</v>
      </c>
      <c r="E27" s="313">
        <v>8</v>
      </c>
      <c r="F27" s="312">
        <v>1</v>
      </c>
      <c r="G27" s="313">
        <v>2</v>
      </c>
      <c r="H27" s="312">
        <v>0</v>
      </c>
      <c r="I27" s="313">
        <v>0</v>
      </c>
      <c r="J27" s="309">
        <f t="shared" si="1"/>
        <v>9</v>
      </c>
      <c r="K27" s="327">
        <f t="shared" si="2"/>
        <v>3</v>
      </c>
    </row>
    <row r="28" spans="1:11" ht="92.25" customHeight="1">
      <c r="A28" s="333" t="s">
        <v>84</v>
      </c>
      <c r="B28" s="311">
        <v>0</v>
      </c>
      <c r="C28" s="311">
        <v>0</v>
      </c>
      <c r="D28" s="313">
        <v>0</v>
      </c>
      <c r="E28" s="313">
        <v>0</v>
      </c>
      <c r="F28" s="313">
        <v>0</v>
      </c>
      <c r="G28" s="313">
        <v>0</v>
      </c>
      <c r="H28" s="313">
        <v>0</v>
      </c>
      <c r="I28" s="313">
        <v>0</v>
      </c>
      <c r="J28" s="309">
        <f t="shared" si="1"/>
        <v>0</v>
      </c>
      <c r="K28" s="327">
        <f t="shared" si="2"/>
        <v>0</v>
      </c>
    </row>
    <row r="29" spans="1:11" ht="45.75" thickBot="1">
      <c r="A29" s="334" t="s">
        <v>85</v>
      </c>
      <c r="B29" s="328">
        <v>0</v>
      </c>
      <c r="C29" s="328">
        <v>0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30">
        <v>0</v>
      </c>
      <c r="J29" s="321">
        <f t="shared" si="1"/>
        <v>0</v>
      </c>
      <c r="K29" s="331">
        <f t="shared" si="2"/>
        <v>0</v>
      </c>
    </row>
    <row r="30" spans="1:11" ht="15.75" thickTop="1">
      <c r="A30" s="316" t="s">
        <v>18</v>
      </c>
      <c r="B30" s="317"/>
      <c r="C30" s="318"/>
      <c r="D30" s="319"/>
      <c r="E30" s="319"/>
      <c r="F30" s="319"/>
      <c r="G30" s="319"/>
      <c r="H30" s="319"/>
      <c r="I30" s="319"/>
      <c r="J30" s="319"/>
      <c r="K30" s="319"/>
    </row>
    <row r="31" spans="6:9" ht="15" customHeight="1">
      <c r="F31" s="320"/>
      <c r="G31" s="320"/>
      <c r="H31" s="320"/>
      <c r="I31" s="320"/>
    </row>
    <row r="32" spans="1:9" ht="15">
      <c r="A32" s="316"/>
      <c r="B32" s="317"/>
      <c r="C32" s="317"/>
      <c r="F32" s="320"/>
      <c r="G32" s="320"/>
      <c r="H32" s="320"/>
      <c r="I32" s="320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3">
      <selection activeCell="L41" sqref="L4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55" t="s">
        <v>419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90" t="s">
        <v>86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05" t="s">
        <v>87</v>
      </c>
      <c r="B6" s="407" t="s">
        <v>59</v>
      </c>
      <c r="C6" s="408"/>
      <c r="D6" s="409" t="s">
        <v>60</v>
      </c>
      <c r="E6" s="408"/>
      <c r="F6" s="409" t="s">
        <v>61</v>
      </c>
      <c r="G6" s="408"/>
      <c r="H6" s="409" t="s">
        <v>62</v>
      </c>
      <c r="I6" s="408"/>
      <c r="J6" s="409" t="s">
        <v>63</v>
      </c>
      <c r="K6" s="410"/>
    </row>
    <row r="7" spans="1:11" ht="15.75" customHeight="1" thickBot="1">
      <c r="A7" s="406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7">
        <f>SUM(B9,B10,B11,B12,B13,B14,B15,B16,B17,B18,B19,B20,B21,B22,B23,B24,B25,B26,B27,B28,B29)</f>
        <v>6246</v>
      </c>
      <c r="C8" s="117">
        <f>SUM(C9,C10,C11,C12,C13,C14,C15,C16,C17,C18,C19,C20,C21,C22,C23,C24,C25,C26,C27,C28,C29)</f>
        <v>1656</v>
      </c>
      <c r="D8" s="54">
        <f aca="true" t="shared" si="0" ref="D8:K8">SUM(D9,D10,D11,D12,D13,D14,D15,D16,D17,D18,D19,D20,D21,D22,D23,D24,D25,D26,D27,D28,D29)</f>
        <v>2295</v>
      </c>
      <c r="E8" s="54">
        <f t="shared" si="0"/>
        <v>378</v>
      </c>
      <c r="F8" s="54">
        <f t="shared" si="0"/>
        <v>811</v>
      </c>
      <c r="G8" s="54">
        <f t="shared" si="0"/>
        <v>216</v>
      </c>
      <c r="H8" s="54">
        <f t="shared" si="0"/>
        <v>226</v>
      </c>
      <c r="I8" s="54">
        <f t="shared" si="0"/>
        <v>74</v>
      </c>
      <c r="J8" s="117">
        <f>SUM(J9,J10,J11,J12,J13,J14,J15,J16,J17,J18,J19,J20,J21,J22,J23,J24,J25,J26,J27,J28,J29)</f>
        <v>2914</v>
      </c>
      <c r="K8" s="117">
        <f t="shared" si="0"/>
        <v>988</v>
      </c>
    </row>
    <row r="9" spans="1:11" ht="29.25" customHeight="1">
      <c r="A9" s="55" t="s">
        <v>65</v>
      </c>
      <c r="B9" s="335">
        <v>54</v>
      </c>
      <c r="C9" s="335">
        <v>12</v>
      </c>
      <c r="D9" s="336">
        <v>4</v>
      </c>
      <c r="E9" s="337">
        <v>0</v>
      </c>
      <c r="F9" s="336">
        <v>3</v>
      </c>
      <c r="G9" s="337">
        <v>3</v>
      </c>
      <c r="H9" s="336">
        <v>0</v>
      </c>
      <c r="I9" s="337">
        <v>1</v>
      </c>
      <c r="J9" s="338">
        <f>B9-(D9+F9+H9)</f>
        <v>47</v>
      </c>
      <c r="K9" s="339">
        <f>C9-(E9+G9+I9)</f>
        <v>8</v>
      </c>
    </row>
    <row r="10" spans="1:11" ht="23.25">
      <c r="A10" s="48" t="s">
        <v>66</v>
      </c>
      <c r="B10" s="311">
        <v>15</v>
      </c>
      <c r="C10" s="311">
        <v>5</v>
      </c>
      <c r="D10" s="312">
        <v>2</v>
      </c>
      <c r="E10" s="313">
        <v>1</v>
      </c>
      <c r="F10" s="312">
        <v>3</v>
      </c>
      <c r="G10" s="313">
        <v>0</v>
      </c>
      <c r="H10" s="312">
        <v>2</v>
      </c>
      <c r="I10" s="313">
        <v>0</v>
      </c>
      <c r="J10" s="338">
        <f>B10-(D10+F10+H10)</f>
        <v>8</v>
      </c>
      <c r="K10" s="339">
        <f>C10-(E10+G10+I10)</f>
        <v>4</v>
      </c>
    </row>
    <row r="11" spans="1:11" ht="15">
      <c r="A11" s="48" t="s">
        <v>67</v>
      </c>
      <c r="B11" s="311">
        <v>792</v>
      </c>
      <c r="C11" s="311">
        <v>167</v>
      </c>
      <c r="D11" s="312">
        <v>317</v>
      </c>
      <c r="E11" s="313">
        <v>45</v>
      </c>
      <c r="F11" s="312">
        <v>119</v>
      </c>
      <c r="G11" s="313">
        <v>29</v>
      </c>
      <c r="H11" s="312">
        <v>23</v>
      </c>
      <c r="I11" s="313">
        <v>8</v>
      </c>
      <c r="J11" s="338">
        <f aca="true" t="shared" si="1" ref="J11:J27">B11-(D11+F11+H11)</f>
        <v>333</v>
      </c>
      <c r="K11" s="339">
        <f aca="true" t="shared" si="2" ref="K11:K27">C11-(E11+G11+I11)</f>
        <v>85</v>
      </c>
    </row>
    <row r="12" spans="1:11" ht="36.75" customHeight="1">
      <c r="A12" s="48" t="s">
        <v>68</v>
      </c>
      <c r="B12" s="311">
        <v>4</v>
      </c>
      <c r="C12" s="311">
        <v>0</v>
      </c>
      <c r="D12" s="312">
        <v>3</v>
      </c>
      <c r="E12" s="313">
        <v>0</v>
      </c>
      <c r="F12" s="312">
        <v>0</v>
      </c>
      <c r="G12" s="313">
        <v>0</v>
      </c>
      <c r="H12" s="312">
        <v>0</v>
      </c>
      <c r="I12" s="313">
        <v>0</v>
      </c>
      <c r="J12" s="338">
        <f t="shared" si="1"/>
        <v>1</v>
      </c>
      <c r="K12" s="339">
        <f t="shared" si="2"/>
        <v>0</v>
      </c>
    </row>
    <row r="13" spans="1:11" ht="38.25" customHeight="1">
      <c r="A13" s="48" t="s">
        <v>69</v>
      </c>
      <c r="B13" s="311">
        <v>17</v>
      </c>
      <c r="C13" s="311">
        <v>0</v>
      </c>
      <c r="D13" s="312">
        <v>6</v>
      </c>
      <c r="E13" s="313">
        <v>0</v>
      </c>
      <c r="F13" s="312">
        <v>5</v>
      </c>
      <c r="G13" s="313">
        <v>0</v>
      </c>
      <c r="H13" s="313">
        <v>0</v>
      </c>
      <c r="I13" s="313">
        <v>0</v>
      </c>
      <c r="J13" s="338">
        <f t="shared" si="1"/>
        <v>6</v>
      </c>
      <c r="K13" s="339">
        <f t="shared" si="2"/>
        <v>0</v>
      </c>
    </row>
    <row r="14" spans="1:11" ht="15">
      <c r="A14" s="48" t="s">
        <v>70</v>
      </c>
      <c r="B14" s="311">
        <v>1241</v>
      </c>
      <c r="C14" s="311">
        <v>237</v>
      </c>
      <c r="D14" s="312">
        <v>427</v>
      </c>
      <c r="E14" s="313">
        <v>73</v>
      </c>
      <c r="F14" s="312">
        <v>108</v>
      </c>
      <c r="G14" s="313">
        <v>30</v>
      </c>
      <c r="H14" s="312">
        <v>51</v>
      </c>
      <c r="I14" s="313">
        <v>11</v>
      </c>
      <c r="J14" s="338">
        <f t="shared" si="1"/>
        <v>655</v>
      </c>
      <c r="K14" s="339">
        <f t="shared" si="2"/>
        <v>123</v>
      </c>
    </row>
    <row r="15" spans="1:11" ht="47.25" customHeight="1">
      <c r="A15" s="48" t="s">
        <v>71</v>
      </c>
      <c r="B15" s="311">
        <v>2102</v>
      </c>
      <c r="C15" s="311">
        <v>799</v>
      </c>
      <c r="D15" s="312">
        <v>683</v>
      </c>
      <c r="E15" s="313">
        <v>119</v>
      </c>
      <c r="F15" s="312">
        <v>272</v>
      </c>
      <c r="G15" s="313">
        <v>77</v>
      </c>
      <c r="H15" s="312">
        <v>77</v>
      </c>
      <c r="I15" s="313">
        <v>30</v>
      </c>
      <c r="J15" s="338">
        <f t="shared" si="1"/>
        <v>1070</v>
      </c>
      <c r="K15" s="339">
        <f t="shared" si="2"/>
        <v>573</v>
      </c>
    </row>
    <row r="16" spans="1:11" ht="19.5" customHeight="1">
      <c r="A16" s="48" t="s">
        <v>72</v>
      </c>
      <c r="B16" s="311">
        <v>594</v>
      </c>
      <c r="C16" s="311">
        <v>87</v>
      </c>
      <c r="D16" s="312">
        <v>434</v>
      </c>
      <c r="E16" s="313">
        <v>57</v>
      </c>
      <c r="F16" s="312">
        <v>13</v>
      </c>
      <c r="G16" s="313">
        <v>2</v>
      </c>
      <c r="H16" s="312">
        <v>10</v>
      </c>
      <c r="I16" s="313">
        <v>3</v>
      </c>
      <c r="J16" s="338">
        <f t="shared" si="1"/>
        <v>137</v>
      </c>
      <c r="K16" s="339">
        <f t="shared" si="2"/>
        <v>25</v>
      </c>
    </row>
    <row r="17" spans="1:11" ht="26.25" customHeight="1">
      <c r="A17" s="48" t="s">
        <v>73</v>
      </c>
      <c r="B17" s="308">
        <v>484</v>
      </c>
      <c r="C17" s="311">
        <v>134</v>
      </c>
      <c r="D17" s="312">
        <v>140</v>
      </c>
      <c r="E17" s="313">
        <v>25</v>
      </c>
      <c r="F17" s="312">
        <v>84</v>
      </c>
      <c r="G17" s="313">
        <v>32</v>
      </c>
      <c r="H17" s="312">
        <v>12</v>
      </c>
      <c r="I17" s="313">
        <v>2</v>
      </c>
      <c r="J17" s="338">
        <f t="shared" si="1"/>
        <v>248</v>
      </c>
      <c r="K17" s="339">
        <f t="shared" si="2"/>
        <v>75</v>
      </c>
    </row>
    <row r="18" spans="1:11" ht="15">
      <c r="A18" s="48" t="s">
        <v>74</v>
      </c>
      <c r="B18" s="311">
        <v>139</v>
      </c>
      <c r="C18" s="311">
        <v>32</v>
      </c>
      <c r="D18" s="312">
        <v>67</v>
      </c>
      <c r="E18" s="313">
        <v>15</v>
      </c>
      <c r="F18" s="312">
        <v>39</v>
      </c>
      <c r="G18" s="313">
        <v>4</v>
      </c>
      <c r="H18" s="312">
        <v>6</v>
      </c>
      <c r="I18" s="313">
        <v>4</v>
      </c>
      <c r="J18" s="338">
        <f t="shared" si="1"/>
        <v>27</v>
      </c>
      <c r="K18" s="339">
        <f t="shared" si="2"/>
        <v>9</v>
      </c>
    </row>
    <row r="19" spans="1:11" ht="27.75" customHeight="1">
      <c r="A19" s="48" t="s">
        <v>75</v>
      </c>
      <c r="B19" s="311">
        <v>30</v>
      </c>
      <c r="C19" s="311">
        <v>20</v>
      </c>
      <c r="D19" s="312">
        <v>4</v>
      </c>
      <c r="E19" s="313">
        <v>5</v>
      </c>
      <c r="F19" s="312">
        <v>5</v>
      </c>
      <c r="G19" s="313">
        <v>0</v>
      </c>
      <c r="H19" s="312">
        <v>2</v>
      </c>
      <c r="I19" s="313">
        <v>5</v>
      </c>
      <c r="J19" s="338">
        <f t="shared" si="1"/>
        <v>19</v>
      </c>
      <c r="K19" s="339">
        <f t="shared" si="2"/>
        <v>10</v>
      </c>
    </row>
    <row r="20" spans="1:11" ht="25.5" customHeight="1">
      <c r="A20" s="48" t="s">
        <v>76</v>
      </c>
      <c r="B20" s="311">
        <v>109</v>
      </c>
      <c r="C20" s="311">
        <v>20</v>
      </c>
      <c r="D20" s="312">
        <v>31</v>
      </c>
      <c r="E20" s="313">
        <v>2</v>
      </c>
      <c r="F20" s="312">
        <v>25</v>
      </c>
      <c r="G20" s="313">
        <v>9</v>
      </c>
      <c r="H20" s="312">
        <v>4</v>
      </c>
      <c r="I20" s="313">
        <v>0</v>
      </c>
      <c r="J20" s="338">
        <f t="shared" si="1"/>
        <v>49</v>
      </c>
      <c r="K20" s="339">
        <f t="shared" si="2"/>
        <v>9</v>
      </c>
    </row>
    <row r="21" spans="1:11" ht="26.25" customHeight="1">
      <c r="A21" s="48" t="s">
        <v>77</v>
      </c>
      <c r="B21" s="311">
        <v>241</v>
      </c>
      <c r="C21" s="311">
        <v>41</v>
      </c>
      <c r="D21" s="312">
        <v>62</v>
      </c>
      <c r="E21" s="313">
        <v>10</v>
      </c>
      <c r="F21" s="312">
        <v>43</v>
      </c>
      <c r="G21" s="313">
        <v>7</v>
      </c>
      <c r="H21" s="312">
        <v>20</v>
      </c>
      <c r="I21" s="313">
        <v>3</v>
      </c>
      <c r="J21" s="338">
        <f t="shared" si="1"/>
        <v>116</v>
      </c>
      <c r="K21" s="339">
        <f t="shared" si="2"/>
        <v>21</v>
      </c>
    </row>
    <row r="22" spans="1:11" ht="28.5" customHeight="1">
      <c r="A22" s="48" t="s">
        <v>78</v>
      </c>
      <c r="B22" s="311">
        <v>143</v>
      </c>
      <c r="C22" s="311">
        <v>24</v>
      </c>
      <c r="D22" s="312">
        <v>51</v>
      </c>
      <c r="E22" s="313">
        <v>8</v>
      </c>
      <c r="F22" s="312">
        <v>16</v>
      </c>
      <c r="G22" s="313">
        <v>4</v>
      </c>
      <c r="H22" s="312">
        <v>3</v>
      </c>
      <c r="I22" s="313">
        <v>2</v>
      </c>
      <c r="J22" s="338">
        <f t="shared" si="1"/>
        <v>73</v>
      </c>
      <c r="K22" s="339">
        <f t="shared" si="2"/>
        <v>10</v>
      </c>
    </row>
    <row r="23" spans="1:11" ht="34.5">
      <c r="A23" s="48" t="s">
        <v>79</v>
      </c>
      <c r="B23" s="311">
        <v>4</v>
      </c>
      <c r="C23" s="311">
        <v>0</v>
      </c>
      <c r="D23" s="312">
        <v>2</v>
      </c>
      <c r="E23" s="312">
        <v>0</v>
      </c>
      <c r="F23" s="312">
        <v>1</v>
      </c>
      <c r="G23" s="312">
        <v>0</v>
      </c>
      <c r="H23" s="312">
        <v>0</v>
      </c>
      <c r="I23" s="312">
        <v>0</v>
      </c>
      <c r="J23" s="338">
        <f t="shared" si="1"/>
        <v>1</v>
      </c>
      <c r="K23" s="339">
        <f t="shared" si="2"/>
        <v>0</v>
      </c>
    </row>
    <row r="24" spans="1:11" ht="15">
      <c r="A24" s="48" t="s">
        <v>80</v>
      </c>
      <c r="B24" s="311">
        <v>77</v>
      </c>
      <c r="C24" s="311">
        <v>22</v>
      </c>
      <c r="D24" s="312">
        <v>20</v>
      </c>
      <c r="E24" s="313">
        <v>4</v>
      </c>
      <c r="F24" s="312">
        <v>7</v>
      </c>
      <c r="G24" s="313">
        <v>2</v>
      </c>
      <c r="H24" s="312">
        <v>5</v>
      </c>
      <c r="I24" s="313">
        <v>2</v>
      </c>
      <c r="J24" s="338">
        <f t="shared" si="1"/>
        <v>45</v>
      </c>
      <c r="K24" s="339">
        <f t="shared" si="2"/>
        <v>14</v>
      </c>
    </row>
    <row r="25" spans="1:11" ht="25.5" customHeight="1">
      <c r="A25" s="48" t="s">
        <v>81</v>
      </c>
      <c r="B25" s="311">
        <v>35</v>
      </c>
      <c r="C25" s="311">
        <v>6</v>
      </c>
      <c r="D25" s="312">
        <v>3</v>
      </c>
      <c r="E25" s="313">
        <v>1</v>
      </c>
      <c r="F25" s="312">
        <v>8</v>
      </c>
      <c r="G25" s="313">
        <v>2</v>
      </c>
      <c r="H25" s="312">
        <v>6</v>
      </c>
      <c r="I25" s="313">
        <v>0</v>
      </c>
      <c r="J25" s="338">
        <f t="shared" si="1"/>
        <v>18</v>
      </c>
      <c r="K25" s="339">
        <f t="shared" si="2"/>
        <v>3</v>
      </c>
    </row>
    <row r="26" spans="1:11" ht="30.75" customHeight="1">
      <c r="A26" s="48" t="s">
        <v>82</v>
      </c>
      <c r="B26" s="311">
        <v>59</v>
      </c>
      <c r="C26" s="311">
        <v>18</v>
      </c>
      <c r="D26" s="312">
        <v>21</v>
      </c>
      <c r="E26" s="313">
        <v>4</v>
      </c>
      <c r="F26" s="312">
        <v>12</v>
      </c>
      <c r="G26" s="313">
        <v>5</v>
      </c>
      <c r="H26" s="313">
        <v>3</v>
      </c>
      <c r="I26" s="313">
        <v>1</v>
      </c>
      <c r="J26" s="338">
        <f t="shared" si="1"/>
        <v>23</v>
      </c>
      <c r="K26" s="339">
        <f t="shared" si="2"/>
        <v>8</v>
      </c>
    </row>
    <row r="27" spans="1:11" ht="21" customHeight="1">
      <c r="A27" s="48" t="s">
        <v>83</v>
      </c>
      <c r="B27" s="311">
        <v>106</v>
      </c>
      <c r="C27" s="311">
        <v>32</v>
      </c>
      <c r="D27" s="312">
        <v>18</v>
      </c>
      <c r="E27" s="313">
        <v>9</v>
      </c>
      <c r="F27" s="312">
        <v>48</v>
      </c>
      <c r="G27" s="313">
        <v>10</v>
      </c>
      <c r="H27" s="312">
        <v>2</v>
      </c>
      <c r="I27" s="313">
        <v>2</v>
      </c>
      <c r="J27" s="338">
        <f t="shared" si="1"/>
        <v>38</v>
      </c>
      <c r="K27" s="339">
        <f t="shared" si="2"/>
        <v>11</v>
      </c>
    </row>
    <row r="28" spans="1:11" ht="79.5" customHeight="1">
      <c r="A28" s="48" t="s">
        <v>84</v>
      </c>
      <c r="B28" s="308">
        <v>0</v>
      </c>
      <c r="C28" s="311">
        <v>0</v>
      </c>
      <c r="D28" s="313">
        <v>0</v>
      </c>
      <c r="E28" s="313">
        <v>0</v>
      </c>
      <c r="F28" s="313">
        <v>0</v>
      </c>
      <c r="G28" s="313">
        <v>0</v>
      </c>
      <c r="H28" s="313">
        <v>0</v>
      </c>
      <c r="I28" s="313">
        <v>0</v>
      </c>
      <c r="J28" s="338">
        <f>B28-(D28+F28+H28)</f>
        <v>0</v>
      </c>
      <c r="K28" s="339">
        <f>C28-(E28+G28+I28)</f>
        <v>0</v>
      </c>
    </row>
    <row r="29" spans="1:11" ht="36" customHeight="1" thickBot="1">
      <c r="A29" s="49" t="s">
        <v>85</v>
      </c>
      <c r="B29" s="308">
        <v>0</v>
      </c>
      <c r="C29" s="314"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15">
        <v>0</v>
      </c>
      <c r="J29" s="340">
        <v>0</v>
      </c>
      <c r="K29" s="341">
        <v>0</v>
      </c>
    </row>
    <row r="30" spans="1:11" ht="15">
      <c r="A30" s="404" t="s">
        <v>18</v>
      </c>
      <c r="B30" s="404"/>
      <c r="C30" s="404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L41" sqref="L4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162" max="162" width="21.00390625" style="0" customWidth="1"/>
    <col min="163" max="163" width="7.00390625" style="0" bestFit="1" customWidth="1"/>
    <col min="164" max="164" width="8.140625" style="0" customWidth="1"/>
    <col min="165" max="165" width="7.00390625" style="0" bestFit="1" customWidth="1"/>
    <col min="166" max="166" width="8.57421875" style="0" customWidth="1"/>
    <col min="167" max="167" width="7.00390625" style="0" bestFit="1" customWidth="1"/>
    <col min="168" max="168" width="8.140625" style="0" customWidth="1"/>
    <col min="169" max="169" width="7.7109375" style="0" bestFit="1" customWidth="1"/>
    <col min="170" max="170" width="8.140625" style="0" bestFit="1" customWidth="1"/>
    <col min="171" max="171" width="7.7109375" style="0" bestFit="1" customWidth="1"/>
    <col min="172" max="172" width="17.8515625" style="0" bestFit="1" customWidth="1"/>
  </cols>
  <sheetData>
    <row r="2" spans="1:10" ht="15.75" customHeight="1" thickBot="1">
      <c r="A2" s="412" t="s">
        <v>419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11" t="s">
        <v>421</v>
      </c>
      <c r="B4" s="411"/>
      <c r="C4" s="411"/>
      <c r="D4" s="411"/>
      <c r="E4" s="411"/>
      <c r="F4" s="411"/>
      <c r="G4" s="411"/>
      <c r="H4" s="411"/>
      <c r="I4" s="411"/>
      <c r="J4" s="242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7"/>
    </row>
    <row r="6" spans="1:10" ht="15.75" customHeight="1" thickBot="1">
      <c r="A6" s="405" t="s">
        <v>252</v>
      </c>
      <c r="B6" s="413" t="s">
        <v>414</v>
      </c>
      <c r="C6" s="414"/>
      <c r="D6" s="414"/>
      <c r="E6" s="415"/>
      <c r="F6" s="409" t="s">
        <v>420</v>
      </c>
      <c r="G6" s="416"/>
      <c r="H6" s="416"/>
      <c r="I6" s="408"/>
      <c r="J6" s="42"/>
    </row>
    <row r="7" spans="1:10" ht="15.75" customHeight="1" thickBot="1">
      <c r="A7" s="406"/>
      <c r="B7" s="417" t="s">
        <v>253</v>
      </c>
      <c r="C7" s="418"/>
      <c r="D7" s="417" t="s">
        <v>254</v>
      </c>
      <c r="E7" s="418"/>
      <c r="F7" s="417" t="s">
        <v>253</v>
      </c>
      <c r="G7" s="418"/>
      <c r="H7" s="417" t="s">
        <v>254</v>
      </c>
      <c r="I7" s="418"/>
      <c r="J7" s="42"/>
    </row>
    <row r="8" spans="1:10" ht="15.75" thickBot="1">
      <c r="A8" s="47" t="s">
        <v>64</v>
      </c>
      <c r="B8" s="78" t="s">
        <v>8</v>
      </c>
      <c r="C8" s="79" t="s">
        <v>17</v>
      </c>
      <c r="D8" s="78" t="s">
        <v>8</v>
      </c>
      <c r="E8" s="79" t="s">
        <v>17</v>
      </c>
      <c r="F8" s="78" t="s">
        <v>8</v>
      </c>
      <c r="G8" s="79" t="s">
        <v>17</v>
      </c>
      <c r="H8" s="80" t="s">
        <v>8</v>
      </c>
      <c r="I8" s="81" t="s">
        <v>17</v>
      </c>
      <c r="J8" s="42"/>
    </row>
    <row r="9" spans="1:10" ht="22.5">
      <c r="A9" s="241" t="s">
        <v>65</v>
      </c>
      <c r="B9" s="337">
        <v>79</v>
      </c>
      <c r="C9" s="337">
        <v>30</v>
      </c>
      <c r="D9" s="336">
        <v>54</v>
      </c>
      <c r="E9" s="337">
        <v>12</v>
      </c>
      <c r="F9" s="336">
        <v>516</v>
      </c>
      <c r="G9" s="337">
        <v>118</v>
      </c>
      <c r="H9" s="312">
        <v>302</v>
      </c>
      <c r="I9" s="342">
        <v>118</v>
      </c>
      <c r="J9" s="42"/>
    </row>
    <row r="10" spans="1:10" ht="22.5">
      <c r="A10" s="240" t="s">
        <v>66</v>
      </c>
      <c r="B10" s="313">
        <v>52</v>
      </c>
      <c r="C10" s="313">
        <v>10</v>
      </c>
      <c r="D10" s="312">
        <v>15</v>
      </c>
      <c r="E10" s="313">
        <v>5</v>
      </c>
      <c r="F10" s="312">
        <v>305</v>
      </c>
      <c r="G10" s="313">
        <v>53</v>
      </c>
      <c r="H10" s="312">
        <v>85</v>
      </c>
      <c r="I10" s="342">
        <v>39</v>
      </c>
      <c r="J10" s="42"/>
    </row>
    <row r="11" spans="1:10" ht="15">
      <c r="A11" s="240" t="s">
        <v>67</v>
      </c>
      <c r="B11" s="313">
        <v>473</v>
      </c>
      <c r="C11" s="313">
        <v>223</v>
      </c>
      <c r="D11" s="312">
        <v>792</v>
      </c>
      <c r="E11" s="313">
        <v>167</v>
      </c>
      <c r="F11" s="312">
        <v>3613</v>
      </c>
      <c r="G11" s="313">
        <v>1368</v>
      </c>
      <c r="H11" s="312">
        <v>4470</v>
      </c>
      <c r="I11" s="342">
        <v>1607</v>
      </c>
      <c r="J11" s="42"/>
    </row>
    <row r="12" spans="1:10" ht="33.75">
      <c r="A12" s="240" t="s">
        <v>68</v>
      </c>
      <c r="B12" s="313">
        <v>52</v>
      </c>
      <c r="C12" s="313">
        <v>9</v>
      </c>
      <c r="D12" s="312">
        <v>4</v>
      </c>
      <c r="E12" s="313">
        <v>0</v>
      </c>
      <c r="F12" s="312">
        <v>320</v>
      </c>
      <c r="G12" s="313">
        <v>48</v>
      </c>
      <c r="H12" s="312">
        <v>29</v>
      </c>
      <c r="I12" s="342">
        <v>7</v>
      </c>
      <c r="J12" s="42"/>
    </row>
    <row r="13" spans="1:10" ht="33.75">
      <c r="A13" s="240" t="s">
        <v>69</v>
      </c>
      <c r="B13" s="313">
        <v>9</v>
      </c>
      <c r="C13" s="313">
        <v>1</v>
      </c>
      <c r="D13" s="312">
        <v>17</v>
      </c>
      <c r="E13" s="313">
        <v>0</v>
      </c>
      <c r="F13" s="312">
        <v>76</v>
      </c>
      <c r="G13" s="313">
        <v>11</v>
      </c>
      <c r="H13" s="312">
        <v>58</v>
      </c>
      <c r="I13" s="342">
        <v>8</v>
      </c>
      <c r="J13" s="42"/>
    </row>
    <row r="14" spans="1:10" ht="15">
      <c r="A14" s="240" t="s">
        <v>70</v>
      </c>
      <c r="B14" s="313">
        <v>492</v>
      </c>
      <c r="C14" s="313">
        <v>271</v>
      </c>
      <c r="D14" s="312">
        <v>1241</v>
      </c>
      <c r="E14" s="313">
        <v>237</v>
      </c>
      <c r="F14" s="312">
        <v>3860</v>
      </c>
      <c r="G14" s="313">
        <v>1559</v>
      </c>
      <c r="H14" s="312">
        <v>8666</v>
      </c>
      <c r="I14" s="342">
        <v>2225</v>
      </c>
      <c r="J14" s="42"/>
    </row>
    <row r="15" spans="1:10" ht="45">
      <c r="A15" s="240" t="s">
        <v>71</v>
      </c>
      <c r="B15" s="313">
        <v>797</v>
      </c>
      <c r="C15" s="313">
        <v>431</v>
      </c>
      <c r="D15" s="312">
        <v>2102</v>
      </c>
      <c r="E15" s="313">
        <v>799</v>
      </c>
      <c r="F15" s="312">
        <v>6115</v>
      </c>
      <c r="G15" s="313">
        <v>2468</v>
      </c>
      <c r="H15" s="312">
        <v>13263</v>
      </c>
      <c r="I15" s="342">
        <v>10548</v>
      </c>
      <c r="J15" s="42"/>
    </row>
    <row r="16" spans="1:10" ht="15">
      <c r="A16" s="240" t="s">
        <v>72</v>
      </c>
      <c r="B16" s="313">
        <v>197</v>
      </c>
      <c r="C16" s="313">
        <v>57</v>
      </c>
      <c r="D16" s="312">
        <v>594</v>
      </c>
      <c r="E16" s="313">
        <v>87</v>
      </c>
      <c r="F16" s="312">
        <v>1190</v>
      </c>
      <c r="G16" s="313">
        <v>344</v>
      </c>
      <c r="H16" s="312">
        <v>3116</v>
      </c>
      <c r="I16" s="342">
        <v>840</v>
      </c>
      <c r="J16" s="42"/>
    </row>
    <row r="17" spans="1:10" ht="22.5">
      <c r="A17" s="240" t="s">
        <v>73</v>
      </c>
      <c r="B17" s="313">
        <v>152</v>
      </c>
      <c r="C17" s="313">
        <v>32</v>
      </c>
      <c r="D17" s="312">
        <v>484</v>
      </c>
      <c r="E17" s="313">
        <v>134</v>
      </c>
      <c r="F17" s="312">
        <v>1023</v>
      </c>
      <c r="G17" s="313">
        <v>192</v>
      </c>
      <c r="H17" s="312">
        <v>2579</v>
      </c>
      <c r="I17" s="342">
        <v>867</v>
      </c>
      <c r="J17" s="42"/>
    </row>
    <row r="18" spans="1:10" ht="15">
      <c r="A18" s="240" t="s">
        <v>74</v>
      </c>
      <c r="B18" s="313">
        <v>138</v>
      </c>
      <c r="C18" s="313">
        <v>39</v>
      </c>
      <c r="D18" s="312">
        <v>139</v>
      </c>
      <c r="E18" s="313">
        <v>32</v>
      </c>
      <c r="F18" s="312">
        <v>958</v>
      </c>
      <c r="G18" s="313">
        <v>198</v>
      </c>
      <c r="H18" s="312">
        <v>719</v>
      </c>
      <c r="I18" s="342">
        <v>219</v>
      </c>
      <c r="J18" s="42"/>
    </row>
    <row r="19" spans="1:10" ht="22.5">
      <c r="A19" s="240" t="s">
        <v>75</v>
      </c>
      <c r="B19" s="313">
        <v>52</v>
      </c>
      <c r="C19" s="313">
        <v>18</v>
      </c>
      <c r="D19" s="312">
        <v>30</v>
      </c>
      <c r="E19" s="313">
        <v>20</v>
      </c>
      <c r="F19" s="312">
        <v>296</v>
      </c>
      <c r="G19" s="313">
        <v>109</v>
      </c>
      <c r="H19" s="312">
        <v>200</v>
      </c>
      <c r="I19" s="342">
        <v>344</v>
      </c>
      <c r="J19" s="42"/>
    </row>
    <row r="20" spans="1:10" ht="18" customHeight="1">
      <c r="A20" s="240" t="s">
        <v>76</v>
      </c>
      <c r="B20" s="313">
        <v>65</v>
      </c>
      <c r="C20" s="313">
        <v>9</v>
      </c>
      <c r="D20" s="312">
        <v>109</v>
      </c>
      <c r="E20" s="313">
        <v>20</v>
      </c>
      <c r="F20" s="312">
        <v>358</v>
      </c>
      <c r="G20" s="313">
        <v>105</v>
      </c>
      <c r="H20" s="312">
        <v>739</v>
      </c>
      <c r="I20" s="342">
        <v>188</v>
      </c>
      <c r="J20" s="42"/>
    </row>
    <row r="21" spans="1:10" ht="22.5">
      <c r="A21" s="240" t="s">
        <v>77</v>
      </c>
      <c r="B21" s="313">
        <v>237</v>
      </c>
      <c r="C21" s="313">
        <v>71</v>
      </c>
      <c r="D21" s="312">
        <v>241</v>
      </c>
      <c r="E21" s="313">
        <v>41</v>
      </c>
      <c r="F21" s="312">
        <v>1686</v>
      </c>
      <c r="G21" s="313">
        <v>507</v>
      </c>
      <c r="H21" s="312">
        <v>1262</v>
      </c>
      <c r="I21" s="342">
        <v>456</v>
      </c>
      <c r="J21" s="42"/>
    </row>
    <row r="22" spans="1:10" ht="22.5">
      <c r="A22" s="240" t="s">
        <v>78</v>
      </c>
      <c r="B22" s="313">
        <v>128</v>
      </c>
      <c r="C22" s="313">
        <v>31</v>
      </c>
      <c r="D22" s="312">
        <v>143</v>
      </c>
      <c r="E22" s="313">
        <v>24</v>
      </c>
      <c r="F22" s="312">
        <v>899</v>
      </c>
      <c r="G22" s="313">
        <v>163</v>
      </c>
      <c r="H22" s="312">
        <v>661</v>
      </c>
      <c r="I22" s="342">
        <v>189</v>
      </c>
      <c r="J22" s="42"/>
    </row>
    <row r="23" spans="1:10" ht="33.75">
      <c r="A23" s="240" t="s">
        <v>79</v>
      </c>
      <c r="B23" s="313">
        <v>0</v>
      </c>
      <c r="C23" s="313">
        <v>0</v>
      </c>
      <c r="D23" s="312">
        <v>4</v>
      </c>
      <c r="E23" s="312">
        <v>0</v>
      </c>
      <c r="F23" s="312">
        <v>14</v>
      </c>
      <c r="G23" s="312">
        <v>5</v>
      </c>
      <c r="H23" s="312">
        <v>8</v>
      </c>
      <c r="I23" s="342">
        <v>7</v>
      </c>
      <c r="J23" s="42"/>
    </row>
    <row r="24" spans="1:10" ht="15">
      <c r="A24" s="240" t="s">
        <v>80</v>
      </c>
      <c r="B24" s="313">
        <v>57</v>
      </c>
      <c r="C24" s="313">
        <v>17</v>
      </c>
      <c r="D24" s="312">
        <v>77</v>
      </c>
      <c r="E24" s="313">
        <v>22</v>
      </c>
      <c r="F24" s="312">
        <v>413</v>
      </c>
      <c r="G24" s="313">
        <v>109</v>
      </c>
      <c r="H24" s="312">
        <v>395</v>
      </c>
      <c r="I24" s="342">
        <v>134</v>
      </c>
      <c r="J24" s="42"/>
    </row>
    <row r="25" spans="1:10" ht="22.5">
      <c r="A25" s="240" t="s">
        <v>81</v>
      </c>
      <c r="B25" s="313">
        <v>62</v>
      </c>
      <c r="C25" s="313">
        <v>43</v>
      </c>
      <c r="D25" s="312">
        <v>35</v>
      </c>
      <c r="E25" s="313">
        <v>6</v>
      </c>
      <c r="F25" s="312">
        <v>454</v>
      </c>
      <c r="G25" s="313">
        <v>245</v>
      </c>
      <c r="H25" s="312">
        <v>144</v>
      </c>
      <c r="I25" s="342">
        <v>58</v>
      </c>
      <c r="J25" s="42"/>
    </row>
    <row r="26" spans="1:10" ht="22.5">
      <c r="A26" s="240" t="s">
        <v>82</v>
      </c>
      <c r="B26" s="313">
        <v>22</v>
      </c>
      <c r="C26" s="313">
        <v>6</v>
      </c>
      <c r="D26" s="312">
        <v>59</v>
      </c>
      <c r="E26" s="313">
        <v>18</v>
      </c>
      <c r="F26" s="312">
        <v>196</v>
      </c>
      <c r="G26" s="313">
        <v>53</v>
      </c>
      <c r="H26" s="312">
        <v>383</v>
      </c>
      <c r="I26" s="342">
        <v>159</v>
      </c>
      <c r="J26" s="42"/>
    </row>
    <row r="27" spans="1:10" ht="15">
      <c r="A27" s="240" t="s">
        <v>83</v>
      </c>
      <c r="B27" s="313">
        <v>19</v>
      </c>
      <c r="C27" s="313">
        <v>13</v>
      </c>
      <c r="D27" s="312">
        <v>106</v>
      </c>
      <c r="E27" s="313">
        <v>32</v>
      </c>
      <c r="F27" s="312">
        <v>198</v>
      </c>
      <c r="G27" s="313">
        <v>73</v>
      </c>
      <c r="H27" s="312">
        <v>604</v>
      </c>
      <c r="I27" s="342">
        <v>188</v>
      </c>
      <c r="J27" s="42"/>
    </row>
    <row r="28" spans="1:10" ht="81" customHeight="1">
      <c r="A28" s="240" t="s">
        <v>84</v>
      </c>
      <c r="B28" s="313">
        <v>0</v>
      </c>
      <c r="C28" s="313">
        <v>0</v>
      </c>
      <c r="D28" s="313">
        <v>0</v>
      </c>
      <c r="E28" s="313">
        <v>0</v>
      </c>
      <c r="F28" s="313">
        <v>0</v>
      </c>
      <c r="G28" s="313">
        <v>0</v>
      </c>
      <c r="H28" s="312">
        <v>0</v>
      </c>
      <c r="I28" s="342">
        <v>0</v>
      </c>
      <c r="J28" s="42"/>
    </row>
    <row r="29" spans="1:10" ht="33.75">
      <c r="A29" s="240" t="s">
        <v>85</v>
      </c>
      <c r="B29" s="313">
        <v>0</v>
      </c>
      <c r="C29" s="313">
        <v>0</v>
      </c>
      <c r="D29" s="313">
        <v>0</v>
      </c>
      <c r="E29" s="313">
        <v>0</v>
      </c>
      <c r="F29" s="313">
        <v>0</v>
      </c>
      <c r="G29" s="313">
        <v>0</v>
      </c>
      <c r="H29" s="309">
        <v>0</v>
      </c>
      <c r="I29" s="343">
        <v>0</v>
      </c>
      <c r="J29" s="42"/>
    </row>
    <row r="30" spans="1:10" ht="15.75" thickBot="1">
      <c r="A30" s="82" t="s">
        <v>32</v>
      </c>
      <c r="B30" s="344">
        <f>SUM(B9:B29)</f>
        <v>3083</v>
      </c>
      <c r="C30" s="344">
        <f aca="true" t="shared" si="0" ref="C30:I30">SUM(C9:C29)</f>
        <v>1311</v>
      </c>
      <c r="D30" s="344">
        <f t="shared" si="0"/>
        <v>6246</v>
      </c>
      <c r="E30" s="344">
        <f t="shared" si="0"/>
        <v>1656</v>
      </c>
      <c r="F30" s="344">
        <f t="shared" si="0"/>
        <v>22490</v>
      </c>
      <c r="G30" s="344">
        <f t="shared" si="0"/>
        <v>7728</v>
      </c>
      <c r="H30" s="344">
        <f t="shared" si="0"/>
        <v>37683</v>
      </c>
      <c r="I30" s="344">
        <f t="shared" si="0"/>
        <v>18201</v>
      </c>
      <c r="J30" s="42"/>
    </row>
    <row r="31" spans="1:10" ht="15">
      <c r="A31" s="83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L41" sqref="L41"/>
    </sheetView>
  </sheetViews>
  <sheetFormatPr defaultColWidth="9.140625" defaultRowHeight="15"/>
  <cols>
    <col min="9" max="9" width="13.421875" style="0" customWidth="1"/>
    <col min="216" max="216" width="3.140625" style="0" customWidth="1"/>
  </cols>
  <sheetData>
    <row r="2" spans="1:10" ht="18.75" customHeight="1">
      <c r="A2" s="426" t="s">
        <v>419</v>
      </c>
      <c r="B2" s="426"/>
      <c r="C2" s="426"/>
      <c r="D2" s="426"/>
      <c r="E2" s="426"/>
      <c r="F2" s="426"/>
      <c r="G2" s="426"/>
      <c r="H2" s="426"/>
      <c r="I2" s="426"/>
      <c r="J2" s="426"/>
    </row>
    <row r="4" spans="1:9" ht="15.75">
      <c r="A4" s="390" t="s">
        <v>467</v>
      </c>
      <c r="B4" s="390"/>
      <c r="C4" s="390"/>
      <c r="D4" s="390"/>
      <c r="E4" s="390"/>
      <c r="F4" s="390"/>
      <c r="G4" s="390"/>
      <c r="H4" s="390"/>
      <c r="I4" s="390"/>
    </row>
    <row r="5" spans="1:9" ht="34.5" customHeight="1">
      <c r="A5" s="425" t="s">
        <v>88</v>
      </c>
      <c r="B5" s="425"/>
      <c r="C5" s="425"/>
      <c r="D5" s="425"/>
      <c r="E5" s="425"/>
      <c r="F5" s="425"/>
      <c r="G5" s="425"/>
      <c r="H5" s="425"/>
      <c r="I5" s="425"/>
    </row>
    <row r="6" spans="4:8" ht="4.5" customHeight="1">
      <c r="D6" s="57"/>
      <c r="E6" s="57"/>
      <c r="F6" s="57"/>
      <c r="G6" s="57"/>
      <c r="H6" s="57"/>
    </row>
    <row r="7" spans="4:7" ht="30" customHeight="1">
      <c r="D7" s="421" t="s">
        <v>89</v>
      </c>
      <c r="E7" s="421"/>
      <c r="F7" s="121" t="s">
        <v>9</v>
      </c>
      <c r="G7" s="58" t="s">
        <v>90</v>
      </c>
    </row>
    <row r="8" spans="4:7" ht="15">
      <c r="D8" s="422" t="s">
        <v>91</v>
      </c>
      <c r="E8" s="422"/>
      <c r="F8" s="122">
        <v>649</v>
      </c>
      <c r="G8" s="59">
        <f>(F8/F22)*100</f>
        <v>43.88100067613252</v>
      </c>
    </row>
    <row r="9" spans="4:13" ht="15">
      <c r="D9" s="422" t="s">
        <v>92</v>
      </c>
      <c r="E9" s="422"/>
      <c r="F9" s="122">
        <v>34</v>
      </c>
      <c r="G9" s="59">
        <f>(F9/F22)*100</f>
        <v>2.2988505747126435</v>
      </c>
      <c r="M9" s="118"/>
    </row>
    <row r="10" spans="4:13" ht="15">
      <c r="D10" s="422" t="s">
        <v>93</v>
      </c>
      <c r="E10" s="422"/>
      <c r="F10" s="122">
        <v>75</v>
      </c>
      <c r="G10" s="59">
        <f>(F10/F22)*100</f>
        <v>5.070993914807302</v>
      </c>
      <c r="M10" s="118"/>
    </row>
    <row r="11" spans="4:13" ht="15">
      <c r="D11" s="422" t="s">
        <v>94</v>
      </c>
      <c r="E11" s="422"/>
      <c r="F11" s="122">
        <v>59</v>
      </c>
      <c r="G11" s="59">
        <f>(F11/F22)*100</f>
        <v>3.989181879648411</v>
      </c>
      <c r="M11" s="118"/>
    </row>
    <row r="12" spans="4:13" ht="15">
      <c r="D12" s="422" t="s">
        <v>95</v>
      </c>
      <c r="E12" s="422"/>
      <c r="F12" s="122">
        <v>49</v>
      </c>
      <c r="G12" s="59">
        <f>(F12/F22)*100</f>
        <v>3.313049357674104</v>
      </c>
      <c r="M12" s="118"/>
    </row>
    <row r="13" spans="4:13" ht="15">
      <c r="D13" s="422" t="s">
        <v>96</v>
      </c>
      <c r="E13" s="422"/>
      <c r="F13" s="122">
        <v>29</v>
      </c>
      <c r="G13" s="59">
        <f>(F13/F22)*100</f>
        <v>1.9607843137254901</v>
      </c>
      <c r="M13" s="118"/>
    </row>
    <row r="14" spans="4:13" ht="15">
      <c r="D14" s="422" t="s">
        <v>97</v>
      </c>
      <c r="E14" s="422"/>
      <c r="F14" s="122">
        <v>137</v>
      </c>
      <c r="G14" s="59">
        <f>(F14/F22)*100</f>
        <v>9.263015551048005</v>
      </c>
      <c r="M14" s="118"/>
    </row>
    <row r="15" spans="4:13" ht="15">
      <c r="D15" s="422" t="s">
        <v>98</v>
      </c>
      <c r="E15" s="422"/>
      <c r="F15" s="122">
        <v>33</v>
      </c>
      <c r="G15" s="59">
        <f>(F15/F22)*100</f>
        <v>2.231237322515213</v>
      </c>
      <c r="M15" s="118"/>
    </row>
    <row r="16" spans="4:13" ht="15">
      <c r="D16" s="422" t="s">
        <v>99</v>
      </c>
      <c r="E16" s="422"/>
      <c r="F16" s="122">
        <v>145</v>
      </c>
      <c r="G16" s="59">
        <f>(F16/F22)*100</f>
        <v>9.803921568627452</v>
      </c>
      <c r="M16" s="118"/>
    </row>
    <row r="17" spans="4:13" ht="15">
      <c r="D17" s="422" t="s">
        <v>100</v>
      </c>
      <c r="E17" s="422"/>
      <c r="F17" s="122">
        <v>40</v>
      </c>
      <c r="G17" s="59">
        <f>(F17/F22)*100</f>
        <v>2.704530087897228</v>
      </c>
      <c r="M17" s="118"/>
    </row>
    <row r="18" spans="4:13" ht="15">
      <c r="D18" s="422" t="s">
        <v>101</v>
      </c>
      <c r="E18" s="422"/>
      <c r="F18" s="122">
        <v>44</v>
      </c>
      <c r="G18" s="59">
        <f>(F18/F22)*100</f>
        <v>2.974983096686951</v>
      </c>
      <c r="M18" s="118"/>
    </row>
    <row r="19" spans="4:13" ht="15">
      <c r="D19" s="422" t="s">
        <v>102</v>
      </c>
      <c r="E19" s="422"/>
      <c r="F19" s="122">
        <v>33</v>
      </c>
      <c r="G19" s="59">
        <f>(F19/F22)*100</f>
        <v>2.231237322515213</v>
      </c>
      <c r="M19" s="118"/>
    </row>
    <row r="20" spans="4:13" ht="15">
      <c r="D20" s="422" t="s">
        <v>103</v>
      </c>
      <c r="E20" s="422"/>
      <c r="F20" s="122">
        <v>14</v>
      </c>
      <c r="G20" s="59">
        <f>(F20/F22)*100</f>
        <v>0.9465855307640297</v>
      </c>
      <c r="M20" s="118"/>
    </row>
    <row r="21" spans="4:13" ht="15">
      <c r="D21" s="422" t="s">
        <v>104</v>
      </c>
      <c r="E21" s="422"/>
      <c r="F21" s="122">
        <v>138</v>
      </c>
      <c r="G21" s="59">
        <f>(F21/F22)*100</f>
        <v>9.330628803245435</v>
      </c>
      <c r="M21" s="118"/>
    </row>
    <row r="22" spans="4:13" ht="15">
      <c r="D22" s="423" t="s">
        <v>32</v>
      </c>
      <c r="E22" s="424"/>
      <c r="F22" s="123">
        <f>SUM(F8:F21)</f>
        <v>1479</v>
      </c>
      <c r="G22" s="303">
        <f>(F22/F22)*100</f>
        <v>100</v>
      </c>
      <c r="M22" s="118"/>
    </row>
    <row r="23" spans="11:13" ht="21.75" customHeight="1">
      <c r="K23" s="118"/>
      <c r="M23" s="118"/>
    </row>
    <row r="24" spans="1:9" ht="15">
      <c r="A24" s="425" t="s">
        <v>105</v>
      </c>
      <c r="B24" s="425"/>
      <c r="C24" s="425"/>
      <c r="D24" s="425"/>
      <c r="E24" s="425"/>
      <c r="F24" s="425"/>
      <c r="G24" s="425"/>
      <c r="H24" s="425"/>
      <c r="I24" s="425"/>
    </row>
    <row r="25" ht="3.75" customHeight="1"/>
    <row r="26" spans="4:7" ht="30" customHeight="1">
      <c r="D26" s="421" t="s">
        <v>89</v>
      </c>
      <c r="E26" s="421"/>
      <c r="F26" s="121" t="s">
        <v>9</v>
      </c>
      <c r="G26" s="58" t="s">
        <v>90</v>
      </c>
    </row>
    <row r="27" spans="4:7" ht="15" customHeight="1">
      <c r="D27" s="420" t="s">
        <v>106</v>
      </c>
      <c r="E27" s="420"/>
      <c r="F27" s="120">
        <v>1816</v>
      </c>
      <c r="G27" s="59">
        <f>(F27/F48)*100</f>
        <v>8.872819660917575</v>
      </c>
    </row>
    <row r="28" spans="4:13" ht="15">
      <c r="D28" s="420" t="s">
        <v>107</v>
      </c>
      <c r="E28" s="420"/>
      <c r="F28" s="120">
        <v>1115</v>
      </c>
      <c r="G28" s="59">
        <f>(F28/F48)*100</f>
        <v>5.447794009869546</v>
      </c>
      <c r="K28" s="118"/>
      <c r="M28" s="118"/>
    </row>
    <row r="29" spans="4:13" ht="15">
      <c r="D29" s="420" t="s">
        <v>108</v>
      </c>
      <c r="E29" s="420"/>
      <c r="F29" s="120">
        <v>821</v>
      </c>
      <c r="G29" s="59">
        <f>(F29/F48)*100</f>
        <v>4.011335320271657</v>
      </c>
      <c r="M29" s="118"/>
    </row>
    <row r="30" spans="4:13" ht="15">
      <c r="D30" s="420" t="s">
        <v>109</v>
      </c>
      <c r="E30" s="420"/>
      <c r="F30" s="120">
        <v>168</v>
      </c>
      <c r="G30" s="59">
        <f>(F30/F48)*100</f>
        <v>0.8208335369130796</v>
      </c>
      <c r="M30" s="118"/>
    </row>
    <row r="31" spans="4:13" ht="15">
      <c r="D31" s="420" t="s">
        <v>110</v>
      </c>
      <c r="E31" s="420"/>
      <c r="F31" s="120">
        <v>3801</v>
      </c>
      <c r="G31" s="59">
        <f>(F31/F48)*100</f>
        <v>18.571358772658424</v>
      </c>
      <c r="M31" s="118"/>
    </row>
    <row r="32" spans="4:13" ht="15">
      <c r="D32" s="420" t="s">
        <v>111</v>
      </c>
      <c r="E32" s="420"/>
      <c r="F32" s="120">
        <v>329</v>
      </c>
      <c r="G32" s="59">
        <f>(F32/F48)*100</f>
        <v>1.607465676454781</v>
      </c>
      <c r="K32" s="118"/>
      <c r="M32" s="118"/>
    </row>
    <row r="33" spans="4:13" ht="15">
      <c r="D33" s="420" t="s">
        <v>112</v>
      </c>
      <c r="E33" s="420"/>
      <c r="F33" s="120">
        <v>5227</v>
      </c>
      <c r="G33" s="59">
        <f>(F33/F48)*100</f>
        <v>25.538672008599207</v>
      </c>
      <c r="M33" s="118"/>
    </row>
    <row r="34" spans="4:13" ht="15">
      <c r="D34" s="420" t="s">
        <v>113</v>
      </c>
      <c r="E34" s="420"/>
      <c r="F34" s="120">
        <v>129</v>
      </c>
      <c r="G34" s="59">
        <f>(F34/F48)*100</f>
        <v>0.6302828944154004</v>
      </c>
      <c r="K34" s="118"/>
      <c r="M34" s="118"/>
    </row>
    <row r="35" spans="4:13" ht="15">
      <c r="D35" s="420" t="s">
        <v>114</v>
      </c>
      <c r="E35" s="420"/>
      <c r="F35" s="120">
        <v>583</v>
      </c>
      <c r="G35" s="59">
        <f>(F35/F48)*100</f>
        <v>2.8484878096447943</v>
      </c>
      <c r="M35" s="118"/>
    </row>
    <row r="36" spans="4:13" ht="15">
      <c r="D36" s="420" t="s">
        <v>93</v>
      </c>
      <c r="E36" s="420"/>
      <c r="F36" s="120">
        <v>1704</v>
      </c>
      <c r="G36" s="59">
        <f>(F36/F48)*100</f>
        <v>8.32559730297552</v>
      </c>
      <c r="M36" s="118"/>
    </row>
    <row r="37" spans="4:13" ht="15">
      <c r="D37" s="420" t="s">
        <v>94</v>
      </c>
      <c r="E37" s="420"/>
      <c r="F37" s="120">
        <v>735</v>
      </c>
      <c r="G37" s="59">
        <f>(F37/F48)*100</f>
        <v>3.591146723994723</v>
      </c>
      <c r="K37" s="118"/>
      <c r="M37" s="118"/>
    </row>
    <row r="38" spans="4:13" ht="15">
      <c r="D38" s="420" t="s">
        <v>95</v>
      </c>
      <c r="E38" s="420"/>
      <c r="F38" s="120">
        <v>908</v>
      </c>
      <c r="G38" s="59">
        <f>(F38/F48)*100</f>
        <v>4.436409830458787</v>
      </c>
      <c r="M38" s="118"/>
    </row>
    <row r="39" spans="4:13" ht="15">
      <c r="D39" s="420" t="s">
        <v>96</v>
      </c>
      <c r="E39" s="420"/>
      <c r="F39" s="120">
        <v>328</v>
      </c>
      <c r="G39" s="59">
        <f>(F39/F48)*100</f>
        <v>1.602579762544584</v>
      </c>
      <c r="M39" s="118"/>
    </row>
    <row r="40" spans="4:13" ht="15">
      <c r="D40" s="420" t="s">
        <v>97</v>
      </c>
      <c r="E40" s="420"/>
      <c r="F40" s="120">
        <v>1472</v>
      </c>
      <c r="G40" s="59">
        <f>(F40/F48)*100</f>
        <v>7.19206527580984</v>
      </c>
      <c r="M40" s="118"/>
    </row>
    <row r="41" spans="4:13" ht="15">
      <c r="D41" s="420" t="s">
        <v>115</v>
      </c>
      <c r="E41" s="420"/>
      <c r="F41" s="120">
        <v>143</v>
      </c>
      <c r="G41" s="59">
        <f>(F41/F48)*100</f>
        <v>0.698685689158157</v>
      </c>
      <c r="K41" s="118"/>
      <c r="M41" s="118"/>
    </row>
    <row r="42" spans="4:13" ht="15">
      <c r="D42" s="420" t="s">
        <v>116</v>
      </c>
      <c r="E42" s="420"/>
      <c r="F42" s="120">
        <v>43</v>
      </c>
      <c r="G42" s="59">
        <f>(F42/F48)*100</f>
        <v>0.2100942981384668</v>
      </c>
      <c r="M42" s="118"/>
    </row>
    <row r="43" spans="4:13" ht="15">
      <c r="D43" s="420" t="s">
        <v>117</v>
      </c>
      <c r="E43" s="420"/>
      <c r="F43" s="120">
        <v>110</v>
      </c>
      <c r="G43" s="59">
        <f>(F43/F48)*100</f>
        <v>0.5374505301216592</v>
      </c>
      <c r="M43" s="118"/>
    </row>
    <row r="44" spans="4:13" ht="15">
      <c r="D44" s="420" t="s">
        <v>118</v>
      </c>
      <c r="E44" s="420"/>
      <c r="F44" s="120">
        <v>638</v>
      </c>
      <c r="G44" s="59">
        <f>(F44/F48)*100</f>
        <v>3.1172130747056235</v>
      </c>
      <c r="M44" s="118"/>
    </row>
    <row r="45" spans="4:13" ht="15">
      <c r="D45" s="420" t="s">
        <v>100</v>
      </c>
      <c r="E45" s="420"/>
      <c r="F45" s="120">
        <v>120</v>
      </c>
      <c r="G45" s="59">
        <f>(F45/F48)*100</f>
        <v>0.5863096692236283</v>
      </c>
      <c r="M45" s="118"/>
    </row>
    <row r="46" spans="4:13" ht="15">
      <c r="D46" s="420" t="s">
        <v>101</v>
      </c>
      <c r="E46" s="420"/>
      <c r="F46" s="120">
        <v>125</v>
      </c>
      <c r="G46" s="59">
        <f>(F46/F48)*100</f>
        <v>0.6107392387746128</v>
      </c>
      <c r="M46" s="118"/>
    </row>
    <row r="47" spans="4:13" ht="15">
      <c r="D47" s="420" t="s">
        <v>119</v>
      </c>
      <c r="E47" s="420"/>
      <c r="F47" s="120">
        <v>152</v>
      </c>
      <c r="G47" s="59">
        <f>(F47/F48)*100</f>
        <v>0.7426589143499291</v>
      </c>
      <c r="M47" s="118"/>
    </row>
    <row r="48" spans="4:13" ht="15">
      <c r="D48" s="419" t="s">
        <v>32</v>
      </c>
      <c r="E48" s="419"/>
      <c r="F48" s="119">
        <f>SUM(F27:F47)</f>
        <v>20467</v>
      </c>
      <c r="G48" s="304">
        <f>(F48/F48)*100</f>
        <v>100</v>
      </c>
      <c r="M48" s="118"/>
    </row>
    <row r="49" spans="1:13" ht="15">
      <c r="A49" s="2" t="s">
        <v>120</v>
      </c>
      <c r="E49" s="2"/>
      <c r="F49" s="2"/>
      <c r="G49" s="2"/>
      <c r="H49" s="2"/>
      <c r="K49" s="118"/>
      <c r="M49" s="118"/>
    </row>
  </sheetData>
  <sheetProtection/>
  <mergeCells count="43">
    <mergeCell ref="A2:J2"/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7395833333333334" header="0.31496062992125984" footer="0.31496062992125984"/>
  <pageSetup horizontalDpi="600" verticalDpi="600" orientation="portrait" paperSize="9" scale="99" r:id="rId1"/>
  <headerFooter>
    <oddFooter>&amp;L20.07.2012&amp;CTÜRKİYE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L41" sqref="L4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427" t="s">
        <v>422</v>
      </c>
      <c r="B2" s="427"/>
      <c r="C2" s="427"/>
      <c r="D2" s="427"/>
      <c r="E2" s="427"/>
      <c r="F2" s="427"/>
      <c r="G2" s="427"/>
      <c r="H2" s="427"/>
      <c r="I2" s="427"/>
      <c r="J2" s="427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28" t="s">
        <v>468</v>
      </c>
      <c r="B5" s="428"/>
      <c r="C5" s="428"/>
      <c r="D5" s="428"/>
      <c r="E5" s="428"/>
      <c r="F5" s="428"/>
      <c r="G5" s="428"/>
      <c r="H5" s="428"/>
      <c r="I5" s="428"/>
      <c r="J5" s="428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1:11" ht="18.75" customHeight="1">
      <c r="A7" s="429" t="s">
        <v>121</v>
      </c>
      <c r="B7" s="429"/>
      <c r="C7" s="429"/>
      <c r="D7" s="429"/>
      <c r="E7" s="429"/>
      <c r="F7" s="429"/>
      <c r="G7" s="429"/>
      <c r="H7" s="429"/>
      <c r="I7" s="429"/>
      <c r="J7" s="429"/>
      <c r="K7" s="64"/>
    </row>
    <row r="8" spans="2:11" ht="15">
      <c r="B8" s="3"/>
      <c r="C8" s="3"/>
      <c r="D8" s="62"/>
      <c r="E8" s="62"/>
      <c r="F8" s="62"/>
      <c r="G8" s="3"/>
      <c r="H8" s="3"/>
      <c r="I8" s="3"/>
      <c r="J8" s="3"/>
      <c r="K8" s="3"/>
    </row>
    <row r="9" spans="2:11" ht="24.75" customHeight="1">
      <c r="B9" s="3"/>
      <c r="C9" s="3"/>
      <c r="D9" s="3"/>
      <c r="E9" s="152" t="s">
        <v>122</v>
      </c>
      <c r="F9" s="152" t="s">
        <v>9</v>
      </c>
      <c r="G9" s="152" t="s">
        <v>123</v>
      </c>
      <c r="H9" s="3"/>
      <c r="I9" s="3"/>
      <c r="J9" s="3"/>
      <c r="K9" s="3"/>
    </row>
    <row r="10" spans="2:11" ht="24.75" customHeight="1">
      <c r="B10" s="3"/>
      <c r="C10" s="3"/>
      <c r="D10" s="3"/>
      <c r="E10" s="71">
        <v>5</v>
      </c>
      <c r="F10" s="153">
        <v>205</v>
      </c>
      <c r="G10" s="154">
        <f>(F10/F17)*100</f>
        <v>76.77902621722846</v>
      </c>
      <c r="H10" s="3"/>
      <c r="I10" s="66"/>
      <c r="J10" s="3"/>
      <c r="K10" s="3"/>
    </row>
    <row r="11" spans="2:11" ht="24.75" customHeight="1">
      <c r="B11" s="3"/>
      <c r="C11" s="3"/>
      <c r="D11" s="3"/>
      <c r="E11" s="71">
        <v>6</v>
      </c>
      <c r="F11" s="153">
        <v>38</v>
      </c>
      <c r="G11" s="154">
        <f>(F11/F17)*100</f>
        <v>14.232209737827715</v>
      </c>
      <c r="H11" s="3"/>
      <c r="I11" s="3"/>
      <c r="J11" s="3"/>
      <c r="K11" s="3"/>
    </row>
    <row r="12" spans="2:11" ht="24.75" customHeight="1">
      <c r="B12" s="3"/>
      <c r="C12" s="3"/>
      <c r="D12" s="3"/>
      <c r="E12" s="71">
        <v>7</v>
      </c>
      <c r="F12" s="153">
        <v>10</v>
      </c>
      <c r="G12" s="154">
        <f>(F12/F17)*100</f>
        <v>3.7453183520599254</v>
      </c>
      <c r="H12" s="3"/>
      <c r="I12" s="3"/>
      <c r="J12" s="3"/>
      <c r="K12" s="3"/>
    </row>
    <row r="13" spans="2:11" ht="24.75" customHeight="1">
      <c r="B13" s="3"/>
      <c r="C13" s="3"/>
      <c r="D13" s="3"/>
      <c r="E13" s="71">
        <v>8</v>
      </c>
      <c r="F13" s="153">
        <v>5</v>
      </c>
      <c r="G13" s="154">
        <f>(F13/F17)*100</f>
        <v>1.8726591760299627</v>
      </c>
      <c r="H13" s="3"/>
      <c r="I13" s="3"/>
      <c r="J13" s="3"/>
      <c r="K13" s="3"/>
    </row>
    <row r="14" spans="2:11" ht="24.75" customHeight="1">
      <c r="B14" s="3"/>
      <c r="C14" s="3"/>
      <c r="D14" s="3"/>
      <c r="E14" s="71">
        <v>9</v>
      </c>
      <c r="F14" s="153">
        <v>0</v>
      </c>
      <c r="G14" s="154">
        <f>(F14/F17)*100</f>
        <v>0</v>
      </c>
      <c r="H14" s="3"/>
      <c r="I14" s="3"/>
      <c r="J14" s="3"/>
      <c r="K14" s="3"/>
    </row>
    <row r="15" spans="2:11" ht="24.75" customHeight="1">
      <c r="B15" s="3"/>
      <c r="C15" s="3"/>
      <c r="D15" s="3"/>
      <c r="E15" s="71">
        <v>10</v>
      </c>
      <c r="F15" s="153">
        <v>1</v>
      </c>
      <c r="G15" s="154">
        <f>(F15/F17)*100</f>
        <v>0.37453183520599254</v>
      </c>
      <c r="H15" s="3"/>
      <c r="I15" s="3"/>
      <c r="J15" s="3"/>
      <c r="K15" s="3"/>
    </row>
    <row r="16" spans="2:11" ht="24.75" customHeight="1">
      <c r="B16" s="3"/>
      <c r="C16" s="3"/>
      <c r="D16" s="3"/>
      <c r="E16" s="71" t="s">
        <v>124</v>
      </c>
      <c r="F16" s="153">
        <v>8</v>
      </c>
      <c r="G16" s="154">
        <f>(F16/F17)*100</f>
        <v>2.9962546816479403</v>
      </c>
      <c r="H16" s="3"/>
      <c r="I16" s="3"/>
      <c r="J16" s="3"/>
      <c r="K16" s="3"/>
    </row>
    <row r="17" spans="2:11" ht="24.75" customHeight="1">
      <c r="B17" s="3"/>
      <c r="C17" s="3"/>
      <c r="D17" s="3"/>
      <c r="E17" s="152" t="s">
        <v>32</v>
      </c>
      <c r="F17" s="152">
        <f>SUM(F10:F16)</f>
        <v>267</v>
      </c>
      <c r="G17" s="243">
        <f>SUM(G10:G16)</f>
        <v>100</v>
      </c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429" t="s">
        <v>125</v>
      </c>
      <c r="B20" s="429"/>
      <c r="C20" s="429"/>
      <c r="D20" s="429"/>
      <c r="E20" s="429"/>
      <c r="F20" s="429"/>
      <c r="G20" s="429"/>
      <c r="H20" s="429"/>
      <c r="I20" s="429"/>
      <c r="J20" s="429"/>
      <c r="K20" s="3"/>
    </row>
    <row r="21" spans="2:11" ht="15.75" customHeight="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24.75" customHeight="1">
      <c r="B22" s="3"/>
      <c r="C22" s="3"/>
      <c r="D22" s="3"/>
      <c r="E22" s="152" t="s">
        <v>122</v>
      </c>
      <c r="F22" s="152" t="s">
        <v>9</v>
      </c>
      <c r="G22" s="152" t="s">
        <v>123</v>
      </c>
      <c r="H22" s="3"/>
      <c r="I22" s="3"/>
      <c r="J22" s="3"/>
      <c r="K22" s="3"/>
    </row>
    <row r="23" spans="2:11" ht="24.75" customHeight="1">
      <c r="B23" s="3"/>
      <c r="C23" s="3"/>
      <c r="D23" s="3"/>
      <c r="E23" s="71">
        <v>2</v>
      </c>
      <c r="F23" s="155">
        <v>2212</v>
      </c>
      <c r="G23" s="154">
        <f>(F23/F33)*100</f>
        <v>80.9959721713658</v>
      </c>
      <c r="H23" s="3"/>
      <c r="I23" s="3"/>
      <c r="J23" s="3"/>
      <c r="K23" s="3"/>
    </row>
    <row r="24" spans="2:11" ht="24.75" customHeight="1">
      <c r="B24" s="3"/>
      <c r="C24" s="3"/>
      <c r="D24" s="3"/>
      <c r="E24" s="71">
        <v>3</v>
      </c>
      <c r="F24" s="153">
        <v>346</v>
      </c>
      <c r="G24" s="154">
        <f>(F24/F33)*100</f>
        <v>12.669351885756134</v>
      </c>
      <c r="H24" s="3"/>
      <c r="I24" s="3"/>
      <c r="J24" s="3"/>
      <c r="K24" s="3"/>
    </row>
    <row r="25" spans="2:11" ht="24.75" customHeight="1">
      <c r="B25" s="3"/>
      <c r="C25" s="3"/>
      <c r="D25" s="3"/>
      <c r="E25" s="71">
        <v>4</v>
      </c>
      <c r="F25" s="153">
        <v>108</v>
      </c>
      <c r="G25" s="154">
        <f>(F25/F33)*100</f>
        <v>3.9545953863053827</v>
      </c>
      <c r="H25" s="3"/>
      <c r="I25" s="3"/>
      <c r="J25" s="3"/>
      <c r="K25" s="3"/>
    </row>
    <row r="26" spans="2:11" ht="24.75" customHeight="1">
      <c r="B26" s="3"/>
      <c r="C26" s="3"/>
      <c r="D26" s="3"/>
      <c r="E26" s="71">
        <v>5</v>
      </c>
      <c r="F26" s="153">
        <v>41</v>
      </c>
      <c r="G26" s="154">
        <f>(F26/F33)*100</f>
        <v>1.5012815818381546</v>
      </c>
      <c r="H26" s="3"/>
      <c r="I26" s="3"/>
      <c r="J26" s="3"/>
      <c r="K26" s="3"/>
    </row>
    <row r="27" spans="2:11" ht="24.75" customHeight="1">
      <c r="B27" s="3"/>
      <c r="C27" s="3"/>
      <c r="D27" s="3"/>
      <c r="E27" s="71">
        <v>6</v>
      </c>
      <c r="F27" s="153">
        <v>10</v>
      </c>
      <c r="G27" s="154">
        <f>(F27/F33)*100</f>
        <v>0.36616623947272064</v>
      </c>
      <c r="H27" s="3"/>
      <c r="I27" s="3"/>
      <c r="J27" s="3"/>
      <c r="K27" s="3"/>
    </row>
    <row r="28" spans="2:11" ht="24.75" customHeight="1">
      <c r="B28" s="3"/>
      <c r="C28" s="3"/>
      <c r="D28" s="3"/>
      <c r="E28" s="71">
        <v>7</v>
      </c>
      <c r="F28" s="153">
        <v>3</v>
      </c>
      <c r="G28" s="154">
        <f>(F28/F33)*100</f>
        <v>0.10984987184181619</v>
      </c>
      <c r="H28" s="3"/>
      <c r="I28" s="3"/>
      <c r="J28" s="3"/>
      <c r="K28" s="3"/>
    </row>
    <row r="29" spans="2:11" ht="24.75" customHeight="1">
      <c r="B29" s="3"/>
      <c r="C29" s="3"/>
      <c r="D29" s="3"/>
      <c r="E29" s="71">
        <v>8</v>
      </c>
      <c r="F29" s="153">
        <v>1</v>
      </c>
      <c r="G29" s="154">
        <f>(F29/F33)*100</f>
        <v>0.03661662394727207</v>
      </c>
      <c r="H29" s="3"/>
      <c r="I29" s="3"/>
      <c r="J29" s="3"/>
      <c r="K29" s="3"/>
    </row>
    <row r="30" spans="2:11" ht="24.75" customHeight="1">
      <c r="B30" s="3"/>
      <c r="C30" s="3"/>
      <c r="D30" s="3"/>
      <c r="E30" s="71">
        <v>9</v>
      </c>
      <c r="F30" s="153">
        <v>2</v>
      </c>
      <c r="G30" s="154">
        <f>(F30/F33)*100</f>
        <v>0.07323324789454413</v>
      </c>
      <c r="H30" s="3"/>
      <c r="I30" s="3"/>
      <c r="J30" s="3"/>
      <c r="K30" s="3"/>
    </row>
    <row r="31" spans="2:11" ht="24.75" customHeight="1">
      <c r="B31" s="3"/>
      <c r="C31" s="3"/>
      <c r="D31" s="3"/>
      <c r="E31" s="71">
        <v>10</v>
      </c>
      <c r="F31" s="153">
        <v>3</v>
      </c>
      <c r="G31" s="154">
        <f>(F31/F33)*100</f>
        <v>0.10984987184181619</v>
      </c>
      <c r="H31" s="3"/>
      <c r="I31" s="3"/>
      <c r="J31" s="3"/>
      <c r="K31" s="3"/>
    </row>
    <row r="32" spans="2:11" ht="24.75" customHeight="1">
      <c r="B32" s="3"/>
      <c r="C32" s="3"/>
      <c r="D32" s="3"/>
      <c r="E32" s="71" t="s">
        <v>124</v>
      </c>
      <c r="F32" s="153">
        <v>5</v>
      </c>
      <c r="G32" s="154">
        <f>(F32/F33)*100</f>
        <v>0.18308311973636032</v>
      </c>
      <c r="H32" s="3"/>
      <c r="I32" s="3"/>
      <c r="J32" s="3"/>
      <c r="K32" s="3"/>
    </row>
    <row r="33" spans="2:11" ht="24.75" customHeight="1">
      <c r="B33" s="3"/>
      <c r="C33" s="3"/>
      <c r="D33" s="3"/>
      <c r="E33" s="152" t="s">
        <v>32</v>
      </c>
      <c r="F33" s="156">
        <f>SUM(F23:F32)</f>
        <v>2731</v>
      </c>
      <c r="G33" s="243">
        <f>SUM(G23:G32)</f>
        <v>100.00000000000001</v>
      </c>
      <c r="H33" s="3"/>
      <c r="I33" s="3"/>
      <c r="J33" s="3"/>
      <c r="K33" s="3"/>
    </row>
    <row r="34" spans="2:11" ht="15">
      <c r="B34" s="3"/>
      <c r="C34" s="3"/>
      <c r="D34" s="3"/>
      <c r="E34" s="430" t="s">
        <v>18</v>
      </c>
      <c r="F34" s="430"/>
      <c r="G34" s="430"/>
      <c r="H34" s="430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125"/>
      <c r="H36" s="125"/>
      <c r="I36" s="125"/>
      <c r="J36" s="3"/>
      <c r="K36" s="3"/>
    </row>
    <row r="37" spans="2:11" ht="15">
      <c r="B37" s="3"/>
      <c r="C37" s="68"/>
      <c r="D37" s="68"/>
      <c r="E37" s="3"/>
      <c r="F37" s="3"/>
      <c r="G37" s="3"/>
      <c r="H37" s="69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  <row r="46" spans="2:11" ht="15">
      <c r="B46" s="3"/>
      <c r="C46" s="3"/>
      <c r="D46" s="3"/>
      <c r="H46" s="3"/>
      <c r="I46" s="3"/>
      <c r="J46" s="3"/>
      <c r="K46" s="3"/>
    </row>
  </sheetData>
  <sheetProtection/>
  <mergeCells count="5">
    <mergeCell ref="A2:J2"/>
    <mergeCell ref="A5:J5"/>
    <mergeCell ref="A7:J7"/>
    <mergeCell ref="A20:J20"/>
    <mergeCell ref="E34:H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&amp;L20.07.2012&amp;CTÜRKİYE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2012-07-20T08:42:09Z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2275DMW4H6TN-225-248</vt:lpwstr>
  </property>
  <property fmtid="{D5CDD505-2E9C-101B-9397-08002B2CF9AE}" pid="3" name="_dlc_DocIdItemGuid">
    <vt:lpwstr>1879994f-8eb7-4fe5-ab28-36b1dd109f0a</vt:lpwstr>
  </property>
  <property fmtid="{D5CDD505-2E9C-101B-9397-08002B2CF9AE}" pid="4" name="_dlc_DocIdUrl">
    <vt:lpwstr>http://www.tobb.org.tr/IktisadiRaporlama/_layouts/DocIdRedir.aspx?ID=2275DMW4H6TN-225-248, 2275DMW4H6TN-225-248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