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AN 10 FAALİYET" sheetId="10" r:id="rId10"/>
    <sheet name="EN ÇOK KAPANAN 10 FAALİYET" sheetId="11" r:id="rId11"/>
    <sheet name="İLLER" sheetId="12" r:id="rId12"/>
    <sheet name="KOOPERATİFLER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9">'EN ÇOK KURULAN 10 FAALİYET'!$A$1:$J$55</definedName>
    <definedName name="_xlnm.Print_Area" localSheetId="3">'FAALİYET SIKLIĞI'!$A$1:$I$169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FAALİYETLER'!$A$1:$F$63</definedName>
    <definedName name="_xlnm.Print_Titles" localSheetId="3">'FAALİYET SIKLIĞI'!$3:$6</definedName>
    <definedName name="_xlnm.Print_Titles" localSheetId="11">'İLLER'!$5:$8</definedName>
    <definedName name="_xlnm.Print_Titles" localSheetId="14">'YABANCI SERMAYE ve İLLER'!$24:$26</definedName>
    <definedName name="_xlnm.Print_Titles" localSheetId="15">'YABANCI SERMAYE ve ÜLKELER'!$49:$51</definedName>
  </definedNames>
  <calcPr fullCalcOnLoad="1"/>
</workbook>
</file>

<file path=xl/sharedStrings.xml><?xml version="1.0" encoding="utf-8"?>
<sst xmlns="http://schemas.openxmlformats.org/spreadsheetml/2006/main" count="903" uniqueCount="472">
  <si>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</si>
  <si>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</si>
  <si>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</si>
  <si>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</si>
  <si>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</si>
  <si>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</si>
  <si>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</si>
  <si>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</si>
  <si>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</si>
  <si>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</si>
  <si>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</si>
  <si>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</si>
  <si>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</si>
  <si>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</si>
  <si>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</si>
  <si>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</si>
  <si>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</si>
  <si>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</si>
  <si>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</si>
  <si>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</si>
  <si>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</si>
  <si>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</si>
  <si>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</si>
  <si>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</si>
  <si>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</si>
  <si>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</si>
  <si>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</si>
  <si>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</si>
  <si>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</si>
  <si>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</si>
  <si>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</si>
  <si>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</si>
  <si>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</si>
  <si>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</si>
  <si>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</si>
  <si>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</si>
  <si>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</si>
  <si>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</si>
  <si>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</si>
  <si>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</si>
  <si>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</si>
  <si>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</si>
  <si>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</si>
  <si>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</si>
  <si>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</si>
  <si>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</si>
  <si>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</si>
  <si>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</si>
  <si>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</si>
  <si>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</si>
  <si>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</si>
  <si>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</si>
  <si>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</si>
  <si>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</si>
  <si>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</si>
  <si>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</si>
  <si>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</si>
  <si>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</si>
  <si>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</si>
  <si>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</si>
  <si>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</si>
  <si>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</si>
  <si>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</si>
  <si>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</si>
  <si>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</si>
  <si>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</si>
  <si>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</si>
  <si>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</si>
  <si>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</si>
  <si>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</si>
  <si>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</si>
  <si>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</si>
  <si>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</si>
  <si>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</si>
  <si>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</si>
  <si>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</si>
  <si>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</si>
  <si>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</si>
  <si>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</si>
  <si>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</si>
  <si>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</si>
  <si>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</si>
  <si>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</si>
  <si>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</si>
  <si>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</si>
  <si>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</si>
  <si>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</si>
  <si>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</si>
  <si>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</si>
  <si>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</si>
  <si>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</si>
  <si>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</si>
  <si>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</si>
  <si>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</si>
  <si>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</si>
  <si>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</si>
  <si>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</si>
  <si>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</si>
  <si>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</si>
  <si>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</si>
  <si>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</si>
  <si>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</si>
  <si>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</si>
  <si>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</si>
  <si>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</si>
  <si>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</si>
  <si>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</si>
  <si>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</si>
  <si>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</si>
  <si>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</si>
  <si>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</si>
  <si>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</si>
  <si>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</si>
  <si>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</si>
  <si>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</si>
  <si>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</si>
  <si>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</si>
  <si>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</si>
  <si>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</si>
  <si>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</si>
  <si>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</si>
  <si>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</si>
  <si>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</si>
  <si>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</si>
  <si>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</si>
  <si>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</si>
  <si>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</si>
  <si>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</si>
  <si>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</si>
  <si>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</si>
  <si>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</si>
  <si>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</si>
  <si>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</si>
  <si>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</si>
  <si>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</si>
  <si>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</si>
  <si>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</si>
  <si>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</si>
  <si>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</si>
  <si>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</si>
  <si>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</si>
  <si>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</si>
  <si>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</si>
  <si>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</si>
  <si>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</si>
  <si>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</si>
  <si>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</si>
  <si>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</si>
  <si>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</si>
  <si>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</si>
  <si>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</si>
  <si>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</si>
  <si>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</si>
  <si>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</si>
  <si>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</si>
  <si>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</si>
  <si>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</si>
  <si>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</si>
  <si>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</si>
  <si>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</si>
  <si>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</si>
  <si>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</si>
  <si>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</si>
  <si>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</si>
  <si>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</si>
  <si>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</si>
  <si>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</si>
  <si>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</si>
  <si>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</si>
  <si>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</si>
  <si>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</si>
  <si>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</si>
  <si>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</si>
  <si>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</si>
  <si>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</si>
  <si>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</si>
  <si>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</si>
  <si>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</si>
  <si>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</si>
  <si>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</si>
  <si>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</si>
  <si>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</si>
  <si>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</si>
  <si>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</si>
  <si>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</si>
  <si>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</si>
  <si>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</si>
  <si>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</si>
  <si>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</si>
  <si>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</si>
  <si>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</si>
  <si>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</si>
  <si>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</si>
  <si>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</si>
  <si>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</si>
  <si>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</si>
  <si>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</si>
  <si>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</si>
  <si>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</si>
  <si>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</si>
  <si>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</si>
  <si>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</si>
  <si>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</si>
  <si>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</si>
  <si>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</si>
  <si>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</si>
  <si>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</si>
  <si>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</si>
  <si>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</si>
  <si>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</si>
  <si>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</si>
  <si>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</si>
  <si>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</si>
  <si>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</si>
  <si>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</si>
  <si>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</si>
  <si>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</si>
  <si>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</si>
  <si>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</si>
  <si>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</si>
  <si>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</si>
  <si>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</si>
  <si>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</si>
  <si>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</si>
  <si>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</si>
  <si>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</si>
  <si>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</si>
  <si>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</si>
  <si>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</si>
  <si>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</si>
  <si>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</si>
  <si>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</si>
  <si>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</si>
  <si>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</si>
  <si>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</si>
  <si>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</si>
  <si>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</si>
  <si>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</si>
  <si>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</si>
  <si>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</si>
  <si>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</si>
  <si>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</si>
  <si>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</si>
  <si>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</si>
  <si>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</si>
  <si>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</si>
  <si>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</si>
  <si>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</si>
  <si>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</si>
  <si>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</si>
  <si>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</si>
  <si>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</si>
  <si>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</si>
  <si>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</si>
  <si>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</si>
  <si>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</si>
  <si>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</si>
  <si>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</si>
  <si>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</si>
  <si>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</si>
  <si>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</si>
  <si>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</si>
  <si>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</si>
  <si>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</si>
  <si>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</si>
  <si>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</si>
  <si>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</si>
  <si>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41.10 -İnşaat projelerinin geliştirilmesi</t>
  </si>
  <si>
    <t>46.19 -Çeşitli malların satışı ile ilgili aracılar</t>
  </si>
  <si>
    <t>68.31 -Gayrimenkul acenteleri</t>
  </si>
  <si>
    <t>46.90 -Belirli bir mala tahsis edilmemiş mağazalardaki toptan ticaret</t>
  </si>
  <si>
    <t>49.41 -Karayolu ile yük taşımacılığı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</si>
  <si>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</si>
  <si>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</si>
  <si>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</si>
  <si>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</si>
  <si>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</si>
  <si>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</si>
  <si>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</si>
  <si>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</si>
  <si>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</si>
  <si>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</si>
  <si>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</si>
  <si>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</si>
  <si>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</si>
  <si>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</si>
  <si>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</si>
  <si>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</si>
  <si>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</si>
  <si>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</si>
  <si>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</si>
  <si>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</si>
  <si>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</si>
  <si>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</si>
  <si>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</si>
  <si>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</si>
  <si>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</si>
  <si>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</si>
  <si>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</si>
  <si>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</si>
  <si>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</si>
  <si>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</si>
  <si>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</si>
  <si>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</si>
  <si>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</si>
  <si>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</si>
  <si>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</si>
  <si>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</si>
  <si>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</si>
  <si>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</si>
  <si>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</si>
  <si>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</si>
  <si>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</si>
  <si>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</si>
  <si>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Suudi Arabistan</t>
  </si>
  <si>
    <t>Hindistan</t>
  </si>
  <si>
    <t>Avusturya</t>
  </si>
  <si>
    <t>Kanada</t>
  </si>
  <si>
    <t>Çin</t>
  </si>
  <si>
    <t>Suriye</t>
  </si>
  <si>
    <t>Libya</t>
  </si>
  <si>
    <t>Türkmenistan</t>
  </si>
  <si>
    <t>Finlandiya</t>
  </si>
  <si>
    <t>Avustralya</t>
  </si>
  <si>
    <t>Ukrayna</t>
  </si>
  <si>
    <t xml:space="preserve">        Ocak Ayında Kurulan Yabancı Sermayeli Şirketlerin Genel Görünümü</t>
  </si>
  <si>
    <t>Eski Sermaye(TL)</t>
  </si>
  <si>
    <t>47.91</t>
  </si>
  <si>
    <t>Posta yoluyla veya internet üzerinden yapılan perakende ticaret</t>
  </si>
  <si>
    <t>Mühendislik faaliyetleri ve ilgili teknik danışmanlık</t>
  </si>
  <si>
    <t>68.31</t>
  </si>
  <si>
    <t>Gayrimenkul acenteleri</t>
  </si>
  <si>
    <t>Mısır</t>
  </si>
  <si>
    <t>Danimarka</t>
  </si>
  <si>
    <t>Nijerya</t>
  </si>
  <si>
    <t>Rusya Federasyonu</t>
  </si>
  <si>
    <t>12-13</t>
  </si>
  <si>
    <t>14-15</t>
  </si>
  <si>
    <t>16</t>
  </si>
  <si>
    <t xml:space="preserve"> </t>
  </si>
  <si>
    <t>62.01</t>
  </si>
  <si>
    <t>Bilgisayar programlama faaliyetleri</t>
  </si>
  <si>
    <t>47.52</t>
  </si>
  <si>
    <t>Belirli bir mala tahsis edilmiş mağazalarda hırdavat, boya ve cam perakende ticareti</t>
  </si>
  <si>
    <t>MERSİN</t>
  </si>
  <si>
    <t xml:space="preserve">MERSİN </t>
  </si>
  <si>
    <t>İsveç</t>
  </si>
  <si>
    <t>Lübnan</t>
  </si>
  <si>
    <t>Kırgızistan</t>
  </si>
  <si>
    <t>Özbekistan</t>
  </si>
  <si>
    <t>Cezayir</t>
  </si>
  <si>
    <t>Dominik Cum.</t>
  </si>
  <si>
    <t>Fas</t>
  </si>
  <si>
    <t>Tacikistan</t>
  </si>
  <si>
    <t>Arnavutluk</t>
  </si>
  <si>
    <t>46.72 -Madenler ve maden cevherlerinin toptan ticareti</t>
  </si>
  <si>
    <t>46.75 -Kimyasal ürünlerin toptan ticareti</t>
  </si>
  <si>
    <t>79.11 -Seyahat acentesi faaliyetleri</t>
  </si>
  <si>
    <t>46.69 -Diğer makine ve ekipmanların toptan ticareti</t>
  </si>
  <si>
    <t>46.73 -Ağaç, inşaat malzemesi ve sıhhi teçhizat toptan ticareti</t>
  </si>
  <si>
    <t>71.12 -Mühendislik faaliyetleri ve ilgili teknik danışmanlık</t>
  </si>
  <si>
    <t>BAE</t>
  </si>
  <si>
    <t>Lüksemburg</t>
  </si>
  <si>
    <t>Litvanya</t>
  </si>
  <si>
    <t>TÜRKİYE</t>
  </si>
  <si>
    <t>OCAK 2013</t>
  </si>
  <si>
    <t xml:space="preserve"> 15 ŞUBAT 2013</t>
  </si>
  <si>
    <t>2013 OCAK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</si>
  <si>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OCAK  AYINA AİT KURULAN ve KAPANAN ŞİRKET İSTATİSTİKLERİ</t>
    </r>
  </si>
  <si>
    <t xml:space="preserve"> 2013  OCAK AYINA AİT KURULAN ve KAPANAN ŞİRKET İSTATİSTİKLERİ</t>
  </si>
  <si>
    <t xml:space="preserve"> 2013 OCAK AYINA AİT KURULAN ve KAPANAN ŞİRKET İSTATİSTİKLERİ</t>
  </si>
  <si>
    <t>2013 Ocak Ayında Kurulan Şirketlerin Sermaye Dağılımları</t>
  </si>
  <si>
    <t>2013 OCAK AYINA AİT KURULAN ve KAPANAN ŞİRKET İSTATİSTİKLERİ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</si>
  <si>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</si>
  <si>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</si>
  <si>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</si>
  <si>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</si>
  <si>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 xml:space="preserve">2013 OCAK AYINA AİT KURULAN VE KAPANAN ŞİRKET İSTATİSTİKLERİ </t>
  </si>
  <si>
    <t>2013 OCAK (BİR AYLIK)</t>
  </si>
  <si>
    <t>2012  OCAK (BİR AYLIK)</t>
  </si>
  <si>
    <t>2013 Yılı Ocak Ayı En Çok Yabancı Sermayeli Şirket Kuruluşu Olan  İlk 20 Faaliyet</t>
  </si>
  <si>
    <t>-</t>
  </si>
  <si>
    <t>69.20</t>
  </si>
  <si>
    <t>Muhasebe, defter tutma ve denetim faaliyetleri; vergi müşavirliği</t>
  </si>
  <si>
    <t>46.41</t>
  </si>
  <si>
    <t>Tekstil ürünlerinin toptan ticareti</t>
  </si>
  <si>
    <t>70.22</t>
  </si>
  <si>
    <t>İşletme ve diğer idari danışmanlık faaliyetleri</t>
  </si>
  <si>
    <t>46.90</t>
  </si>
  <si>
    <t>Belirli bir mala tahsis edilmemiş mağazalardaki toptan ticaret</t>
  </si>
  <si>
    <t>47.30</t>
  </si>
  <si>
    <t>Belirli bir mala tahsis edilmiş mağazalarda otomotiv yakıtının perakende ticareti</t>
  </si>
  <si>
    <t>79.11</t>
  </si>
  <si>
    <t>Seyahat acentesi faaliyetleri</t>
  </si>
  <si>
    <t>46.21</t>
  </si>
  <si>
    <t>Tahıl, işlenmemiş tütün, tohum ve hayvan yemi toptan ticareti</t>
  </si>
  <si>
    <t>46.31</t>
  </si>
  <si>
    <t>Meyve ve sebzelerin toptan ticareti</t>
  </si>
  <si>
    <t>İrlanda</t>
  </si>
  <si>
    <t>Sudan</t>
  </si>
  <si>
    <t>Singapur</t>
  </si>
  <si>
    <t>Pakistan</t>
  </si>
  <si>
    <t>Angola</t>
  </si>
  <si>
    <t>Malta</t>
  </si>
  <si>
    <t>Polonya</t>
  </si>
  <si>
    <t>Filistin</t>
  </si>
  <si>
    <t>St. Kittis &amp; Nevis</t>
  </si>
  <si>
    <t>Slovak Cum.</t>
  </si>
  <si>
    <t>Gürcistan</t>
  </si>
  <si>
    <t>Moldovya</t>
  </si>
  <si>
    <t>Hong Kong</t>
  </si>
  <si>
    <t>Norveç</t>
  </si>
  <si>
    <t>Katar</t>
  </si>
  <si>
    <t>22.22 -Plastik torba, çanta, poşet, çuval, kutu, damacana, şişe, makara vb. paketleme malzemelerinin imalatı</t>
  </si>
  <si>
    <t>46.12 -Yakıtların, maden cevherlerinin, metallerin ve endüstriyel kimyasalların satışı ile ilgili aracılar</t>
  </si>
  <si>
    <t>56.10 -Lokantalar ve seyyar yemek hizmeti faaliyetleri</t>
  </si>
  <si>
    <t>66.19 -Finansal hizmetler için yardımcı diğer faaliyetler (Sigorta ve emeklilik fonları hariç)</t>
  </si>
  <si>
    <t>70.22 -İşletme ve diğer idari danışmanlık faaliyetleri</t>
  </si>
  <si>
    <t>19.20 -Rafine edilmiş petrol ürünleri imalatı</t>
  </si>
  <si>
    <t>20.15 -Kimyasal gübre ve azot bileşiklerinin imalatı</t>
  </si>
  <si>
    <t>25.21 -Merkezi ısıtma radyatörleri (elektrikli radyatörler hariç) ve sıcak su kazanları (boylerleri) imalatı</t>
  </si>
  <si>
    <t>29.10 -Motorlu kara taşıtlarının imalatı</t>
  </si>
  <si>
    <t>35.12 -Elektrik enerjisinin iletimi</t>
  </si>
  <si>
    <t>35.23 -Ana şebeke üzerinden gaz ticareti</t>
  </si>
  <si>
    <t>39.00 -İyileştirme faaliyetleri ve diğer atık yönetimi hizmetleri</t>
  </si>
  <si>
    <t>42.22 -Elektrik ve telekomünikasyon için hizmet projelerinin inşaatı</t>
  </si>
  <si>
    <t>45.11 -Otomobillerin ve hafif motorlu kara taşıtlarının ticareti</t>
  </si>
  <si>
    <t>46.42 -Giysi ve ayakkabı toptan ticareti</t>
  </si>
  <si>
    <t>71.11 -Mimarlık faaliyetleri</t>
  </si>
  <si>
    <t>46.39 -Belirli bir mala tahsis edilmemiş mağazalardaki gıda, içecek ve tütün toptan ticareti</t>
  </si>
  <si>
    <t>46.46 -Eczacılık ürünlerinin toptan ticareti</t>
  </si>
  <si>
    <t>55.10 -Oteller ve benzeri konaklama yerleri</t>
  </si>
  <si>
    <t>68.32 -Bir ücret veya sözleşme temeline dayalı olarak gayrimenkulün yönetilmesi</t>
  </si>
  <si>
    <t>73.11 -Reklam ajanslarının faaliyetleri</t>
  </si>
  <si>
    <t>86.90 -İnsan sağlığı ile ilgili diğer hizmetler</t>
  </si>
  <si>
    <t>08.11 -Süsleme ve yapı taşları ile kireç taşı, alçı taşı, tebeşir ve kayağantaşı (arduvaz-kayraktaşı) ocakçılığı</t>
  </si>
  <si>
    <t>2013 Yılı Ocak Ayı Kurulan Yabancı Sermayeli Şirketlerin İllere Göre Dağılımı</t>
  </si>
  <si>
    <t>Kooperatif Tipi</t>
  </si>
  <si>
    <t>Konut Yapı Kooperatifi</t>
  </si>
  <si>
    <t>Tarımsal Kalkınma Kooperatifi</t>
  </si>
  <si>
    <t>Motorlu Taşıyıcılar Kooperatifi</t>
  </si>
  <si>
    <t>Sulama Kooperatifi</t>
  </si>
  <si>
    <t>Birlikler</t>
  </si>
  <si>
    <t xml:space="preserve">Ocak Ayında Kurulan Kooperatiflerin Genel Görünümü </t>
  </si>
  <si>
    <t>Toplu İşyeri Yapı Kooperatifi</t>
  </si>
  <si>
    <t>İşletme Kooperatifi</t>
  </si>
  <si>
    <t>Su Ürünleri Kooperatifi Kooperatifi</t>
  </si>
  <si>
    <t>Üretim Pazarlama Kooperatifi</t>
  </si>
  <si>
    <t>Temin Tevzi Kooperatifi</t>
  </si>
  <si>
    <t>Eğitim Kooperatifi</t>
  </si>
  <si>
    <t>Kooperatiflerin Genel Görünümü</t>
  </si>
  <si>
    <t>17</t>
  </si>
  <si>
    <t>18-19</t>
  </si>
  <si>
    <t>20-22</t>
  </si>
  <si>
    <t>23-24</t>
  </si>
  <si>
    <t>Diğer dış giyim eşyaları imalatı</t>
  </si>
  <si>
    <t>Diğer makine ve ekipmanların toptan ticareti</t>
  </si>
  <si>
    <t>Tekstil elyafının hazırlanması ve bükülmesi</t>
  </si>
  <si>
    <t>Çeşitli malların satışı ile ilgili aracılar</t>
  </si>
  <si>
    <t>Belirli bir mala tahsis edilmiş mağazalarda tekstil ürünleri perakende ticareti</t>
  </si>
  <si>
    <t>Belirli bir mala tahsis edilmiş mağazalarda diğer yeni malların perakende ticareti</t>
  </si>
  <si>
    <t>Belirli bir mala tahsis edilmiş mağazalarda saat ve mücevher perakende ticareti</t>
  </si>
  <si>
    <t>Ocak Ayına Ait  En Çok Şirket Kapanışı Olan İlk 10 Faaliyet</t>
  </si>
  <si>
    <t>Belirli bir mala tahsis edilmiş mağazalarda mobilya, aydınlatma teçhizatı ve diğer ev eşyalarının perakende ticareti</t>
  </si>
  <si>
    <t>47.78</t>
  </si>
  <si>
    <t>47.77</t>
  </si>
  <si>
    <t>47.59</t>
  </si>
  <si>
    <t>14.13</t>
  </si>
  <si>
    <t>46.69</t>
  </si>
  <si>
    <t>46.19</t>
  </si>
  <si>
    <t>47.51</t>
  </si>
  <si>
    <t>13.10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</si>
</sst>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_T_L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¥€-2]\ #,##0.00_);[Red]\([$€-2]\ #,##0.00\)"/>
    <numFmt numFmtId="178" formatCode="[$-41F]dd\ mmmm\ yyyy\ dddd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u val="single"/>
      <sz val="12"/>
      <color theme="1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ck"/>
      <right style="thin"/>
      <top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7" fillId="34" borderId="17" xfId="0" applyNumberFormat="1" applyFont="1" applyFill="1" applyBorder="1" applyAlignment="1">
      <alignment horizontal="right"/>
    </xf>
    <xf numFmtId="3" fontId="86" fillId="34" borderId="18" xfId="0" applyNumberFormat="1" applyFont="1" applyFill="1" applyBorder="1" applyAlignment="1">
      <alignment/>
    </xf>
    <xf numFmtId="3" fontId="87" fillId="34" borderId="19" xfId="0" applyNumberFormat="1" applyFont="1" applyFill="1" applyBorder="1" applyAlignment="1">
      <alignment horizontal="right"/>
    </xf>
    <xf numFmtId="3" fontId="86" fillId="35" borderId="15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21" xfId="0" applyNumberFormat="1" applyFont="1" applyFill="1" applyBorder="1" applyAlignment="1">
      <alignment/>
    </xf>
    <xf numFmtId="3" fontId="87" fillId="33" borderId="21" xfId="0" applyNumberFormat="1" applyFont="1" applyFill="1" applyBorder="1" applyAlignment="1">
      <alignment horizontal="right"/>
    </xf>
    <xf numFmtId="3" fontId="87" fillId="33" borderId="11" xfId="0" applyNumberFormat="1" applyFont="1" applyFill="1" applyBorder="1" applyAlignment="1">
      <alignment horizontal="right"/>
    </xf>
    <xf numFmtId="3" fontId="87" fillId="33" borderId="17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8" xfId="0" applyNumberFormat="1" applyFont="1" applyFill="1" applyBorder="1" applyAlignment="1">
      <alignment/>
    </xf>
    <xf numFmtId="3" fontId="87" fillId="33" borderId="19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7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72" fontId="83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4" xfId="0" applyFont="1" applyFill="1" applyBorder="1" applyAlignment="1">
      <alignment horizontal="center" vertical="center"/>
    </xf>
    <xf numFmtId="0" fontId="91" fillId="34" borderId="25" xfId="0" applyFont="1" applyFill="1" applyBorder="1" applyAlignment="1">
      <alignment wrapText="1"/>
    </xf>
    <xf numFmtId="3" fontId="91" fillId="34" borderId="26" xfId="0" applyNumberFormat="1" applyFont="1" applyFill="1" applyBorder="1" applyAlignment="1">
      <alignment horizontal="right"/>
    </xf>
    <xf numFmtId="3" fontId="91" fillId="34" borderId="27" xfId="0" applyNumberFormat="1" applyFont="1" applyFill="1" applyBorder="1" applyAlignment="1">
      <alignment horizontal="right"/>
    </xf>
    <xf numFmtId="3" fontId="92" fillId="33" borderId="28" xfId="0" applyNumberFormat="1" applyFont="1" applyFill="1" applyBorder="1" applyAlignment="1">
      <alignment horizontal="right"/>
    </xf>
    <xf numFmtId="3" fontId="93" fillId="33" borderId="28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19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9" xfId="0" applyFont="1" applyFill="1" applyBorder="1" applyAlignment="1">
      <alignment wrapText="1"/>
    </xf>
    <xf numFmtId="3" fontId="91" fillId="34" borderId="3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21" xfId="0" applyNumberFormat="1" applyFont="1" applyFill="1" applyBorder="1" applyAlignment="1">
      <alignment horizontal="right"/>
    </xf>
    <xf numFmtId="3" fontId="93" fillId="33" borderId="21" xfId="0" applyNumberFormat="1" applyFont="1" applyFill="1" applyBorder="1" applyAlignment="1">
      <alignment/>
    </xf>
    <xf numFmtId="3" fontId="93" fillId="33" borderId="21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9" fillId="36" borderId="17" xfId="0" applyFont="1" applyFill="1" applyBorder="1" applyAlignment="1">
      <alignment/>
    </xf>
    <xf numFmtId="0" fontId="79" fillId="35" borderId="17" xfId="0" applyFont="1" applyFill="1" applyBorder="1" applyAlignment="1">
      <alignment/>
    </xf>
    <xf numFmtId="0" fontId="79" fillId="36" borderId="31" xfId="0" applyFont="1" applyFill="1" applyBorder="1" applyAlignment="1">
      <alignment/>
    </xf>
    <xf numFmtId="0" fontId="79" fillId="35" borderId="31" xfId="0" applyFont="1" applyFill="1" applyBorder="1" applyAlignment="1">
      <alignment/>
    </xf>
    <xf numFmtId="0" fontId="79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2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2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94" fillId="0" borderId="43" xfId="0" applyFont="1" applyBorder="1" applyAlignment="1">
      <alignment wrapText="1"/>
    </xf>
    <xf numFmtId="0" fontId="13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43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5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8" fillId="36" borderId="46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7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9" fillId="36" borderId="30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30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3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48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8" xfId="0" applyNumberFormat="1" applyFont="1" applyFill="1" applyBorder="1" applyAlignment="1">
      <alignment horizontal="right"/>
    </xf>
    <xf numFmtId="3" fontId="56" fillId="34" borderId="3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49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79" fillId="35" borderId="49" xfId="0" applyFont="1" applyFill="1" applyBorder="1" applyAlignment="1">
      <alignment horizontal="center"/>
    </xf>
    <xf numFmtId="3" fontId="0" fillId="33" borderId="49" xfId="0" applyNumberFormat="1" applyFont="1" applyFill="1" applyBorder="1" applyAlignment="1">
      <alignment horizontal="right"/>
    </xf>
    <xf numFmtId="3" fontId="79" fillId="35" borderId="49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01" fillId="35" borderId="10" xfId="0" applyFont="1" applyFill="1" applyBorder="1" applyAlignment="1">
      <alignment horizontal="center"/>
    </xf>
    <xf numFmtId="3" fontId="81" fillId="36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81" fillId="33" borderId="10" xfId="0" applyNumberFormat="1" applyFont="1" applyFill="1" applyBorder="1" applyAlignment="1">
      <alignment horizontal="right"/>
    </xf>
    <xf numFmtId="3" fontId="81" fillId="35" borderId="10" xfId="0" applyNumberFormat="1" applyFont="1" applyFill="1" applyBorder="1" applyAlignment="1">
      <alignment vertical="top" wrapText="1"/>
    </xf>
    <xf numFmtId="3" fontId="13" fillId="33" borderId="10" xfId="0" applyNumberFormat="1" applyFont="1" applyFill="1" applyBorder="1" applyAlignment="1">
      <alignment/>
    </xf>
    <xf numFmtId="0" fontId="101" fillId="37" borderId="10" xfId="0" applyFont="1" applyFill="1" applyBorder="1" applyAlignment="1">
      <alignment wrapText="1"/>
    </xf>
    <xf numFmtId="0" fontId="81" fillId="37" borderId="10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/>
    </xf>
    <xf numFmtId="3" fontId="81" fillId="36" borderId="10" xfId="0" applyNumberFormat="1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/>
    </xf>
    <xf numFmtId="3" fontId="87" fillId="33" borderId="16" xfId="0" applyNumberFormat="1" applyFont="1" applyFill="1" applyBorder="1" applyAlignment="1">
      <alignment horizontal="right"/>
    </xf>
    <xf numFmtId="3" fontId="87" fillId="33" borderId="28" xfId="0" applyNumberFormat="1" applyFont="1" applyFill="1" applyBorder="1" applyAlignment="1">
      <alignment/>
    </xf>
    <xf numFmtId="3" fontId="87" fillId="33" borderId="28" xfId="0" applyNumberFormat="1" applyFont="1" applyFill="1" applyBorder="1" applyAlignment="1">
      <alignment horizontal="right"/>
    </xf>
    <xf numFmtId="0" fontId="88" fillId="0" borderId="50" xfId="0" applyFont="1" applyBorder="1" applyAlignment="1">
      <alignment horizontal="right" wrapText="1"/>
    </xf>
    <xf numFmtId="0" fontId="83" fillId="0" borderId="51" xfId="0" applyFont="1" applyBorder="1" applyAlignment="1">
      <alignment horizontal="right" wrapText="1"/>
    </xf>
    <xf numFmtId="0" fontId="83" fillId="0" borderId="52" xfId="0" applyFont="1" applyBorder="1" applyAlignment="1">
      <alignment horizontal="right" wrapText="1"/>
    </xf>
    <xf numFmtId="1" fontId="83" fillId="0" borderId="53" xfId="0" applyNumberFormat="1" applyFont="1" applyBorder="1" applyAlignment="1">
      <alignment/>
    </xf>
    <xf numFmtId="1" fontId="83" fillId="0" borderId="54" xfId="0" applyNumberFormat="1" applyFont="1" applyBorder="1" applyAlignment="1">
      <alignment/>
    </xf>
    <xf numFmtId="1" fontId="83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1" fontId="83" fillId="0" borderId="13" xfId="0" applyNumberFormat="1" applyFont="1" applyBorder="1" applyAlignment="1">
      <alignment/>
    </xf>
    <xf numFmtId="3" fontId="83" fillId="33" borderId="28" xfId="0" applyNumberFormat="1" applyFont="1" applyFill="1" applyBorder="1" applyAlignment="1">
      <alignment horizontal="right"/>
    </xf>
    <xf numFmtId="0" fontId="88" fillId="0" borderId="55" xfId="0" applyFont="1" applyBorder="1" applyAlignment="1">
      <alignment horizontal="right" wrapText="1"/>
    </xf>
    <xf numFmtId="0" fontId="83" fillId="0" borderId="56" xfId="0" applyFont="1" applyBorder="1" applyAlignment="1">
      <alignment horizontal="right" wrapText="1"/>
    </xf>
    <xf numFmtId="0" fontId="83" fillId="0" borderId="57" xfId="0" applyFont="1" applyBorder="1" applyAlignment="1">
      <alignment horizontal="right" wrapText="1"/>
    </xf>
    <xf numFmtId="3" fontId="93" fillId="33" borderId="57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/>
    </xf>
    <xf numFmtId="3" fontId="93" fillId="33" borderId="14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9" fontId="100" fillId="36" borderId="24" xfId="0" applyNumberFormat="1" applyFont="1" applyFill="1" applyBorder="1" applyAlignment="1">
      <alignment horizontal="center" vertical="center"/>
    </xf>
    <xf numFmtId="0" fontId="76" fillId="36" borderId="23" xfId="47" applyFill="1" applyBorder="1" applyAlignment="1" applyProtection="1">
      <alignment wrapText="1"/>
      <protection/>
    </xf>
    <xf numFmtId="0" fontId="88" fillId="0" borderId="12" xfId="0" applyFont="1" applyBorder="1" applyAlignment="1">
      <alignment/>
    </xf>
    <xf numFmtId="1" fontId="83" fillId="0" borderId="12" xfId="0" applyNumberFormat="1" applyFont="1" applyBorder="1" applyAlignment="1">
      <alignment/>
    </xf>
    <xf numFmtId="0" fontId="83" fillId="0" borderId="15" xfId="0" applyFont="1" applyBorder="1" applyAlignment="1">
      <alignment/>
    </xf>
    <xf numFmtId="3" fontId="87" fillId="34" borderId="58" xfId="0" applyNumberFormat="1" applyFont="1" applyFill="1" applyBorder="1" applyAlignment="1">
      <alignment horizontal="right"/>
    </xf>
    <xf numFmtId="3" fontId="87" fillId="34" borderId="59" xfId="0" applyNumberFormat="1" applyFont="1" applyFill="1" applyBorder="1" applyAlignment="1">
      <alignment horizontal="right"/>
    </xf>
    <xf numFmtId="3" fontId="87" fillId="34" borderId="60" xfId="0" applyNumberFormat="1" applyFont="1" applyFill="1" applyBorder="1" applyAlignment="1">
      <alignment horizontal="right"/>
    </xf>
    <xf numFmtId="1" fontId="83" fillId="0" borderId="61" xfId="0" applyNumberFormat="1" applyFont="1" applyBorder="1" applyAlignment="1">
      <alignment/>
    </xf>
    <xf numFmtId="3" fontId="86" fillId="35" borderId="58" xfId="0" applyNumberFormat="1" applyFont="1" applyFill="1" applyBorder="1" applyAlignment="1">
      <alignment/>
    </xf>
    <xf numFmtId="3" fontId="87" fillId="33" borderId="62" xfId="0" applyNumberFormat="1" applyFont="1" applyFill="1" applyBorder="1" applyAlignment="1">
      <alignment horizontal="right"/>
    </xf>
    <xf numFmtId="3" fontId="87" fillId="33" borderId="63" xfId="0" applyNumberFormat="1" applyFont="1" applyFill="1" applyBorder="1" applyAlignment="1">
      <alignment horizontal="right"/>
    </xf>
    <xf numFmtId="3" fontId="102" fillId="33" borderId="11" xfId="0" applyNumberFormat="1" applyFont="1" applyFill="1" applyBorder="1" applyAlignment="1">
      <alignment horizontal="right"/>
    </xf>
    <xf numFmtId="3" fontId="102" fillId="33" borderId="64" xfId="0" applyNumberFormat="1" applyFont="1" applyFill="1" applyBorder="1" applyAlignment="1">
      <alignment horizontal="right"/>
    </xf>
    <xf numFmtId="3" fontId="102" fillId="33" borderId="12" xfId="0" applyNumberFormat="1" applyFont="1" applyFill="1" applyBorder="1" applyAlignment="1">
      <alignment horizontal="right"/>
    </xf>
    <xf numFmtId="3" fontId="56" fillId="34" borderId="58" xfId="0" applyNumberFormat="1" applyFont="1" applyFill="1" applyBorder="1" applyAlignment="1">
      <alignment horizontal="right"/>
    </xf>
    <xf numFmtId="3" fontId="93" fillId="33" borderId="62" xfId="0" applyNumberFormat="1" applyFont="1" applyFill="1" applyBorder="1" applyAlignment="1">
      <alignment horizontal="right"/>
    </xf>
    <xf numFmtId="3" fontId="93" fillId="33" borderId="49" xfId="0" applyNumberFormat="1" applyFont="1" applyFill="1" applyBorder="1" applyAlignment="1">
      <alignment horizontal="right"/>
    </xf>
    <xf numFmtId="3" fontId="58" fillId="33" borderId="10" xfId="0" applyNumberFormat="1" applyFont="1" applyFill="1" applyBorder="1" applyAlignment="1">
      <alignment horizontal="right"/>
    </xf>
    <xf numFmtId="3" fontId="58" fillId="33" borderId="12" xfId="0" applyNumberFormat="1" applyFont="1" applyFill="1" applyBorder="1" applyAlignment="1">
      <alignment horizontal="right"/>
    </xf>
    <xf numFmtId="3" fontId="58" fillId="33" borderId="21" xfId="0" applyNumberFormat="1" applyFont="1" applyFill="1" applyBorder="1" applyAlignment="1">
      <alignment horizontal="right"/>
    </xf>
    <xf numFmtId="3" fontId="58" fillId="33" borderId="1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83" fillId="33" borderId="49" xfId="0" applyNumberFormat="1" applyFont="1" applyFill="1" applyBorder="1" applyAlignment="1">
      <alignment horizontal="right"/>
    </xf>
    <xf numFmtId="3" fontId="83" fillId="33" borderId="65" xfId="0" applyNumberFormat="1" applyFont="1" applyFill="1" applyBorder="1" applyAlignment="1">
      <alignment horizontal="right"/>
    </xf>
    <xf numFmtId="3" fontId="87" fillId="33" borderId="66" xfId="0" applyNumberFormat="1" applyFont="1" applyFill="1" applyBorder="1" applyAlignment="1">
      <alignment horizontal="right"/>
    </xf>
    <xf numFmtId="0" fontId="103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Border="1" applyAlignment="1">
      <alignment horizontal="center" wrapText="1"/>
    </xf>
    <xf numFmtId="0" fontId="81" fillId="33" borderId="10" xfId="0" applyNumberFormat="1" applyFont="1" applyFill="1" applyBorder="1" applyAlignment="1">
      <alignment horizontal="right"/>
    </xf>
    <xf numFmtId="3" fontId="81" fillId="33" borderId="67" xfId="0" applyNumberFormat="1" applyFont="1" applyFill="1" applyBorder="1" applyAlignment="1">
      <alignment/>
    </xf>
    <xf numFmtId="3" fontId="102" fillId="33" borderId="21" xfId="0" applyNumberFormat="1" applyFont="1" applyFill="1" applyBorder="1" applyAlignment="1">
      <alignment horizontal="right"/>
    </xf>
    <xf numFmtId="3" fontId="58" fillId="33" borderId="28" xfId="0" applyNumberFormat="1" applyFont="1" applyFill="1" applyBorder="1" applyAlignment="1">
      <alignment horizontal="right"/>
    </xf>
    <xf numFmtId="3" fontId="58" fillId="33" borderId="61" xfId="0" applyNumberFormat="1" applyFont="1" applyFill="1" applyBorder="1" applyAlignment="1">
      <alignment horizontal="right"/>
    </xf>
    <xf numFmtId="4" fontId="79" fillId="35" borderId="10" xfId="0" applyNumberFormat="1" applyFont="1" applyFill="1" applyBorder="1" applyAlignment="1">
      <alignment/>
    </xf>
    <xf numFmtId="2" fontId="79" fillId="41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104" fillId="0" borderId="0" xfId="0" applyFont="1" applyBorder="1" applyAlignment="1">
      <alignment horizontal="center"/>
    </xf>
    <xf numFmtId="0" fontId="97" fillId="42" borderId="25" xfId="0" applyFont="1" applyFill="1" applyBorder="1" applyAlignment="1">
      <alignment horizontal="left" wrapText="1"/>
    </xf>
    <xf numFmtId="0" fontId="97" fillId="42" borderId="25" xfId="0" applyFont="1" applyFill="1" applyBorder="1" applyAlignment="1">
      <alignment horizontal="center" wrapText="1"/>
    </xf>
    <xf numFmtId="0" fontId="96" fillId="0" borderId="15" xfId="0" applyFont="1" applyBorder="1" applyAlignment="1">
      <alignment horizontal="center" wrapText="1"/>
    </xf>
    <xf numFmtId="0" fontId="105" fillId="0" borderId="68" xfId="0" applyFont="1" applyBorder="1" applyAlignment="1">
      <alignment horizontal="left" vertical="center" wrapText="1"/>
    </xf>
    <xf numFmtId="0" fontId="105" fillId="0" borderId="11" xfId="0" applyFont="1" applyBorder="1" applyAlignment="1">
      <alignment horizontal="right" wrapText="1"/>
    </xf>
    <xf numFmtId="0" fontId="105" fillId="0" borderId="69" xfId="0" applyFont="1" applyBorder="1" applyAlignment="1">
      <alignment horizontal="left" vertical="center" wrapText="1"/>
    </xf>
    <xf numFmtId="0" fontId="105" fillId="0" borderId="12" xfId="0" applyFont="1" applyBorder="1" applyAlignment="1">
      <alignment horizontal="right" wrapText="1"/>
    </xf>
    <xf numFmtId="0" fontId="105" fillId="0" borderId="19" xfId="0" applyFont="1" applyBorder="1" applyAlignment="1">
      <alignment horizontal="left" vertical="center" wrapText="1"/>
    </xf>
    <xf numFmtId="0" fontId="94" fillId="42" borderId="25" xfId="0" applyFont="1" applyFill="1" applyBorder="1" applyAlignment="1">
      <alignment horizontal="left" vertical="center" wrapText="1"/>
    </xf>
    <xf numFmtId="0" fontId="94" fillId="42" borderId="26" xfId="0" applyFont="1" applyFill="1" applyBorder="1" applyAlignment="1">
      <alignment horizontal="right" wrapText="1"/>
    </xf>
    <xf numFmtId="0" fontId="0" fillId="0" borderId="17" xfId="0" applyBorder="1" applyAlignment="1">
      <alignment horizontal="left" wrapText="1"/>
    </xf>
    <xf numFmtId="49" fontId="100" fillId="36" borderId="30" xfId="0" applyNumberFormat="1" applyFont="1" applyFill="1" applyBorder="1" applyAlignment="1" quotePrefix="1">
      <alignment horizontal="center" vertic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0" borderId="70" xfId="0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5" fillId="0" borderId="23" xfId="0" applyFont="1" applyBorder="1" applyAlignment="1">
      <alignment horizontal="center"/>
    </xf>
    <xf numFmtId="0" fontId="101" fillId="37" borderId="10" xfId="0" applyFont="1" applyFill="1" applyBorder="1" applyAlignment="1">
      <alignment horizontal="left" vertical="center" wrapText="1"/>
    </xf>
    <xf numFmtId="0" fontId="101" fillId="35" borderId="10" xfId="0" applyFont="1" applyFill="1" applyBorder="1" applyAlignment="1">
      <alignment horizontal="left" vertical="center" wrapText="1"/>
    </xf>
    <xf numFmtId="0" fontId="107" fillId="0" borderId="23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8" fillId="35" borderId="10" xfId="0" applyFont="1" applyFill="1" applyBorder="1" applyAlignment="1">
      <alignment/>
    </xf>
    <xf numFmtId="0" fontId="101" fillId="35" borderId="10" xfId="0" applyFont="1" applyFill="1" applyBorder="1" applyAlignment="1">
      <alignment horizontal="center"/>
    </xf>
    <xf numFmtId="0" fontId="101" fillId="35" borderId="10" xfId="0" applyFont="1" applyFill="1" applyBorder="1" applyAlignment="1">
      <alignment horizontal="center" wrapText="1"/>
    </xf>
    <xf numFmtId="3" fontId="86" fillId="37" borderId="25" xfId="0" applyNumberFormat="1" applyFont="1" applyFill="1" applyBorder="1" applyAlignment="1">
      <alignment wrapText="1"/>
    </xf>
    <xf numFmtId="3" fontId="86" fillId="37" borderId="71" xfId="0" applyNumberFormat="1" applyFont="1" applyFill="1" applyBorder="1" applyAlignment="1">
      <alignment wrapText="1"/>
    </xf>
    <xf numFmtId="3" fontId="86" fillId="37" borderId="27" xfId="0" applyNumberFormat="1" applyFont="1" applyFill="1" applyBorder="1" applyAlignment="1">
      <alignment wrapText="1"/>
    </xf>
    <xf numFmtId="3" fontId="86" fillId="37" borderId="22" xfId="0" applyNumberFormat="1" applyFont="1" applyFill="1" applyBorder="1" applyAlignment="1">
      <alignment wrapText="1"/>
    </xf>
    <xf numFmtId="3" fontId="86" fillId="37" borderId="72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73" xfId="0" applyNumberFormat="1" applyFont="1" applyFill="1" applyBorder="1" applyAlignment="1">
      <alignment wrapText="1"/>
    </xf>
    <xf numFmtId="3" fontId="86" fillId="37" borderId="18" xfId="0" applyNumberFormat="1" applyFont="1" applyFill="1" applyBorder="1" applyAlignment="1">
      <alignment wrapText="1"/>
    </xf>
    <xf numFmtId="3" fontId="86" fillId="37" borderId="30" xfId="0" applyNumberFormat="1" applyFont="1" applyFill="1" applyBorder="1" applyAlignment="1">
      <alignment wrapText="1"/>
    </xf>
    <xf numFmtId="3" fontId="86" fillId="37" borderId="25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7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6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1" fillId="34" borderId="74" xfId="0" applyFont="1" applyFill="1" applyBorder="1" applyAlignment="1">
      <alignment horizontal="center" wrapText="1"/>
    </xf>
    <xf numFmtId="0" fontId="91" fillId="34" borderId="48" xfId="0" applyFont="1" applyFill="1" applyBorder="1" applyAlignment="1">
      <alignment horizontal="center" wrapText="1"/>
    </xf>
    <xf numFmtId="0" fontId="91" fillId="34" borderId="25" xfId="0" applyFont="1" applyFill="1" applyBorder="1" applyAlignment="1">
      <alignment horizontal="center"/>
    </xf>
    <xf numFmtId="0" fontId="91" fillId="34" borderId="72" xfId="0" applyFont="1" applyFill="1" applyBorder="1" applyAlignment="1">
      <alignment horizontal="center"/>
    </xf>
    <xf numFmtId="0" fontId="91" fillId="34" borderId="75" xfId="0" applyFont="1" applyFill="1" applyBorder="1" applyAlignment="1">
      <alignment horizontal="center"/>
    </xf>
    <xf numFmtId="0" fontId="102" fillId="33" borderId="22" xfId="0" applyFont="1" applyFill="1" applyBorder="1" applyAlignment="1">
      <alignment horizontal="left" wrapText="1"/>
    </xf>
    <xf numFmtId="0" fontId="91" fillId="34" borderId="27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9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9" fillId="35" borderId="49" xfId="0" applyFont="1" applyFill="1" applyBorder="1" applyAlignment="1">
      <alignment horizontal="right"/>
    </xf>
    <xf numFmtId="0" fontId="79" fillId="35" borderId="65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9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79" fillId="35" borderId="76" xfId="0" applyNumberFormat="1" applyFont="1" applyFill="1" applyBorder="1" applyAlignment="1">
      <alignment horizontal="center"/>
    </xf>
    <xf numFmtId="3" fontId="79" fillId="35" borderId="77" xfId="0" applyNumberFormat="1" applyFont="1" applyFill="1" applyBorder="1" applyAlignment="1">
      <alignment horizontal="center"/>
    </xf>
    <xf numFmtId="3" fontId="79" fillId="35" borderId="57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79" fillId="35" borderId="62" xfId="0" applyFont="1" applyFill="1" applyBorder="1" applyAlignment="1">
      <alignment horizontal="center"/>
    </xf>
    <xf numFmtId="0" fontId="79" fillId="35" borderId="63" xfId="0" applyFont="1" applyFill="1" applyBorder="1" applyAlignment="1">
      <alignment horizontal="center"/>
    </xf>
    <xf numFmtId="0" fontId="79" fillId="35" borderId="55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9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49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49" fontId="0" fillId="0" borderId="78" xfId="0" applyNumberForma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79" fillId="35" borderId="10" xfId="0" applyFont="1" applyFill="1" applyBorder="1" applyAlignment="1">
      <alignment horizontal="center"/>
    </xf>
    <xf numFmtId="0" fontId="0" fillId="0" borderId="49" xfId="0" applyBorder="1" applyAlignment="1">
      <alignment horizontal="left" vertical="top" wrapText="1"/>
    </xf>
    <xf numFmtId="0" fontId="0" fillId="0" borderId="78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0" fillId="0" borderId="49" xfId="0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10" xfId="0" applyBorder="1" applyAlignment="1">
      <alignment horizontal="center"/>
    </xf>
    <xf numFmtId="2" fontId="0" fillId="0" borderId="49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0" fontId="110" fillId="0" borderId="0" xfId="0" applyFont="1" applyBorder="1" applyAlignment="1">
      <alignment horizontal="center"/>
    </xf>
    <xf numFmtId="2" fontId="0" fillId="0" borderId="78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47" fillId="36" borderId="79" xfId="0" applyFont="1" applyFill="1" applyBorder="1" applyAlignment="1">
      <alignment horizontal="center" vertical="center"/>
    </xf>
    <xf numFmtId="0" fontId="47" fillId="36" borderId="80" xfId="0" applyFont="1" applyFill="1" applyBorder="1" applyAlignment="1">
      <alignment horizontal="center" vertical="center"/>
    </xf>
    <xf numFmtId="0" fontId="47" fillId="36" borderId="81" xfId="0" applyFont="1" applyFill="1" applyBorder="1" applyAlignment="1">
      <alignment horizontal="center" vertical="center"/>
    </xf>
    <xf numFmtId="0" fontId="47" fillId="36" borderId="82" xfId="0" applyFont="1" applyFill="1" applyBorder="1" applyAlignment="1">
      <alignment horizontal="center" vertical="center"/>
    </xf>
    <xf numFmtId="0" fontId="62" fillId="36" borderId="83" xfId="0" applyFont="1" applyFill="1" applyBorder="1" applyAlignment="1">
      <alignment horizontal="center" vertical="center" textRotation="90"/>
    </xf>
    <xf numFmtId="0" fontId="62" fillId="36" borderId="84" xfId="0" applyFont="1" applyFill="1" applyBorder="1" applyAlignment="1">
      <alignment horizontal="center" vertical="center" textRotation="90"/>
    </xf>
    <xf numFmtId="0" fontId="62" fillId="36" borderId="85" xfId="0" applyFont="1" applyFill="1" applyBorder="1" applyAlignment="1">
      <alignment horizontal="center" vertical="center" textRotation="90"/>
    </xf>
    <xf numFmtId="0" fontId="62" fillId="36" borderId="67" xfId="0" applyFont="1" applyFill="1" applyBorder="1" applyAlignment="1">
      <alignment horizontal="center" vertical="center" textRotation="90"/>
    </xf>
    <xf numFmtId="0" fontId="62" fillId="36" borderId="86" xfId="0" applyFont="1" applyFill="1" applyBorder="1" applyAlignment="1">
      <alignment horizontal="center" vertical="center" textRotation="90"/>
    </xf>
    <xf numFmtId="0" fontId="62" fillId="36" borderId="87" xfId="0" applyFont="1" applyFill="1" applyBorder="1" applyAlignment="1">
      <alignment horizontal="center" vertical="center" textRotation="90"/>
    </xf>
    <xf numFmtId="0" fontId="62" fillId="36" borderId="88" xfId="0" applyFont="1" applyFill="1" applyBorder="1" applyAlignment="1">
      <alignment horizontal="center" vertical="center" textRotation="90"/>
    </xf>
    <xf numFmtId="0" fontId="62" fillId="36" borderId="89" xfId="0" applyFont="1" applyFill="1" applyBorder="1" applyAlignment="1">
      <alignment horizontal="center" vertical="center" textRotation="90"/>
    </xf>
    <xf numFmtId="0" fontId="62" fillId="36" borderId="90" xfId="0" applyFont="1" applyFill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0" fillId="35" borderId="91" xfId="0" applyFont="1" applyFill="1" applyBorder="1" applyAlignment="1">
      <alignment horizontal="center" vertical="center"/>
    </xf>
    <xf numFmtId="0" fontId="50" fillId="35" borderId="92" xfId="0" applyFont="1" applyFill="1" applyBorder="1" applyAlignment="1">
      <alignment horizontal="center" vertical="center"/>
    </xf>
    <xf numFmtId="0" fontId="50" fillId="35" borderId="93" xfId="0" applyFont="1" applyFill="1" applyBorder="1" applyAlignment="1">
      <alignment horizontal="center" vertical="center"/>
    </xf>
    <xf numFmtId="0" fontId="50" fillId="35" borderId="94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62" fillId="36" borderId="89" xfId="0" applyFont="1" applyFill="1" applyBorder="1" applyAlignment="1">
      <alignment horizontal="center" vertical="center" textRotation="90" wrapText="1"/>
    </xf>
    <xf numFmtId="0" fontId="62" fillId="36" borderId="90" xfId="0" applyFont="1" applyFill="1" applyBorder="1" applyAlignment="1">
      <alignment horizontal="center" vertical="center" textRotation="90" wrapText="1"/>
    </xf>
    <xf numFmtId="0" fontId="62" fillId="36" borderId="97" xfId="0" applyFont="1" applyFill="1" applyBorder="1" applyAlignment="1">
      <alignment horizontal="center" vertical="center" textRotation="90"/>
    </xf>
    <xf numFmtId="0" fontId="47" fillId="36" borderId="98" xfId="0" applyFont="1" applyFill="1" applyBorder="1" applyAlignment="1">
      <alignment horizontal="center" vertical="center"/>
    </xf>
    <xf numFmtId="0" fontId="111" fillId="36" borderId="83" xfId="0" applyFont="1" applyFill="1" applyBorder="1" applyAlignment="1">
      <alignment horizontal="center" vertical="center" textRotation="90"/>
    </xf>
    <xf numFmtId="0" fontId="111" fillId="36" borderId="86" xfId="0" applyFont="1" applyFill="1" applyBorder="1" applyAlignment="1">
      <alignment horizontal="center" vertical="center" textRotation="90"/>
    </xf>
    <xf numFmtId="0" fontId="62" fillId="36" borderId="99" xfId="0" applyFont="1" applyFill="1" applyBorder="1" applyAlignment="1">
      <alignment horizontal="center" vertical="center" textRotation="90" wrapText="1"/>
    </xf>
    <xf numFmtId="0" fontId="82" fillId="36" borderId="100" xfId="0" applyFont="1" applyFill="1" applyBorder="1" applyAlignment="1">
      <alignment horizontal="center" vertical="center" textRotation="90"/>
    </xf>
    <xf numFmtId="0" fontId="62" fillId="36" borderId="36" xfId="0" applyFont="1" applyFill="1" applyBorder="1" applyAlignment="1">
      <alignment horizontal="center" vertical="center" textRotation="90"/>
    </xf>
    <xf numFmtId="0" fontId="62" fillId="36" borderId="37" xfId="0" applyFont="1" applyFill="1" applyBorder="1" applyAlignment="1">
      <alignment horizontal="center" vertical="center" textRotation="90"/>
    </xf>
    <xf numFmtId="0" fontId="82" fillId="36" borderId="101" xfId="0" applyFont="1" applyFill="1" applyBorder="1" applyAlignment="1">
      <alignment horizontal="center" vertical="center" textRotation="90"/>
    </xf>
    <xf numFmtId="0" fontId="96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0" fillId="0" borderId="49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3" fontId="0" fillId="0" borderId="49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horizontal="right" vertical="center"/>
    </xf>
    <xf numFmtId="0" fontId="96" fillId="0" borderId="0" xfId="0" applyFont="1" applyBorder="1" applyAlignment="1">
      <alignment horizontal="left"/>
    </xf>
    <xf numFmtId="0" fontId="79" fillId="35" borderId="49" xfId="0" applyFont="1" applyFill="1" applyBorder="1" applyAlignment="1">
      <alignment horizontal="center"/>
    </xf>
    <xf numFmtId="0" fontId="79" fillId="35" borderId="65" xfId="0" applyFont="1" applyFill="1" applyBorder="1" applyAlignment="1">
      <alignment horizontal="center"/>
    </xf>
    <xf numFmtId="4" fontId="0" fillId="33" borderId="49" xfId="0" applyNumberFormat="1" applyFont="1" applyFill="1" applyBorder="1" applyAlignment="1">
      <alignment horizontal="right" vertical="center"/>
    </xf>
    <xf numFmtId="4" fontId="0" fillId="33" borderId="65" xfId="0" applyNumberFormat="1" applyFont="1" applyFill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0" fontId="79" fillId="35" borderId="10" xfId="0" applyFont="1" applyFill="1" applyBorder="1" applyAlignment="1">
      <alignment horizontal="right" wrapText="1"/>
    </xf>
    <xf numFmtId="0" fontId="79" fillId="35" borderId="49" xfId="0" applyFont="1" applyFill="1" applyBorder="1" applyAlignment="1">
      <alignment horizontal="right" wrapText="1"/>
    </xf>
    <xf numFmtId="0" fontId="79" fillId="35" borderId="78" xfId="0" applyFont="1" applyFill="1" applyBorder="1" applyAlignment="1">
      <alignment horizontal="right" wrapText="1"/>
    </xf>
    <xf numFmtId="0" fontId="79" fillId="35" borderId="65" xfId="0" applyFont="1" applyFill="1" applyBorder="1" applyAlignment="1">
      <alignment horizontal="right" wrapText="1"/>
    </xf>
    <xf numFmtId="0" fontId="98" fillId="0" borderId="0" xfId="0" applyFont="1" applyBorder="1" applyAlignment="1">
      <alignment horizontal="center"/>
    </xf>
    <xf numFmtId="0" fontId="79" fillId="35" borderId="85" xfId="0" applyFont="1" applyFill="1" applyBorder="1" applyAlignment="1">
      <alignment horizontal="center" vertical="center" wrapText="1"/>
    </xf>
    <xf numFmtId="0" fontId="79" fillId="35" borderId="67" xfId="0" applyFont="1" applyFill="1" applyBorder="1" applyAlignment="1">
      <alignment horizontal="center" vertical="center" wrapText="1"/>
    </xf>
    <xf numFmtId="0" fontId="79" fillId="35" borderId="2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4" fillId="0" borderId="23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33&amp;yil0=2010" TargetMode="External" /><Relationship Id="rId22" Type="http://schemas.openxmlformats.org/officeDocument/2006/relationships/hyperlink" Target="http://www.ticaretsicil.gov.tr/istatistik/yabanci_iller_detay.php?il_kod=9&amp;yil0=2010" TargetMode="External" /><Relationship Id="rId23" Type="http://schemas.openxmlformats.org/officeDocument/2006/relationships/hyperlink" Target="http://www.ticaretsicil.gov.tr/istatistik/yabanci_iller_detay.php?il_kod=33&amp;yil0=2010" TargetMode="External" /><Relationship Id="rId24" Type="http://schemas.openxmlformats.org/officeDocument/2006/relationships/hyperlink" Target="http://www.ticaretsicil.gov.tr/istatistik/yabanci_iller_detay.php?il_kod=48&amp;yil0=2010" TargetMode="External" /><Relationship Id="rId25" Type="http://schemas.openxmlformats.org/officeDocument/2006/relationships/hyperlink" Target="http://www.ticaretsicil.gov.tr/istatistik/yabanci_iller_detay.php?il_kod=35&amp;yil0=2010" TargetMode="External" /><Relationship Id="rId26" Type="http://schemas.openxmlformats.org/officeDocument/2006/relationships/hyperlink" Target="http://www.ticaretsicil.gov.tr/istatistik/yabanci_iller_detay.php?il_kod=6&amp;yil0=2010" TargetMode="External" /><Relationship Id="rId27" Type="http://schemas.openxmlformats.org/officeDocument/2006/relationships/hyperlink" Target="http://www.ticaretsicil.gov.tr/istatistik/yabanci_iller_detay.php?il_kod=7&amp;yil0=2010" TargetMode="External" /><Relationship Id="rId28" Type="http://schemas.openxmlformats.org/officeDocument/2006/relationships/hyperlink" Target="http://www.ticaretsicil.gov.tr/istatistik/yabanci_iller_detay.php?il_kod=34&amp;yil0=2010" TargetMode="External" /><Relationship Id="rId29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6" t="s">
        <v>272</v>
      </c>
      <c r="B4" s="286"/>
      <c r="C4" s="286"/>
      <c r="D4" s="286"/>
      <c r="E4" s="286"/>
      <c r="F4" s="286"/>
      <c r="G4" s="286"/>
      <c r="H4" s="286"/>
      <c r="I4" s="286"/>
    </row>
    <row r="18" spans="1:9" ht="20.25">
      <c r="A18" s="287" t="s">
        <v>273</v>
      </c>
      <c r="B18" s="287"/>
      <c r="C18" s="287"/>
      <c r="D18" s="287"/>
      <c r="E18" s="287"/>
      <c r="F18" s="287"/>
      <c r="G18" s="287"/>
      <c r="H18" s="287"/>
      <c r="I18" s="287"/>
    </row>
    <row r="19" spans="1:9" ht="20.25">
      <c r="A19" s="287"/>
      <c r="B19" s="287"/>
      <c r="C19" s="287"/>
      <c r="D19" s="287"/>
      <c r="E19" s="287"/>
      <c r="F19" s="287"/>
      <c r="G19" s="287"/>
      <c r="H19" s="287"/>
      <c r="I19" s="287"/>
    </row>
    <row r="20" spans="1:7" ht="20.25">
      <c r="A20" s="287"/>
      <c r="B20" s="287"/>
      <c r="C20" s="287"/>
      <c r="D20" s="287"/>
      <c r="E20" s="287"/>
      <c r="F20" s="287"/>
      <c r="G20" s="287"/>
    </row>
    <row r="21" spans="1:7" ht="15.75">
      <c r="A21" s="154"/>
      <c r="B21" s="155"/>
      <c r="C21" s="155"/>
      <c r="D21" s="155"/>
      <c r="E21" s="155"/>
      <c r="F21" s="155"/>
      <c r="G21" s="155"/>
    </row>
    <row r="22" spans="1:7" ht="15.75">
      <c r="A22" s="154"/>
      <c r="B22" s="155"/>
      <c r="C22" s="155"/>
      <c r="D22" s="155"/>
      <c r="E22" s="155"/>
      <c r="F22" s="155"/>
      <c r="G22" s="155"/>
    </row>
    <row r="23" spans="1:9" ht="20.25">
      <c r="A23" s="288" t="s">
        <v>365</v>
      </c>
      <c r="B23" s="288"/>
      <c r="C23" s="288"/>
      <c r="D23" s="288"/>
      <c r="E23" s="288"/>
      <c r="F23" s="288"/>
      <c r="G23" s="288"/>
      <c r="H23" s="288"/>
      <c r="I23" s="288"/>
    </row>
    <row r="24" spans="1:7" ht="15.75">
      <c r="A24" s="154"/>
      <c r="B24" s="155"/>
      <c r="C24" s="155"/>
      <c r="D24" s="155"/>
      <c r="E24" s="155"/>
      <c r="F24" s="155"/>
      <c r="G24" s="155"/>
    </row>
    <row r="25" spans="1:7" ht="15.75">
      <c r="A25" s="154"/>
      <c r="B25" s="155"/>
      <c r="C25" s="155"/>
      <c r="D25" s="155"/>
      <c r="E25" s="155"/>
      <c r="F25" s="155"/>
      <c r="G25" s="155"/>
    </row>
    <row r="26" spans="1:7" ht="15.75">
      <c r="A26" s="154"/>
      <c r="B26" s="155"/>
      <c r="C26" s="155"/>
      <c r="D26" s="155"/>
      <c r="E26" s="155"/>
      <c r="F26" s="155"/>
      <c r="G26" s="155"/>
    </row>
    <row r="27" spans="1:7" ht="15.75">
      <c r="A27" s="154"/>
      <c r="B27" s="155"/>
      <c r="C27" s="155"/>
      <c r="D27" s="155"/>
      <c r="E27" s="155"/>
      <c r="F27" s="155"/>
      <c r="G27" s="155"/>
    </row>
    <row r="28" spans="1:7" ht="15.75">
      <c r="A28" s="154"/>
      <c r="B28" s="155"/>
      <c r="C28" s="155"/>
      <c r="D28" s="155"/>
      <c r="E28" s="155"/>
      <c r="F28" s="155"/>
      <c r="G28" s="155"/>
    </row>
    <row r="29" spans="1:7" ht="23.25">
      <c r="A29" s="154"/>
      <c r="B29" s="155"/>
      <c r="C29" s="289"/>
      <c r="D29" s="289"/>
      <c r="E29" s="289"/>
      <c r="F29" s="155"/>
      <c r="G29" s="155"/>
    </row>
    <row r="30" spans="1:7" ht="15.75">
      <c r="A30" s="154"/>
      <c r="B30" s="155"/>
      <c r="C30" s="155"/>
      <c r="D30" s="155"/>
      <c r="E30" s="155"/>
      <c r="F30" s="155"/>
      <c r="G30" s="155"/>
    </row>
    <row r="31" spans="1:7" ht="15.75">
      <c r="A31" s="154"/>
      <c r="B31" s="155"/>
      <c r="C31" s="155"/>
      <c r="D31" s="155"/>
      <c r="E31" s="155"/>
      <c r="F31" s="155"/>
      <c r="G31" s="155"/>
    </row>
    <row r="32" spans="1:7" ht="15.75">
      <c r="A32" s="154"/>
      <c r="B32" s="155"/>
      <c r="C32" s="155"/>
      <c r="D32" s="155"/>
      <c r="E32" s="155"/>
      <c r="F32" s="155"/>
      <c r="G32" s="155"/>
    </row>
    <row r="33" spans="1:7" ht="15.75">
      <c r="A33" s="154"/>
      <c r="B33" s="155"/>
      <c r="C33" s="155"/>
      <c r="D33" s="155"/>
      <c r="E33" s="155"/>
      <c r="F33" s="155"/>
      <c r="G33" s="155"/>
    </row>
    <row r="34" spans="1:7" ht="15.75">
      <c r="A34" s="154"/>
      <c r="B34" s="155"/>
      <c r="C34" s="155"/>
      <c r="D34" s="155"/>
      <c r="E34" s="155"/>
      <c r="F34" s="155"/>
      <c r="G34" s="155"/>
    </row>
    <row r="35" spans="1:7" ht="15.75">
      <c r="A35" s="154"/>
      <c r="B35" s="155"/>
      <c r="C35" s="155"/>
      <c r="D35" s="155"/>
      <c r="E35" s="155"/>
      <c r="F35" s="155"/>
      <c r="G35" s="155"/>
    </row>
    <row r="36" spans="1:7" ht="15.75">
      <c r="A36" s="154"/>
      <c r="B36" s="155"/>
      <c r="C36" s="155"/>
      <c r="D36" s="155"/>
      <c r="E36" s="155"/>
      <c r="F36" s="155"/>
      <c r="G36" s="155"/>
    </row>
    <row r="37" spans="1:7" ht="15.75">
      <c r="A37" s="154"/>
      <c r="B37" s="155"/>
      <c r="C37" s="155"/>
      <c r="D37" s="155"/>
      <c r="E37" s="155"/>
      <c r="F37" s="155"/>
      <c r="G37" s="155"/>
    </row>
    <row r="38" spans="1:9" ht="15.75">
      <c r="A38" s="284" t="s">
        <v>274</v>
      </c>
      <c r="B38" s="284"/>
      <c r="C38" s="284"/>
      <c r="D38" s="284"/>
      <c r="E38" s="284"/>
      <c r="F38" s="284"/>
      <c r="G38" s="284"/>
      <c r="H38" s="284"/>
      <c r="I38" s="284"/>
    </row>
    <row r="39" spans="1:9" ht="15.75">
      <c r="A39" s="284" t="s">
        <v>275</v>
      </c>
      <c r="B39" s="284"/>
      <c r="C39" s="284"/>
      <c r="D39" s="284"/>
      <c r="E39" s="284"/>
      <c r="F39" s="284"/>
      <c r="G39" s="284"/>
      <c r="H39" s="284"/>
      <c r="I39" s="284"/>
    </row>
    <row r="40" spans="1:9" ht="15.75">
      <c r="A40" s="154"/>
      <c r="B40" s="155"/>
      <c r="C40" s="155"/>
      <c r="D40" s="155"/>
      <c r="E40" s="155"/>
      <c r="F40" s="155"/>
      <c r="G40" s="155"/>
      <c r="H40" s="156"/>
      <c r="I40" s="156"/>
    </row>
    <row r="41" spans="1:9" ht="15.75">
      <c r="A41" s="154"/>
      <c r="B41" s="155"/>
      <c r="C41" s="155"/>
      <c r="D41" s="155"/>
      <c r="E41" s="155"/>
      <c r="F41" s="155"/>
      <c r="G41" s="155"/>
      <c r="H41" s="156"/>
      <c r="I41" s="156"/>
    </row>
    <row r="42" spans="1:9" ht="15">
      <c r="A42" s="285" t="s">
        <v>366</v>
      </c>
      <c r="B42" s="285"/>
      <c r="C42" s="285"/>
      <c r="D42" s="285"/>
      <c r="E42" s="285"/>
      <c r="F42" s="285"/>
      <c r="G42" s="285"/>
      <c r="H42" s="285"/>
      <c r="I42" s="285"/>
    </row>
    <row r="43" spans="1:7" ht="15">
      <c r="A43" s="156"/>
      <c r="B43" s="156"/>
      <c r="C43" s="156"/>
      <c r="D43" s="156"/>
      <c r="E43" s="156"/>
      <c r="F43" s="156"/>
      <c r="G43" s="156"/>
    </row>
    <row r="44" spans="1:7" ht="15">
      <c r="A44" s="156"/>
      <c r="B44" s="156"/>
      <c r="C44" s="156"/>
      <c r="D44" s="156"/>
      <c r="E44" s="156"/>
      <c r="F44" s="156"/>
      <c r="G44" s="15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="130" zoomScaleNormal="130" zoomScalePageLayoutView="0" workbookViewId="0" topLeftCell="A1">
      <selection activeCell="A6" sqref="A6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20" max="220" width="5.140625" style="0" customWidth="1"/>
    <col min="229" max="229" width="9.140625" style="0" customWidth="1"/>
    <col min="231" max="231" width="27.7109375" style="0" customWidth="1"/>
  </cols>
  <sheetData>
    <row r="2" spans="1:10" ht="17.25" customHeight="1" thickBot="1">
      <c r="A2" s="290" t="s">
        <v>377</v>
      </c>
      <c r="B2" s="290"/>
      <c r="C2" s="290"/>
      <c r="D2" s="290"/>
      <c r="E2" s="290"/>
      <c r="F2" s="290"/>
      <c r="G2" s="290"/>
      <c r="H2" s="290"/>
      <c r="I2" s="290"/>
      <c r="J2" s="290"/>
    </row>
    <row r="5" spans="1:9" ht="16.5" customHeight="1">
      <c r="A5" s="311" t="s">
        <v>137</v>
      </c>
      <c r="B5" s="311"/>
      <c r="C5" s="311"/>
      <c r="D5" s="311"/>
      <c r="E5" s="311"/>
      <c r="F5" s="311"/>
      <c r="G5" s="311"/>
      <c r="H5" s="311"/>
      <c r="I5" s="311"/>
    </row>
    <row r="7" spans="3:7" ht="15">
      <c r="C7" s="330" t="s">
        <v>138</v>
      </c>
      <c r="D7" s="330"/>
      <c r="E7" s="330"/>
      <c r="F7" s="330"/>
      <c r="G7" s="330"/>
    </row>
    <row r="9" spans="1:9" ht="15.75" customHeight="1">
      <c r="A9" s="90" t="s">
        <v>139</v>
      </c>
      <c r="B9" s="365" t="s">
        <v>140</v>
      </c>
      <c r="C9" s="365"/>
      <c r="D9" s="365" t="s">
        <v>141</v>
      </c>
      <c r="E9" s="365"/>
      <c r="F9" s="365"/>
      <c r="G9" s="365"/>
      <c r="H9" s="90" t="s">
        <v>9</v>
      </c>
      <c r="I9" s="90" t="s">
        <v>142</v>
      </c>
    </row>
    <row r="10" spans="1:9" ht="28.5" customHeight="1">
      <c r="A10" s="98">
        <v>1</v>
      </c>
      <c r="B10" s="347" t="s">
        <v>143</v>
      </c>
      <c r="C10" s="348"/>
      <c r="D10" s="362" t="s">
        <v>144</v>
      </c>
      <c r="E10" s="363"/>
      <c r="F10" s="363"/>
      <c r="G10" s="364"/>
      <c r="H10" s="99">
        <v>67</v>
      </c>
      <c r="I10" s="174">
        <f>H10/737*100</f>
        <v>9.090909090909092</v>
      </c>
    </row>
    <row r="11" spans="1:9" ht="16.5" customHeight="1">
      <c r="A11" s="100">
        <v>2</v>
      </c>
      <c r="B11" s="347" t="s">
        <v>145</v>
      </c>
      <c r="C11" s="348"/>
      <c r="D11" s="358" t="s">
        <v>146</v>
      </c>
      <c r="E11" s="350"/>
      <c r="F11" s="350"/>
      <c r="G11" s="351"/>
      <c r="H11" s="99">
        <v>57</v>
      </c>
      <c r="I11" s="174">
        <f aca="true" t="shared" si="0" ref="I11:I19">H11/737*100</f>
        <v>7.734056987788331</v>
      </c>
    </row>
    <row r="12" spans="1:9" ht="32.25" customHeight="1">
      <c r="A12" s="98">
        <v>3</v>
      </c>
      <c r="B12" s="347" t="s">
        <v>147</v>
      </c>
      <c r="C12" s="348"/>
      <c r="D12" s="362" t="s">
        <v>148</v>
      </c>
      <c r="E12" s="363"/>
      <c r="F12" s="363"/>
      <c r="G12" s="364"/>
      <c r="H12" s="99">
        <v>21</v>
      </c>
      <c r="I12" s="174">
        <f t="shared" si="0"/>
        <v>2.8493894165535956</v>
      </c>
    </row>
    <row r="13" spans="1:9" ht="30" customHeight="1">
      <c r="A13" s="100">
        <v>4</v>
      </c>
      <c r="B13" s="352" t="s">
        <v>152</v>
      </c>
      <c r="C13" s="353"/>
      <c r="D13" s="362" t="s">
        <v>329</v>
      </c>
      <c r="E13" s="363"/>
      <c r="F13" s="363"/>
      <c r="G13" s="364"/>
      <c r="H13" s="99">
        <v>19</v>
      </c>
      <c r="I13" s="174">
        <f t="shared" si="0"/>
        <v>2.578018995929444</v>
      </c>
    </row>
    <row r="14" spans="1:9" ht="30.75" customHeight="1">
      <c r="A14" s="98">
        <v>5</v>
      </c>
      <c r="B14" s="347" t="s">
        <v>382</v>
      </c>
      <c r="C14" s="348"/>
      <c r="D14" s="349" t="s">
        <v>383</v>
      </c>
      <c r="E14" s="350"/>
      <c r="F14" s="350"/>
      <c r="G14" s="351"/>
      <c r="H14" s="99">
        <v>16</v>
      </c>
      <c r="I14" s="174">
        <f t="shared" si="0"/>
        <v>2.1709633649932156</v>
      </c>
    </row>
    <row r="15" spans="1:9" ht="17.25" customHeight="1">
      <c r="A15" s="100">
        <v>6</v>
      </c>
      <c r="B15" s="347" t="s">
        <v>340</v>
      </c>
      <c r="C15" s="354"/>
      <c r="D15" s="349" t="s">
        <v>341</v>
      </c>
      <c r="E15" s="359"/>
      <c r="F15" s="359"/>
      <c r="G15" s="360"/>
      <c r="H15" s="99">
        <v>15</v>
      </c>
      <c r="I15" s="174">
        <f t="shared" si="0"/>
        <v>2.03527815468114</v>
      </c>
    </row>
    <row r="16" spans="1:9" ht="29.25" customHeight="1">
      <c r="A16" s="98">
        <v>7</v>
      </c>
      <c r="B16" s="347" t="s">
        <v>384</v>
      </c>
      <c r="C16" s="348"/>
      <c r="D16" s="349" t="s">
        <v>385</v>
      </c>
      <c r="E16" s="350"/>
      <c r="F16" s="350"/>
      <c r="G16" s="351"/>
      <c r="H16" s="99">
        <v>13</v>
      </c>
      <c r="I16" s="174">
        <f t="shared" si="0"/>
        <v>1.7639077340569878</v>
      </c>
    </row>
    <row r="17" spans="1:9" ht="30" customHeight="1">
      <c r="A17" s="100">
        <v>8</v>
      </c>
      <c r="B17" s="347" t="s">
        <v>149</v>
      </c>
      <c r="C17" s="348"/>
      <c r="D17" s="349" t="s">
        <v>150</v>
      </c>
      <c r="E17" s="350"/>
      <c r="F17" s="350"/>
      <c r="G17" s="351"/>
      <c r="H17" s="99">
        <v>12</v>
      </c>
      <c r="I17" s="174">
        <f t="shared" si="0"/>
        <v>1.6282225237449117</v>
      </c>
    </row>
    <row r="18" spans="1:9" ht="32.25" customHeight="1">
      <c r="A18" s="98">
        <v>9</v>
      </c>
      <c r="B18" s="347" t="s">
        <v>386</v>
      </c>
      <c r="C18" s="348"/>
      <c r="D18" s="349" t="s">
        <v>387</v>
      </c>
      <c r="E18" s="359"/>
      <c r="F18" s="359"/>
      <c r="G18" s="360"/>
      <c r="H18" s="99">
        <v>11</v>
      </c>
      <c r="I18" s="174">
        <f t="shared" si="0"/>
        <v>1.4925373134328357</v>
      </c>
    </row>
    <row r="19" spans="1:9" ht="30" customHeight="1">
      <c r="A19" s="100">
        <v>10</v>
      </c>
      <c r="B19" s="372" t="s">
        <v>327</v>
      </c>
      <c r="C19" s="372"/>
      <c r="D19" s="369" t="s">
        <v>328</v>
      </c>
      <c r="E19" s="370"/>
      <c r="F19" s="370"/>
      <c r="G19" s="371"/>
      <c r="H19" s="99">
        <v>11</v>
      </c>
      <c r="I19" s="174">
        <f t="shared" si="0"/>
        <v>1.4925373134328357</v>
      </c>
    </row>
    <row r="20" spans="1:3" ht="15">
      <c r="A20" s="3" t="s">
        <v>18</v>
      </c>
      <c r="B20" s="3"/>
      <c r="C20" s="3"/>
    </row>
    <row r="21" spans="3:7" ht="15.75" customHeight="1">
      <c r="C21" s="330" t="s">
        <v>151</v>
      </c>
      <c r="D21" s="330"/>
      <c r="E21" s="330"/>
      <c r="F21" s="330"/>
      <c r="G21" s="330"/>
    </row>
    <row r="23" spans="1:9" ht="30.75" customHeight="1">
      <c r="A23" s="90" t="s">
        <v>139</v>
      </c>
      <c r="B23" s="365" t="s">
        <v>140</v>
      </c>
      <c r="C23" s="365"/>
      <c r="D23" s="365" t="s">
        <v>141</v>
      </c>
      <c r="E23" s="365"/>
      <c r="F23" s="365"/>
      <c r="G23" s="365"/>
      <c r="H23" s="90" t="s">
        <v>9</v>
      </c>
      <c r="I23" s="90" t="s">
        <v>142</v>
      </c>
    </row>
    <row r="24" spans="1:9" ht="28.5" customHeight="1">
      <c r="A24" s="98">
        <v>1</v>
      </c>
      <c r="B24" s="347" t="s">
        <v>143</v>
      </c>
      <c r="C24" s="348"/>
      <c r="D24" s="358" t="s">
        <v>144</v>
      </c>
      <c r="E24" s="350"/>
      <c r="F24" s="350"/>
      <c r="G24" s="351"/>
      <c r="H24" s="99">
        <v>334</v>
      </c>
      <c r="I24" s="174">
        <f>H24/3433*100</f>
        <v>9.729099912612876</v>
      </c>
    </row>
    <row r="25" spans="1:9" ht="29.25" customHeight="1">
      <c r="A25" s="100">
        <v>2</v>
      </c>
      <c r="B25" s="347" t="s">
        <v>152</v>
      </c>
      <c r="C25" s="348"/>
      <c r="D25" s="358" t="s">
        <v>329</v>
      </c>
      <c r="E25" s="350"/>
      <c r="F25" s="350"/>
      <c r="G25" s="351"/>
      <c r="H25" s="99">
        <v>110</v>
      </c>
      <c r="I25" s="174">
        <f aca="true" t="shared" si="1" ref="I25:I33">H25/3433*100</f>
        <v>3.204194581998252</v>
      </c>
    </row>
    <row r="26" spans="1:9" ht="27.75" customHeight="1">
      <c r="A26" s="98">
        <v>3</v>
      </c>
      <c r="B26" s="347" t="s">
        <v>147</v>
      </c>
      <c r="C26" s="348"/>
      <c r="D26" s="349" t="s">
        <v>148</v>
      </c>
      <c r="E26" s="350"/>
      <c r="F26" s="350"/>
      <c r="G26" s="351"/>
      <c r="H26" s="99">
        <v>99</v>
      </c>
      <c r="I26" s="174">
        <f t="shared" si="1"/>
        <v>2.883775123798427</v>
      </c>
    </row>
    <row r="27" spans="1:9" ht="15">
      <c r="A27" s="100">
        <v>4</v>
      </c>
      <c r="B27" s="347" t="s">
        <v>155</v>
      </c>
      <c r="C27" s="348"/>
      <c r="D27" s="358" t="s">
        <v>156</v>
      </c>
      <c r="E27" s="350"/>
      <c r="F27" s="350"/>
      <c r="G27" s="351"/>
      <c r="H27" s="99">
        <v>67</v>
      </c>
      <c r="I27" s="174">
        <f t="shared" si="1"/>
        <v>1.951645790853481</v>
      </c>
    </row>
    <row r="28" spans="1:9" ht="29.25" customHeight="1">
      <c r="A28" s="98">
        <v>5</v>
      </c>
      <c r="B28" s="347" t="s">
        <v>157</v>
      </c>
      <c r="C28" s="348"/>
      <c r="D28" s="358" t="s">
        <v>158</v>
      </c>
      <c r="E28" s="350"/>
      <c r="F28" s="350"/>
      <c r="G28" s="351"/>
      <c r="H28" s="99">
        <v>66</v>
      </c>
      <c r="I28" s="174">
        <f t="shared" si="1"/>
        <v>1.9225167491989512</v>
      </c>
    </row>
    <row r="29" spans="1:9" ht="32.25" customHeight="1">
      <c r="A29" s="100">
        <v>6</v>
      </c>
      <c r="B29" s="347" t="s">
        <v>388</v>
      </c>
      <c r="C29" s="348"/>
      <c r="D29" s="349" t="s">
        <v>389</v>
      </c>
      <c r="E29" s="359"/>
      <c r="F29" s="359"/>
      <c r="G29" s="360"/>
      <c r="H29" s="99">
        <v>53</v>
      </c>
      <c r="I29" s="174">
        <f t="shared" si="1"/>
        <v>1.543839207690067</v>
      </c>
    </row>
    <row r="30" spans="1:9" ht="31.5" customHeight="1">
      <c r="A30" s="98">
        <v>7</v>
      </c>
      <c r="B30" s="347" t="s">
        <v>390</v>
      </c>
      <c r="C30" s="348"/>
      <c r="D30" s="349" t="s">
        <v>391</v>
      </c>
      <c r="E30" s="350"/>
      <c r="F30" s="350"/>
      <c r="G30" s="351"/>
      <c r="H30" s="99">
        <v>49</v>
      </c>
      <c r="I30" s="174">
        <f t="shared" si="1"/>
        <v>1.4273230410719489</v>
      </c>
    </row>
    <row r="31" spans="1:9" ht="16.5" customHeight="1">
      <c r="A31" s="100">
        <v>8</v>
      </c>
      <c r="B31" s="347" t="s">
        <v>392</v>
      </c>
      <c r="C31" s="348"/>
      <c r="D31" s="349" t="s">
        <v>393</v>
      </c>
      <c r="E31" s="350"/>
      <c r="F31" s="350"/>
      <c r="G31" s="351"/>
      <c r="H31" s="99">
        <v>46</v>
      </c>
      <c r="I31" s="174">
        <f t="shared" si="1"/>
        <v>1.3399359161083602</v>
      </c>
    </row>
    <row r="32" spans="1:9" ht="29.25" customHeight="1">
      <c r="A32" s="98">
        <v>9</v>
      </c>
      <c r="B32" s="352" t="s">
        <v>342</v>
      </c>
      <c r="C32" s="361"/>
      <c r="D32" s="362" t="s">
        <v>343</v>
      </c>
      <c r="E32" s="363"/>
      <c r="F32" s="363"/>
      <c r="G32" s="364"/>
      <c r="H32" s="99">
        <v>43</v>
      </c>
      <c r="I32" s="174">
        <f t="shared" si="1"/>
        <v>1.2525487911447712</v>
      </c>
    </row>
    <row r="33" spans="1:9" ht="27.75" customHeight="1">
      <c r="A33" s="100">
        <v>10</v>
      </c>
      <c r="B33" s="347" t="s">
        <v>340</v>
      </c>
      <c r="C33" s="348"/>
      <c r="D33" s="349" t="s">
        <v>341</v>
      </c>
      <c r="E33" s="350"/>
      <c r="F33" s="350"/>
      <c r="G33" s="351"/>
      <c r="H33" s="99">
        <v>41</v>
      </c>
      <c r="I33" s="174">
        <f t="shared" si="1"/>
        <v>1.1942907078357121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.75" customHeight="1">
      <c r="C41" s="330" t="s">
        <v>159</v>
      </c>
      <c r="D41" s="330"/>
      <c r="E41" s="330"/>
      <c r="F41" s="330"/>
      <c r="G41" s="330"/>
    </row>
    <row r="43" spans="1:9" ht="33" customHeight="1">
      <c r="A43" s="90" t="s">
        <v>139</v>
      </c>
      <c r="B43" s="365" t="s">
        <v>140</v>
      </c>
      <c r="C43" s="365"/>
      <c r="D43" s="365" t="s">
        <v>141</v>
      </c>
      <c r="E43" s="365"/>
      <c r="F43" s="365"/>
      <c r="G43" s="365"/>
      <c r="H43" s="90" t="s">
        <v>9</v>
      </c>
      <c r="I43" s="90" t="s">
        <v>142</v>
      </c>
    </row>
    <row r="44" spans="1:9" ht="29.25" customHeight="1">
      <c r="A44" s="98">
        <v>1</v>
      </c>
      <c r="B44" s="347" t="s">
        <v>143</v>
      </c>
      <c r="C44" s="348"/>
      <c r="D44" s="358" t="s">
        <v>144</v>
      </c>
      <c r="E44" s="350"/>
      <c r="F44" s="350"/>
      <c r="G44" s="351"/>
      <c r="H44" s="244">
        <v>754</v>
      </c>
      <c r="I44" s="174">
        <f>H44/5903*100</f>
        <v>12.773166186684737</v>
      </c>
    </row>
    <row r="45" spans="1:9" ht="30" customHeight="1">
      <c r="A45" s="100">
        <v>2</v>
      </c>
      <c r="B45" s="347" t="s">
        <v>153</v>
      </c>
      <c r="C45" s="348"/>
      <c r="D45" s="349" t="s">
        <v>154</v>
      </c>
      <c r="E45" s="350"/>
      <c r="F45" s="350"/>
      <c r="G45" s="351"/>
      <c r="H45" s="99">
        <v>368</v>
      </c>
      <c r="I45" s="174">
        <f aca="true" t="shared" si="2" ref="I45:I53">H45/5903*100</f>
        <v>6.2341182449601895</v>
      </c>
    </row>
    <row r="46" spans="1:9" ht="45" customHeight="1">
      <c r="A46" s="98">
        <v>3</v>
      </c>
      <c r="B46" s="347" t="s">
        <v>160</v>
      </c>
      <c r="C46" s="348"/>
      <c r="D46" s="358" t="s">
        <v>293</v>
      </c>
      <c r="E46" s="350"/>
      <c r="F46" s="350"/>
      <c r="G46" s="351"/>
      <c r="H46" s="99">
        <v>361</v>
      </c>
      <c r="I46" s="174">
        <f t="shared" si="2"/>
        <v>6.115534473996273</v>
      </c>
    </row>
    <row r="47" spans="1:9" ht="45.75" customHeight="1">
      <c r="A47" s="100">
        <v>4</v>
      </c>
      <c r="B47" s="347" t="s">
        <v>147</v>
      </c>
      <c r="C47" s="348"/>
      <c r="D47" s="358" t="s">
        <v>293</v>
      </c>
      <c r="E47" s="350"/>
      <c r="F47" s="350"/>
      <c r="G47" s="351"/>
      <c r="H47" s="99">
        <v>282</v>
      </c>
      <c r="I47" s="174">
        <f t="shared" si="2"/>
        <v>4.7772319159749275</v>
      </c>
    </row>
    <row r="48" spans="1:9" ht="30" customHeight="1">
      <c r="A48" s="98">
        <v>5</v>
      </c>
      <c r="B48" s="347" t="s">
        <v>161</v>
      </c>
      <c r="C48" s="348"/>
      <c r="D48" s="366" t="s">
        <v>343</v>
      </c>
      <c r="E48" s="367"/>
      <c r="F48" s="367"/>
      <c r="G48" s="368"/>
      <c r="H48" s="99">
        <v>100</v>
      </c>
      <c r="I48" s="174">
        <f t="shared" si="2"/>
        <v>1.694053870913095</v>
      </c>
    </row>
    <row r="49" spans="1:9" ht="30.75" customHeight="1">
      <c r="A49" s="100">
        <v>6</v>
      </c>
      <c r="B49" s="347" t="s">
        <v>155</v>
      </c>
      <c r="C49" s="348"/>
      <c r="D49" s="349" t="s">
        <v>156</v>
      </c>
      <c r="E49" s="350"/>
      <c r="F49" s="350"/>
      <c r="G49" s="351"/>
      <c r="H49" s="99">
        <v>96</v>
      </c>
      <c r="I49" s="174">
        <f t="shared" si="2"/>
        <v>1.626291716076571</v>
      </c>
    </row>
    <row r="50" spans="1:9" ht="15">
      <c r="A50" s="98">
        <v>7</v>
      </c>
      <c r="B50" s="347" t="s">
        <v>394</v>
      </c>
      <c r="C50" s="348"/>
      <c r="D50" s="349" t="s">
        <v>395</v>
      </c>
      <c r="E50" s="350"/>
      <c r="F50" s="350"/>
      <c r="G50" s="351"/>
      <c r="H50" s="99">
        <v>94</v>
      </c>
      <c r="I50" s="174">
        <f t="shared" si="2"/>
        <v>1.5924106386583092</v>
      </c>
    </row>
    <row r="51" spans="1:9" ht="15">
      <c r="A51" s="100">
        <v>8</v>
      </c>
      <c r="B51" s="352" t="s">
        <v>330</v>
      </c>
      <c r="C51" s="353"/>
      <c r="D51" s="349" t="s">
        <v>331</v>
      </c>
      <c r="E51" s="350"/>
      <c r="F51" s="350"/>
      <c r="G51" s="351"/>
      <c r="H51" s="99">
        <v>93</v>
      </c>
      <c r="I51" s="174">
        <f t="shared" si="2"/>
        <v>1.5754700999491784</v>
      </c>
    </row>
    <row r="52" spans="1:9" ht="28.5" customHeight="1">
      <c r="A52" s="98">
        <v>9</v>
      </c>
      <c r="B52" s="347" t="s">
        <v>161</v>
      </c>
      <c r="C52" s="354"/>
      <c r="D52" s="355" t="s">
        <v>162</v>
      </c>
      <c r="E52" s="356"/>
      <c r="F52" s="356"/>
      <c r="G52" s="357"/>
      <c r="H52" s="99">
        <v>92</v>
      </c>
      <c r="I52" s="174">
        <f t="shared" si="2"/>
        <v>1.5585295612400474</v>
      </c>
    </row>
    <row r="53" spans="1:9" ht="15">
      <c r="A53" s="100">
        <v>10</v>
      </c>
      <c r="B53" s="347" t="s">
        <v>396</v>
      </c>
      <c r="C53" s="348"/>
      <c r="D53" s="349" t="s">
        <v>397</v>
      </c>
      <c r="E53" s="350"/>
      <c r="F53" s="350"/>
      <c r="G53" s="351"/>
      <c r="H53" s="99">
        <v>83</v>
      </c>
      <c r="I53" s="174">
        <f t="shared" si="2"/>
        <v>1.406064712857869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9:C29"/>
    <mergeCell ref="D29:G29"/>
    <mergeCell ref="D31:G31"/>
    <mergeCell ref="D30:G30"/>
    <mergeCell ref="B30:C30"/>
    <mergeCell ref="B45:C45"/>
    <mergeCell ref="D46:G46"/>
    <mergeCell ref="D47:G47"/>
    <mergeCell ref="B48:C48"/>
    <mergeCell ref="D48:G48"/>
    <mergeCell ref="D43:G43"/>
    <mergeCell ref="B15:C15"/>
    <mergeCell ref="D15:G15"/>
    <mergeCell ref="B32:C32"/>
    <mergeCell ref="D32:G32"/>
    <mergeCell ref="B46:C46"/>
    <mergeCell ref="C41:G41"/>
    <mergeCell ref="B27:C27"/>
    <mergeCell ref="D27:G27"/>
    <mergeCell ref="B43:C43"/>
    <mergeCell ref="B31:C31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4.00390625" style="0" customWidth="1"/>
    <col min="7" max="7" width="11.28125" style="0" customWidth="1"/>
    <col min="8" max="8" width="7.57421875" style="0" customWidth="1"/>
    <col min="9" max="9" width="9.7109375" style="0" customWidth="1"/>
    <col min="10" max="10" width="8.00390625" style="0" customWidth="1"/>
    <col min="190" max="190" width="5.140625" style="0" customWidth="1"/>
  </cols>
  <sheetData>
    <row r="1" spans="1:10" ht="17.25" customHeight="1">
      <c r="A1" s="375" t="s">
        <v>377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9" ht="16.5" customHeight="1">
      <c r="A2" s="311" t="s">
        <v>462</v>
      </c>
      <c r="B2" s="311"/>
      <c r="C2" s="311"/>
      <c r="D2" s="311"/>
      <c r="E2" s="311"/>
      <c r="F2" s="311"/>
      <c r="G2" s="311"/>
      <c r="H2" s="311"/>
      <c r="I2" s="311"/>
    </row>
    <row r="3" spans="1:9" ht="16.5" customHeight="1">
      <c r="A3" s="281"/>
      <c r="B3" s="281"/>
      <c r="C3" s="281"/>
      <c r="D3" s="281"/>
      <c r="E3" s="281"/>
      <c r="F3" s="281"/>
      <c r="G3" s="281"/>
      <c r="H3" s="281"/>
      <c r="I3" s="281"/>
    </row>
    <row r="4" spans="3:7" ht="15">
      <c r="C4" s="330" t="s">
        <v>138</v>
      </c>
      <c r="D4" s="330"/>
      <c r="E4" s="330"/>
      <c r="F4" s="330"/>
      <c r="G4" s="330"/>
    </row>
    <row r="5" spans="1:9" ht="24" customHeight="1">
      <c r="A5" s="282" t="s">
        <v>139</v>
      </c>
      <c r="B5" s="365" t="s">
        <v>140</v>
      </c>
      <c r="C5" s="365"/>
      <c r="D5" s="365" t="s">
        <v>141</v>
      </c>
      <c r="E5" s="365"/>
      <c r="F5" s="365"/>
      <c r="G5" s="365"/>
      <c r="H5" s="282" t="s">
        <v>9</v>
      </c>
      <c r="I5" s="282" t="s">
        <v>142</v>
      </c>
    </row>
    <row r="6" spans="1:9" ht="28.5" customHeight="1">
      <c r="A6" s="98">
        <v>1</v>
      </c>
      <c r="B6" s="373" t="s">
        <v>143</v>
      </c>
      <c r="C6" s="374"/>
      <c r="D6" s="362" t="s">
        <v>144</v>
      </c>
      <c r="E6" s="363"/>
      <c r="F6" s="363"/>
      <c r="G6" s="364"/>
      <c r="H6" s="99">
        <v>56</v>
      </c>
      <c r="I6" s="174">
        <f>H6/6964*100</f>
        <v>0.80413555427915</v>
      </c>
    </row>
    <row r="7" spans="1:9" ht="15.75" customHeight="1">
      <c r="A7" s="100">
        <v>2</v>
      </c>
      <c r="B7" s="373" t="s">
        <v>145</v>
      </c>
      <c r="C7" s="374"/>
      <c r="D7" s="358" t="s">
        <v>146</v>
      </c>
      <c r="E7" s="350"/>
      <c r="F7" s="350"/>
      <c r="G7" s="351"/>
      <c r="H7" s="99">
        <v>32</v>
      </c>
      <c r="I7" s="174">
        <f aca="true" t="shared" si="0" ref="I7:I15">H7/6964*100</f>
        <v>0.4595060310166571</v>
      </c>
    </row>
    <row r="8" spans="1:9" ht="15" customHeight="1">
      <c r="A8" s="100">
        <v>3</v>
      </c>
      <c r="B8" s="373" t="s">
        <v>392</v>
      </c>
      <c r="C8" s="374"/>
      <c r="D8" s="362" t="s">
        <v>393</v>
      </c>
      <c r="E8" s="363"/>
      <c r="F8" s="363"/>
      <c r="G8" s="364"/>
      <c r="H8" s="99">
        <v>14</v>
      </c>
      <c r="I8" s="174">
        <f t="shared" si="0"/>
        <v>0.2010338885697875</v>
      </c>
    </row>
    <row r="9" spans="1:9" ht="13.5" customHeight="1">
      <c r="A9" s="98">
        <v>4</v>
      </c>
      <c r="B9" s="373" t="s">
        <v>467</v>
      </c>
      <c r="C9" s="374"/>
      <c r="D9" s="349" t="s">
        <v>455</v>
      </c>
      <c r="E9" s="359"/>
      <c r="F9" s="359"/>
      <c r="G9" s="360"/>
      <c r="H9" s="99">
        <v>12</v>
      </c>
      <c r="I9" s="174">
        <f t="shared" si="0"/>
        <v>0.17231476163124643</v>
      </c>
    </row>
    <row r="10" spans="1:9" ht="15.75" customHeight="1">
      <c r="A10" s="100">
        <v>5</v>
      </c>
      <c r="B10" s="373" t="s">
        <v>468</v>
      </c>
      <c r="C10" s="374"/>
      <c r="D10" s="349" t="s">
        <v>456</v>
      </c>
      <c r="E10" s="350"/>
      <c r="F10" s="350"/>
      <c r="G10" s="351"/>
      <c r="H10" s="99">
        <v>12</v>
      </c>
      <c r="I10" s="174">
        <f t="shared" si="0"/>
        <v>0.17231476163124643</v>
      </c>
    </row>
    <row r="11" spans="1:9" ht="46.5" customHeight="1">
      <c r="A11" s="98">
        <v>6</v>
      </c>
      <c r="B11" s="373" t="s">
        <v>153</v>
      </c>
      <c r="C11" s="374"/>
      <c r="D11" s="349" t="s">
        <v>154</v>
      </c>
      <c r="E11" s="359"/>
      <c r="F11" s="359"/>
      <c r="G11" s="360"/>
      <c r="H11" s="99">
        <v>12</v>
      </c>
      <c r="I11" s="174">
        <f t="shared" si="0"/>
        <v>0.17231476163124643</v>
      </c>
    </row>
    <row r="12" spans="1:9" ht="15" customHeight="1">
      <c r="A12" s="100">
        <v>7</v>
      </c>
      <c r="B12" s="377" t="s">
        <v>471</v>
      </c>
      <c r="C12" s="378"/>
      <c r="D12" s="349" t="s">
        <v>457</v>
      </c>
      <c r="E12" s="359"/>
      <c r="F12" s="359"/>
      <c r="G12" s="360"/>
      <c r="H12" s="99">
        <v>11</v>
      </c>
      <c r="I12" s="174">
        <f t="shared" si="0"/>
        <v>0.15795519816197587</v>
      </c>
    </row>
    <row r="13" spans="1:9" ht="27.75" customHeight="1">
      <c r="A13" s="98">
        <v>8</v>
      </c>
      <c r="B13" s="373" t="s">
        <v>394</v>
      </c>
      <c r="C13" s="374"/>
      <c r="D13" s="349" t="s">
        <v>395</v>
      </c>
      <c r="E13" s="350"/>
      <c r="F13" s="350"/>
      <c r="G13" s="351"/>
      <c r="H13" s="99">
        <v>10</v>
      </c>
      <c r="I13" s="174">
        <f t="shared" si="0"/>
        <v>0.14359563469270534</v>
      </c>
    </row>
    <row r="14" spans="1:9" ht="17.25" customHeight="1">
      <c r="A14" s="100">
        <v>9</v>
      </c>
      <c r="B14" s="373" t="s">
        <v>469</v>
      </c>
      <c r="C14" s="374"/>
      <c r="D14" s="349" t="s">
        <v>458</v>
      </c>
      <c r="E14" s="359"/>
      <c r="F14" s="359"/>
      <c r="G14" s="360"/>
      <c r="H14" s="99">
        <v>10</v>
      </c>
      <c r="I14" s="174">
        <f t="shared" si="0"/>
        <v>0.14359563469270534</v>
      </c>
    </row>
    <row r="15" spans="1:9" ht="14.25" customHeight="1">
      <c r="A15" s="98">
        <v>10</v>
      </c>
      <c r="B15" s="373" t="s">
        <v>330</v>
      </c>
      <c r="C15" s="374"/>
      <c r="D15" s="349" t="s">
        <v>331</v>
      </c>
      <c r="E15" s="359"/>
      <c r="F15" s="359"/>
      <c r="G15" s="360"/>
      <c r="H15" s="99">
        <v>10</v>
      </c>
      <c r="I15" s="174">
        <f t="shared" si="0"/>
        <v>0.14359563469270534</v>
      </c>
    </row>
    <row r="16" spans="1:3" ht="15">
      <c r="A16" s="3"/>
      <c r="B16" s="3"/>
      <c r="C16" s="3"/>
    </row>
    <row r="17" spans="3:7" ht="15">
      <c r="C17" s="330" t="s">
        <v>151</v>
      </c>
      <c r="D17" s="330"/>
      <c r="E17" s="330"/>
      <c r="F17" s="330"/>
      <c r="G17" s="330"/>
    </row>
    <row r="18" spans="1:9" ht="24" customHeight="1">
      <c r="A18" s="282" t="s">
        <v>139</v>
      </c>
      <c r="B18" s="365" t="s">
        <v>140</v>
      </c>
      <c r="C18" s="365"/>
      <c r="D18" s="365" t="s">
        <v>141</v>
      </c>
      <c r="E18" s="365"/>
      <c r="F18" s="365"/>
      <c r="G18" s="365"/>
      <c r="H18" s="282" t="s">
        <v>9</v>
      </c>
      <c r="I18" s="282" t="s">
        <v>142</v>
      </c>
    </row>
    <row r="19" spans="1:9" ht="28.5" customHeight="1">
      <c r="A19" s="98">
        <v>1</v>
      </c>
      <c r="B19" s="373" t="s">
        <v>143</v>
      </c>
      <c r="C19" s="374"/>
      <c r="D19" s="358" t="s">
        <v>144</v>
      </c>
      <c r="E19" s="350"/>
      <c r="F19" s="350"/>
      <c r="G19" s="351"/>
      <c r="H19" s="99">
        <v>580</v>
      </c>
      <c r="I19" s="174">
        <f>H19/6964*100</f>
        <v>8.32854681217691</v>
      </c>
    </row>
    <row r="20" spans="1:9" ht="45" customHeight="1">
      <c r="A20" s="100">
        <v>2</v>
      </c>
      <c r="B20" s="373" t="s">
        <v>153</v>
      </c>
      <c r="C20" s="374"/>
      <c r="D20" s="358" t="s">
        <v>154</v>
      </c>
      <c r="E20" s="350"/>
      <c r="F20" s="350"/>
      <c r="G20" s="351"/>
      <c r="H20" s="99">
        <v>181</v>
      </c>
      <c r="I20" s="174">
        <f aca="true" t="shared" si="1" ref="I20:I28">H20/6964*100</f>
        <v>2.599080987937967</v>
      </c>
    </row>
    <row r="21" spans="1:9" ht="27" customHeight="1">
      <c r="A21" s="98">
        <v>3</v>
      </c>
      <c r="B21" s="373" t="s">
        <v>152</v>
      </c>
      <c r="C21" s="374"/>
      <c r="D21" s="349" t="s">
        <v>329</v>
      </c>
      <c r="E21" s="350"/>
      <c r="F21" s="350"/>
      <c r="G21" s="351"/>
      <c r="H21" s="99">
        <v>173</v>
      </c>
      <c r="I21" s="174">
        <f t="shared" si="1"/>
        <v>2.4842044801838026</v>
      </c>
    </row>
    <row r="22" spans="1:9" ht="27.75" customHeight="1">
      <c r="A22" s="100">
        <v>4</v>
      </c>
      <c r="B22" s="373" t="s">
        <v>470</v>
      </c>
      <c r="C22" s="374"/>
      <c r="D22" s="358" t="s">
        <v>459</v>
      </c>
      <c r="E22" s="350"/>
      <c r="F22" s="350"/>
      <c r="G22" s="351"/>
      <c r="H22" s="99">
        <v>162</v>
      </c>
      <c r="I22" s="174">
        <f t="shared" si="1"/>
        <v>2.3262492820218266</v>
      </c>
    </row>
    <row r="23" spans="1:9" ht="15.75" customHeight="1">
      <c r="A23" s="98">
        <v>5</v>
      </c>
      <c r="B23" s="373" t="s">
        <v>467</v>
      </c>
      <c r="C23" s="374"/>
      <c r="D23" s="349" t="s">
        <v>455</v>
      </c>
      <c r="E23" s="359"/>
      <c r="F23" s="359"/>
      <c r="G23" s="360"/>
      <c r="H23" s="99">
        <v>142</v>
      </c>
      <c r="I23" s="174">
        <f t="shared" si="1"/>
        <v>2.0390580126364157</v>
      </c>
    </row>
    <row r="24" spans="1:9" ht="16.5" customHeight="1">
      <c r="A24" s="100">
        <v>6</v>
      </c>
      <c r="B24" s="373" t="s">
        <v>155</v>
      </c>
      <c r="C24" s="374"/>
      <c r="D24" s="349" t="s">
        <v>156</v>
      </c>
      <c r="E24" s="359"/>
      <c r="F24" s="359"/>
      <c r="G24" s="360"/>
      <c r="H24" s="99">
        <v>130</v>
      </c>
      <c r="I24" s="174">
        <f t="shared" si="1"/>
        <v>1.8667432510051694</v>
      </c>
    </row>
    <row r="25" spans="1:9" ht="17.25" customHeight="1">
      <c r="A25" s="98">
        <v>7</v>
      </c>
      <c r="B25" s="373" t="s">
        <v>469</v>
      </c>
      <c r="C25" s="374"/>
      <c r="D25" s="349" t="s">
        <v>458</v>
      </c>
      <c r="E25" s="350"/>
      <c r="F25" s="350"/>
      <c r="G25" s="351"/>
      <c r="H25" s="99">
        <v>107</v>
      </c>
      <c r="I25" s="174">
        <f t="shared" si="1"/>
        <v>1.5364732912119472</v>
      </c>
    </row>
    <row r="26" spans="1:9" ht="25.5" customHeight="1">
      <c r="A26" s="100">
        <v>8</v>
      </c>
      <c r="B26" s="373" t="s">
        <v>157</v>
      </c>
      <c r="C26" s="374"/>
      <c r="D26" s="349" t="s">
        <v>158</v>
      </c>
      <c r="E26" s="350"/>
      <c r="F26" s="350"/>
      <c r="G26" s="351"/>
      <c r="H26" s="99">
        <v>107</v>
      </c>
      <c r="I26" s="174">
        <f t="shared" si="1"/>
        <v>1.5364732912119472</v>
      </c>
    </row>
    <row r="27" spans="1:9" ht="30" customHeight="1">
      <c r="A27" s="98">
        <v>9</v>
      </c>
      <c r="B27" s="373" t="s">
        <v>161</v>
      </c>
      <c r="C27" s="376"/>
      <c r="D27" s="362" t="s">
        <v>162</v>
      </c>
      <c r="E27" s="363"/>
      <c r="F27" s="363"/>
      <c r="G27" s="364"/>
      <c r="H27" s="99">
        <v>99</v>
      </c>
      <c r="I27" s="174">
        <f t="shared" si="1"/>
        <v>1.4215967834577827</v>
      </c>
    </row>
    <row r="28" spans="1:9" ht="26.25" customHeight="1">
      <c r="A28" s="100">
        <v>10</v>
      </c>
      <c r="B28" s="373" t="s">
        <v>147</v>
      </c>
      <c r="C28" s="374"/>
      <c r="D28" s="349" t="s">
        <v>148</v>
      </c>
      <c r="E28" s="350"/>
      <c r="F28" s="350"/>
      <c r="G28" s="351"/>
      <c r="H28" s="99">
        <v>95</v>
      </c>
      <c r="I28" s="174">
        <f t="shared" si="1"/>
        <v>1.3641585295807006</v>
      </c>
    </row>
    <row r="29" spans="1:3" ht="15">
      <c r="A29" s="3"/>
      <c r="B29" s="3"/>
      <c r="C29" s="3"/>
    </row>
    <row r="30" spans="3:7" ht="15">
      <c r="C30" s="330" t="s">
        <v>159</v>
      </c>
      <c r="D30" s="330"/>
      <c r="E30" s="330"/>
      <c r="F30" s="330"/>
      <c r="G30" s="330"/>
    </row>
    <row r="31" spans="1:9" ht="25.5" customHeight="1">
      <c r="A31" s="282" t="s">
        <v>139</v>
      </c>
      <c r="B31" s="365" t="s">
        <v>140</v>
      </c>
      <c r="C31" s="365"/>
      <c r="D31" s="365" t="s">
        <v>141</v>
      </c>
      <c r="E31" s="365"/>
      <c r="F31" s="365"/>
      <c r="G31" s="365"/>
      <c r="H31" s="282" t="s">
        <v>9</v>
      </c>
      <c r="I31" s="282" t="s">
        <v>142</v>
      </c>
    </row>
    <row r="32" spans="1:9" ht="44.25" customHeight="1">
      <c r="A32" s="98">
        <v>1</v>
      </c>
      <c r="B32" s="373" t="s">
        <v>153</v>
      </c>
      <c r="C32" s="374"/>
      <c r="D32" s="358" t="s">
        <v>154</v>
      </c>
      <c r="E32" s="350"/>
      <c r="F32" s="350"/>
      <c r="G32" s="351"/>
      <c r="H32" s="283">
        <v>516</v>
      </c>
      <c r="I32" s="174">
        <f>H32/3024*100</f>
        <v>17.063492063492063</v>
      </c>
    </row>
    <row r="33" spans="1:9" ht="30" customHeight="1">
      <c r="A33" s="100">
        <v>2</v>
      </c>
      <c r="B33" s="373" t="s">
        <v>143</v>
      </c>
      <c r="C33" s="374"/>
      <c r="D33" s="358" t="s">
        <v>144</v>
      </c>
      <c r="E33" s="350"/>
      <c r="F33" s="350"/>
      <c r="G33" s="351"/>
      <c r="H33" s="283">
        <v>371</v>
      </c>
      <c r="I33" s="174">
        <f aca="true" t="shared" si="2" ref="I33:I41">H33/3024*100</f>
        <v>12.268518518518519</v>
      </c>
    </row>
    <row r="34" spans="1:9" ht="27.75" customHeight="1">
      <c r="A34" s="98">
        <v>3</v>
      </c>
      <c r="B34" s="373" t="s">
        <v>147</v>
      </c>
      <c r="C34" s="374"/>
      <c r="D34" s="358" t="s">
        <v>148</v>
      </c>
      <c r="E34" s="350"/>
      <c r="F34" s="350"/>
      <c r="G34" s="351"/>
      <c r="H34" s="283">
        <v>112</v>
      </c>
      <c r="I34" s="174">
        <f t="shared" si="2"/>
        <v>3.7037037037037033</v>
      </c>
    </row>
    <row r="35" spans="1:9" ht="42" customHeight="1">
      <c r="A35" s="100">
        <v>4</v>
      </c>
      <c r="B35" s="373" t="s">
        <v>160</v>
      </c>
      <c r="C35" s="374"/>
      <c r="D35" s="358" t="s">
        <v>293</v>
      </c>
      <c r="E35" s="350"/>
      <c r="F35" s="350"/>
      <c r="G35" s="351"/>
      <c r="H35" s="283">
        <v>109</v>
      </c>
      <c r="I35" s="174">
        <f t="shared" si="2"/>
        <v>3.6044973544973544</v>
      </c>
    </row>
    <row r="36" spans="1:9" ht="29.25" customHeight="1">
      <c r="A36" s="98">
        <v>5</v>
      </c>
      <c r="B36" s="373" t="s">
        <v>464</v>
      </c>
      <c r="C36" s="374"/>
      <c r="D36" s="349" t="s">
        <v>460</v>
      </c>
      <c r="E36" s="359"/>
      <c r="F36" s="359"/>
      <c r="G36" s="360"/>
      <c r="H36" s="283">
        <v>105</v>
      </c>
      <c r="I36" s="174">
        <f t="shared" si="2"/>
        <v>3.4722222222222223</v>
      </c>
    </row>
    <row r="37" spans="1:9" ht="30" customHeight="1">
      <c r="A37" s="100">
        <v>6</v>
      </c>
      <c r="B37" s="373" t="s">
        <v>161</v>
      </c>
      <c r="C37" s="374"/>
      <c r="D37" s="349" t="s">
        <v>162</v>
      </c>
      <c r="E37" s="359"/>
      <c r="F37" s="359"/>
      <c r="G37" s="360"/>
      <c r="H37" s="283">
        <v>54</v>
      </c>
      <c r="I37" s="174">
        <f t="shared" si="2"/>
        <v>1.7857142857142856</v>
      </c>
    </row>
    <row r="38" spans="1:9" ht="17.25" customHeight="1">
      <c r="A38" s="98">
        <v>7</v>
      </c>
      <c r="B38" s="373" t="s">
        <v>330</v>
      </c>
      <c r="C38" s="374"/>
      <c r="D38" s="349" t="s">
        <v>331</v>
      </c>
      <c r="E38" s="359"/>
      <c r="F38" s="359"/>
      <c r="G38" s="360"/>
      <c r="H38" s="283">
        <v>52</v>
      </c>
      <c r="I38" s="174">
        <f t="shared" si="2"/>
        <v>1.7195767195767195</v>
      </c>
    </row>
    <row r="39" spans="1:9" ht="31.5" customHeight="1">
      <c r="A39" s="100">
        <v>8</v>
      </c>
      <c r="B39" s="373" t="s">
        <v>465</v>
      </c>
      <c r="C39" s="374"/>
      <c r="D39" s="355" t="s">
        <v>461</v>
      </c>
      <c r="E39" s="356"/>
      <c r="F39" s="356"/>
      <c r="G39" s="357"/>
      <c r="H39" s="283">
        <v>48</v>
      </c>
      <c r="I39" s="174">
        <f t="shared" si="2"/>
        <v>1.5873015873015872</v>
      </c>
    </row>
    <row r="40" spans="1:9" ht="36" customHeight="1">
      <c r="A40" s="98">
        <v>9</v>
      </c>
      <c r="B40" s="373" t="s">
        <v>342</v>
      </c>
      <c r="C40" s="374"/>
      <c r="D40" s="355" t="s">
        <v>343</v>
      </c>
      <c r="E40" s="356"/>
      <c r="F40" s="356"/>
      <c r="G40" s="357"/>
      <c r="H40" s="283">
        <v>47</v>
      </c>
      <c r="I40" s="174">
        <f t="shared" si="2"/>
        <v>1.5542328042328042</v>
      </c>
    </row>
    <row r="41" spans="1:9" ht="45.75" customHeight="1">
      <c r="A41" s="100">
        <v>10</v>
      </c>
      <c r="B41" s="373" t="s">
        <v>466</v>
      </c>
      <c r="C41" s="374"/>
      <c r="D41" s="349" t="s">
        <v>463</v>
      </c>
      <c r="E41" s="359"/>
      <c r="F41" s="359"/>
      <c r="G41" s="360"/>
      <c r="H41" s="283">
        <v>44</v>
      </c>
      <c r="I41" s="174">
        <f t="shared" si="2"/>
        <v>1.455026455026455</v>
      </c>
    </row>
    <row r="42" spans="2:4" ht="15">
      <c r="B42" s="3"/>
      <c r="C42" s="3"/>
      <c r="D42" s="3"/>
    </row>
    <row r="43" ht="15">
      <c r="A43" s="3" t="s">
        <v>18</v>
      </c>
    </row>
    <row r="53" ht="45" customHeight="1"/>
    <row r="57" ht="15" customHeight="1"/>
    <row r="58" ht="54" customHeight="1"/>
    <row r="59" ht="27" customHeight="1"/>
  </sheetData>
  <sheetProtection/>
  <mergeCells count="71">
    <mergeCell ref="A2:I2"/>
    <mergeCell ref="C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C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D34:G34"/>
    <mergeCell ref="B27:C27"/>
    <mergeCell ref="D27:G27"/>
    <mergeCell ref="B28:C28"/>
    <mergeCell ref="D28:G28"/>
    <mergeCell ref="C30:G30"/>
    <mergeCell ref="B31:C31"/>
    <mergeCell ref="D31:G31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41:C41"/>
    <mergeCell ref="D41:G41"/>
    <mergeCell ref="A1:J1"/>
    <mergeCell ref="B38:C38"/>
    <mergeCell ref="D38:G38"/>
    <mergeCell ref="B39:C39"/>
    <mergeCell ref="D39:G39"/>
    <mergeCell ref="B40:C40"/>
    <mergeCell ref="D40:G40"/>
    <mergeCell ref="B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1">
      <selection activeCell="I91" sqref="I91"/>
    </sheetView>
  </sheetViews>
  <sheetFormatPr defaultColWidth="9.140625" defaultRowHeight="15"/>
  <cols>
    <col min="1" max="1" width="17.8515625" style="102" customWidth="1"/>
    <col min="2" max="2" width="5.421875" style="101" customWidth="1"/>
    <col min="3" max="3" width="3.7109375" style="101" customWidth="1"/>
    <col min="4" max="4" width="5.57421875" style="101" customWidth="1"/>
    <col min="5" max="5" width="5.57421875" style="101" bestFit="1" customWidth="1"/>
    <col min="6" max="6" width="3.7109375" style="101" customWidth="1"/>
    <col min="7" max="7" width="5.57421875" style="101" customWidth="1"/>
    <col min="8" max="8" width="4.00390625" style="101" bestFit="1" customWidth="1"/>
    <col min="9" max="9" width="5.28125" style="101" customWidth="1"/>
    <col min="10" max="10" width="5.7109375" style="131" customWidth="1"/>
    <col min="11" max="11" width="4.28125" style="101" customWidth="1"/>
    <col min="12" max="13" width="5.421875" style="101" customWidth="1"/>
    <col min="14" max="14" width="4.28125" style="101" customWidth="1"/>
    <col min="15" max="15" width="5.28125" style="101" customWidth="1"/>
    <col min="16" max="16" width="4.00390625" style="101" customWidth="1"/>
    <col min="17" max="17" width="5.28125" style="101" customWidth="1"/>
    <col min="18" max="85" width="9.140625" style="101" customWidth="1"/>
    <col min="86" max="86" width="17.8515625" style="101" customWidth="1"/>
    <col min="87" max="87" width="5.421875" style="101" customWidth="1"/>
    <col min="88" max="88" width="3.7109375" style="101" customWidth="1"/>
    <col min="89" max="89" width="5.57421875" style="101" customWidth="1"/>
    <col min="90" max="91" width="3.7109375" style="101" customWidth="1"/>
    <col min="92" max="92" width="4.421875" style="101" customWidth="1"/>
    <col min="93" max="93" width="4.00390625" style="101" bestFit="1" customWidth="1"/>
    <col min="94" max="94" width="5.28125" style="101" customWidth="1"/>
    <col min="95" max="95" width="5.421875" style="101" customWidth="1"/>
    <col min="96" max="96" width="4.00390625" style="101" bestFit="1" customWidth="1"/>
    <col min="97" max="97" width="6.421875" style="101" customWidth="1"/>
    <col min="98" max="98" width="5.7109375" style="101" customWidth="1"/>
    <col min="99" max="99" width="4.00390625" style="101" bestFit="1" customWidth="1"/>
    <col min="100" max="100" width="5.28125" style="101" customWidth="1"/>
    <col min="101" max="101" width="3.8515625" style="101" customWidth="1"/>
    <col min="102" max="102" width="5.7109375" style="101" customWidth="1"/>
    <col min="103" max="16384" width="9.140625" style="101" customWidth="1"/>
  </cols>
  <sheetData>
    <row r="1" spans="1:17" ht="18.75" thickBot="1">
      <c r="A1" s="392" t="s">
        <v>370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3" spans="1:17" ht="15.75">
      <c r="A3" s="394" t="s">
        <v>163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ht="15.75" thickBot="1">
      <c r="J4" s="101"/>
    </row>
    <row r="5" spans="1:17" s="103" customFormat="1" ht="17.25" customHeight="1" thickBot="1" thickTop="1">
      <c r="A5" s="395" t="s">
        <v>164</v>
      </c>
      <c r="B5" s="398" t="s">
        <v>378</v>
      </c>
      <c r="C5" s="399"/>
      <c r="D5" s="399"/>
      <c r="E5" s="399"/>
      <c r="F5" s="399"/>
      <c r="G5" s="399"/>
      <c r="H5" s="399"/>
      <c r="I5" s="400"/>
      <c r="J5" s="398" t="s">
        <v>379</v>
      </c>
      <c r="K5" s="399"/>
      <c r="L5" s="399"/>
      <c r="M5" s="399"/>
      <c r="N5" s="399"/>
      <c r="O5" s="399"/>
      <c r="P5" s="399"/>
      <c r="Q5" s="400"/>
    </row>
    <row r="6" spans="1:17" ht="15.75" customHeight="1" thickTop="1">
      <c r="A6" s="396"/>
      <c r="B6" s="379" t="s">
        <v>165</v>
      </c>
      <c r="C6" s="379"/>
      <c r="D6" s="379"/>
      <c r="E6" s="404" t="s">
        <v>166</v>
      </c>
      <c r="F6" s="380"/>
      <c r="G6" s="379" t="s">
        <v>167</v>
      </c>
      <c r="H6" s="379"/>
      <c r="I6" s="380"/>
      <c r="J6" s="381" t="s">
        <v>165</v>
      </c>
      <c r="K6" s="379"/>
      <c r="L6" s="382"/>
      <c r="M6" s="381" t="s">
        <v>166</v>
      </c>
      <c r="N6" s="382"/>
      <c r="O6" s="381" t="s">
        <v>167</v>
      </c>
      <c r="P6" s="379"/>
      <c r="Q6" s="382"/>
    </row>
    <row r="7" spans="1:17" ht="15" customHeight="1">
      <c r="A7" s="396"/>
      <c r="B7" s="383" t="s">
        <v>168</v>
      </c>
      <c r="C7" s="385" t="s">
        <v>169</v>
      </c>
      <c r="D7" s="407" t="s">
        <v>170</v>
      </c>
      <c r="E7" s="409" t="s">
        <v>168</v>
      </c>
      <c r="F7" s="410" t="s">
        <v>169</v>
      </c>
      <c r="G7" s="388" t="s">
        <v>168</v>
      </c>
      <c r="H7" s="385" t="s">
        <v>169</v>
      </c>
      <c r="I7" s="401" t="s">
        <v>170</v>
      </c>
      <c r="J7" s="383" t="s">
        <v>168</v>
      </c>
      <c r="K7" s="385" t="s">
        <v>169</v>
      </c>
      <c r="L7" s="401" t="s">
        <v>170</v>
      </c>
      <c r="M7" s="405" t="s">
        <v>168</v>
      </c>
      <c r="N7" s="390" t="s">
        <v>169</v>
      </c>
      <c r="O7" s="383" t="s">
        <v>168</v>
      </c>
      <c r="P7" s="385" t="s">
        <v>169</v>
      </c>
      <c r="Q7" s="401" t="s">
        <v>170</v>
      </c>
    </row>
    <row r="8" spans="1:17" ht="24.75" customHeight="1" thickBot="1">
      <c r="A8" s="397"/>
      <c r="B8" s="384"/>
      <c r="C8" s="386"/>
      <c r="D8" s="408"/>
      <c r="E8" s="383"/>
      <c r="F8" s="390"/>
      <c r="G8" s="389"/>
      <c r="H8" s="386"/>
      <c r="I8" s="411"/>
      <c r="J8" s="387"/>
      <c r="K8" s="403"/>
      <c r="L8" s="402"/>
      <c r="M8" s="406"/>
      <c r="N8" s="391"/>
      <c r="O8" s="387"/>
      <c r="P8" s="403"/>
      <c r="Q8" s="402"/>
    </row>
    <row r="9" spans="1:17" ht="16.5" customHeight="1" thickTop="1">
      <c r="A9" s="104" t="s">
        <v>171</v>
      </c>
      <c r="B9" s="105">
        <v>65</v>
      </c>
      <c r="C9" s="106">
        <v>0</v>
      </c>
      <c r="D9" s="107">
        <v>116</v>
      </c>
      <c r="E9" s="105">
        <v>64</v>
      </c>
      <c r="F9" s="107">
        <v>2</v>
      </c>
      <c r="G9" s="105">
        <v>82</v>
      </c>
      <c r="H9" s="106">
        <v>6</v>
      </c>
      <c r="I9" s="107">
        <v>70</v>
      </c>
      <c r="J9" s="105">
        <v>102</v>
      </c>
      <c r="K9" s="106">
        <v>1</v>
      </c>
      <c r="L9" s="107">
        <v>96</v>
      </c>
      <c r="M9" s="105">
        <v>79</v>
      </c>
      <c r="N9" s="107">
        <v>3</v>
      </c>
      <c r="O9" s="105">
        <v>60</v>
      </c>
      <c r="P9" s="106">
        <v>3</v>
      </c>
      <c r="Q9" s="107">
        <v>82</v>
      </c>
    </row>
    <row r="10" spans="1:17" ht="15.75" customHeight="1">
      <c r="A10" s="108" t="s">
        <v>172</v>
      </c>
      <c r="B10" s="109">
        <v>13</v>
      </c>
      <c r="C10" s="110">
        <v>1</v>
      </c>
      <c r="D10" s="111">
        <v>22</v>
      </c>
      <c r="E10" s="109">
        <v>2</v>
      </c>
      <c r="F10" s="111">
        <v>0</v>
      </c>
      <c r="G10" s="109">
        <v>8</v>
      </c>
      <c r="H10" s="110">
        <v>3</v>
      </c>
      <c r="I10" s="111">
        <v>6</v>
      </c>
      <c r="J10" s="109">
        <v>16</v>
      </c>
      <c r="K10" s="110">
        <v>0</v>
      </c>
      <c r="L10" s="111">
        <v>10</v>
      </c>
      <c r="M10" s="109">
        <v>10</v>
      </c>
      <c r="N10" s="111">
        <v>2</v>
      </c>
      <c r="O10" s="109">
        <v>7</v>
      </c>
      <c r="P10" s="110">
        <v>0</v>
      </c>
      <c r="Q10" s="111">
        <v>3</v>
      </c>
    </row>
    <row r="11" spans="1:17" ht="15.75" customHeight="1">
      <c r="A11" s="104" t="s">
        <v>173</v>
      </c>
      <c r="B11" s="109">
        <v>13</v>
      </c>
      <c r="C11" s="110">
        <v>1</v>
      </c>
      <c r="D11" s="111">
        <v>40</v>
      </c>
      <c r="E11" s="109">
        <v>6</v>
      </c>
      <c r="F11" s="111">
        <v>2</v>
      </c>
      <c r="G11" s="109">
        <v>12</v>
      </c>
      <c r="H11" s="110">
        <v>1</v>
      </c>
      <c r="I11" s="111">
        <v>16</v>
      </c>
      <c r="J11" s="109">
        <v>35</v>
      </c>
      <c r="K11" s="110">
        <v>0</v>
      </c>
      <c r="L11" s="111">
        <v>32</v>
      </c>
      <c r="M11" s="109">
        <v>14</v>
      </c>
      <c r="N11" s="111">
        <v>2</v>
      </c>
      <c r="O11" s="109">
        <v>7</v>
      </c>
      <c r="P11" s="110">
        <v>0</v>
      </c>
      <c r="Q11" s="111">
        <v>27</v>
      </c>
    </row>
    <row r="12" spans="1:17" ht="15.75">
      <c r="A12" s="108" t="s">
        <v>174</v>
      </c>
      <c r="B12" s="109">
        <v>4</v>
      </c>
      <c r="C12" s="110">
        <v>0</v>
      </c>
      <c r="D12" s="111">
        <v>21</v>
      </c>
      <c r="E12" s="109">
        <v>0</v>
      </c>
      <c r="F12" s="111">
        <v>0</v>
      </c>
      <c r="G12" s="109">
        <v>1</v>
      </c>
      <c r="H12" s="110">
        <v>0</v>
      </c>
      <c r="I12" s="111">
        <v>10</v>
      </c>
      <c r="J12" s="109">
        <v>10</v>
      </c>
      <c r="K12" s="110">
        <v>0</v>
      </c>
      <c r="L12" s="111">
        <v>22</v>
      </c>
      <c r="M12" s="109">
        <v>2</v>
      </c>
      <c r="N12" s="111">
        <v>0</v>
      </c>
      <c r="O12" s="109">
        <v>0</v>
      </c>
      <c r="P12" s="110">
        <v>0</v>
      </c>
      <c r="Q12" s="111">
        <v>9</v>
      </c>
    </row>
    <row r="13" spans="1:17" ht="15.75">
      <c r="A13" s="104" t="s">
        <v>175</v>
      </c>
      <c r="B13" s="109">
        <v>7</v>
      </c>
      <c r="C13" s="110">
        <v>0</v>
      </c>
      <c r="D13" s="111">
        <v>17</v>
      </c>
      <c r="E13" s="109">
        <v>4</v>
      </c>
      <c r="F13" s="111">
        <v>0</v>
      </c>
      <c r="G13" s="109">
        <v>9</v>
      </c>
      <c r="H13" s="110">
        <v>1</v>
      </c>
      <c r="I13" s="111">
        <v>11</v>
      </c>
      <c r="J13" s="109">
        <v>21</v>
      </c>
      <c r="K13" s="110">
        <v>0</v>
      </c>
      <c r="L13" s="111">
        <v>25</v>
      </c>
      <c r="M13" s="109">
        <v>5</v>
      </c>
      <c r="N13" s="111">
        <v>0</v>
      </c>
      <c r="O13" s="109">
        <v>7</v>
      </c>
      <c r="P13" s="110">
        <v>1</v>
      </c>
      <c r="Q13" s="111">
        <v>9</v>
      </c>
    </row>
    <row r="14" spans="1:17" ht="15.75">
      <c r="A14" s="108" t="s">
        <v>176</v>
      </c>
      <c r="B14" s="109">
        <v>422</v>
      </c>
      <c r="C14" s="110">
        <v>6</v>
      </c>
      <c r="D14" s="111">
        <v>525</v>
      </c>
      <c r="E14" s="109">
        <v>130</v>
      </c>
      <c r="F14" s="111">
        <v>2</v>
      </c>
      <c r="G14" s="109">
        <v>209</v>
      </c>
      <c r="H14" s="110">
        <v>25</v>
      </c>
      <c r="I14" s="111">
        <v>205</v>
      </c>
      <c r="J14" s="109">
        <v>556</v>
      </c>
      <c r="K14" s="110">
        <v>8</v>
      </c>
      <c r="L14" s="111">
        <v>967</v>
      </c>
      <c r="M14" s="109">
        <v>242</v>
      </c>
      <c r="N14" s="111">
        <v>9</v>
      </c>
      <c r="O14" s="109">
        <v>195</v>
      </c>
      <c r="P14" s="110">
        <v>30</v>
      </c>
      <c r="Q14" s="111">
        <v>304</v>
      </c>
    </row>
    <row r="15" spans="1:17" ht="15.75">
      <c r="A15" s="104" t="s">
        <v>177</v>
      </c>
      <c r="B15" s="109">
        <v>148</v>
      </c>
      <c r="C15" s="110">
        <v>4</v>
      </c>
      <c r="D15" s="111">
        <v>187</v>
      </c>
      <c r="E15" s="109">
        <v>50</v>
      </c>
      <c r="F15" s="111">
        <v>3</v>
      </c>
      <c r="G15" s="109">
        <v>88</v>
      </c>
      <c r="H15" s="110">
        <v>18</v>
      </c>
      <c r="I15" s="111">
        <v>111</v>
      </c>
      <c r="J15" s="109">
        <v>234</v>
      </c>
      <c r="K15" s="110">
        <v>1</v>
      </c>
      <c r="L15" s="111">
        <v>208</v>
      </c>
      <c r="M15" s="109">
        <v>139</v>
      </c>
      <c r="N15" s="111">
        <v>10</v>
      </c>
      <c r="O15" s="109">
        <v>66</v>
      </c>
      <c r="P15" s="110">
        <v>20</v>
      </c>
      <c r="Q15" s="111">
        <v>130</v>
      </c>
    </row>
    <row r="16" spans="1:17" ht="15.75">
      <c r="A16" s="108" t="s">
        <v>178</v>
      </c>
      <c r="B16" s="109">
        <v>0</v>
      </c>
      <c r="C16" s="110">
        <v>0</v>
      </c>
      <c r="D16" s="111">
        <v>10</v>
      </c>
      <c r="E16" s="109">
        <v>2</v>
      </c>
      <c r="F16" s="111">
        <v>0</v>
      </c>
      <c r="G16" s="109">
        <v>5</v>
      </c>
      <c r="H16" s="110">
        <v>0</v>
      </c>
      <c r="I16" s="111">
        <v>15</v>
      </c>
      <c r="J16" s="109">
        <v>5</v>
      </c>
      <c r="K16" s="110">
        <v>1</v>
      </c>
      <c r="L16" s="111">
        <v>16</v>
      </c>
      <c r="M16" s="109">
        <v>5</v>
      </c>
      <c r="N16" s="111">
        <v>1</v>
      </c>
      <c r="O16" s="109">
        <v>4</v>
      </c>
      <c r="P16" s="110">
        <v>1</v>
      </c>
      <c r="Q16" s="111">
        <v>7</v>
      </c>
    </row>
    <row r="17" spans="1:17" ht="15.75">
      <c r="A17" s="104" t="s">
        <v>179</v>
      </c>
      <c r="B17" s="109">
        <v>35</v>
      </c>
      <c r="C17" s="110">
        <v>0</v>
      </c>
      <c r="D17" s="111">
        <v>121</v>
      </c>
      <c r="E17" s="109">
        <v>17</v>
      </c>
      <c r="F17" s="111">
        <v>1</v>
      </c>
      <c r="G17" s="109">
        <v>12</v>
      </c>
      <c r="H17" s="110">
        <v>13</v>
      </c>
      <c r="I17" s="111">
        <v>97</v>
      </c>
      <c r="J17" s="109">
        <v>40</v>
      </c>
      <c r="K17" s="110">
        <v>2</v>
      </c>
      <c r="L17" s="111">
        <v>154</v>
      </c>
      <c r="M17" s="109">
        <v>19</v>
      </c>
      <c r="N17" s="111">
        <v>3</v>
      </c>
      <c r="O17" s="109">
        <v>16</v>
      </c>
      <c r="P17" s="110">
        <v>15</v>
      </c>
      <c r="Q17" s="111">
        <v>112</v>
      </c>
    </row>
    <row r="18" spans="1:17" ht="15.75">
      <c r="A18" s="108" t="s">
        <v>180</v>
      </c>
      <c r="B18" s="109">
        <v>28</v>
      </c>
      <c r="C18" s="110">
        <v>0</v>
      </c>
      <c r="D18" s="111">
        <v>71</v>
      </c>
      <c r="E18" s="109">
        <v>16</v>
      </c>
      <c r="F18" s="111">
        <v>0</v>
      </c>
      <c r="G18" s="109">
        <v>13</v>
      </c>
      <c r="H18" s="110">
        <v>18</v>
      </c>
      <c r="I18" s="111">
        <v>94</v>
      </c>
      <c r="J18" s="109">
        <v>32</v>
      </c>
      <c r="K18" s="110">
        <v>1</v>
      </c>
      <c r="L18" s="111">
        <v>99</v>
      </c>
      <c r="M18" s="109">
        <v>26</v>
      </c>
      <c r="N18" s="111">
        <v>8</v>
      </c>
      <c r="O18" s="109">
        <v>11</v>
      </c>
      <c r="P18" s="110">
        <v>12</v>
      </c>
      <c r="Q18" s="111">
        <v>59</v>
      </c>
    </row>
    <row r="19" spans="1:17" ht="15.75">
      <c r="A19" s="104" t="s">
        <v>181</v>
      </c>
      <c r="B19" s="109">
        <v>7</v>
      </c>
      <c r="C19" s="110">
        <v>0</v>
      </c>
      <c r="D19" s="111">
        <v>19</v>
      </c>
      <c r="E19" s="109">
        <v>4</v>
      </c>
      <c r="F19" s="111">
        <v>0</v>
      </c>
      <c r="G19" s="109">
        <v>4</v>
      </c>
      <c r="H19" s="110">
        <v>1</v>
      </c>
      <c r="I19" s="111">
        <v>17</v>
      </c>
      <c r="J19" s="109">
        <v>2</v>
      </c>
      <c r="K19" s="110">
        <v>0</v>
      </c>
      <c r="L19" s="111">
        <v>10</v>
      </c>
      <c r="M19" s="109">
        <v>5</v>
      </c>
      <c r="N19" s="111">
        <v>0</v>
      </c>
      <c r="O19" s="109">
        <v>1</v>
      </c>
      <c r="P19" s="110">
        <v>1</v>
      </c>
      <c r="Q19" s="111">
        <v>8</v>
      </c>
    </row>
    <row r="20" spans="1:17" ht="15.75">
      <c r="A20" s="108" t="s">
        <v>182</v>
      </c>
      <c r="B20" s="109">
        <v>6</v>
      </c>
      <c r="C20" s="110">
        <v>0</v>
      </c>
      <c r="D20" s="111">
        <v>4</v>
      </c>
      <c r="E20" s="109">
        <v>1</v>
      </c>
      <c r="F20" s="111">
        <v>1</v>
      </c>
      <c r="G20" s="109">
        <v>4</v>
      </c>
      <c r="H20" s="110">
        <v>1</v>
      </c>
      <c r="I20" s="111">
        <v>8</v>
      </c>
      <c r="J20" s="109">
        <v>13</v>
      </c>
      <c r="K20" s="110">
        <v>0</v>
      </c>
      <c r="L20" s="111">
        <v>3</v>
      </c>
      <c r="M20" s="109">
        <v>6</v>
      </c>
      <c r="N20" s="111">
        <v>4</v>
      </c>
      <c r="O20" s="109">
        <v>1</v>
      </c>
      <c r="P20" s="110">
        <v>1</v>
      </c>
      <c r="Q20" s="111">
        <v>7</v>
      </c>
    </row>
    <row r="21" spans="1:17" ht="15.75">
      <c r="A21" s="104" t="s">
        <v>183</v>
      </c>
      <c r="B21" s="109">
        <v>10</v>
      </c>
      <c r="C21" s="110">
        <v>1</v>
      </c>
      <c r="D21" s="111">
        <v>19</v>
      </c>
      <c r="E21" s="109">
        <v>4</v>
      </c>
      <c r="F21" s="111">
        <v>0</v>
      </c>
      <c r="G21" s="109">
        <v>2</v>
      </c>
      <c r="H21" s="110">
        <v>0</v>
      </c>
      <c r="I21" s="111">
        <v>8</v>
      </c>
      <c r="J21" s="109">
        <v>6</v>
      </c>
      <c r="K21" s="110">
        <v>1</v>
      </c>
      <c r="L21" s="111">
        <v>4</v>
      </c>
      <c r="M21" s="109">
        <v>2</v>
      </c>
      <c r="N21" s="111">
        <v>0</v>
      </c>
      <c r="O21" s="109">
        <v>0</v>
      </c>
      <c r="P21" s="110">
        <v>0</v>
      </c>
      <c r="Q21" s="111">
        <v>5</v>
      </c>
    </row>
    <row r="22" spans="1:17" ht="15.75">
      <c r="A22" s="108" t="s">
        <v>184</v>
      </c>
      <c r="B22" s="109">
        <v>8</v>
      </c>
      <c r="C22" s="110">
        <v>0</v>
      </c>
      <c r="D22" s="111">
        <v>11</v>
      </c>
      <c r="E22" s="109">
        <v>4</v>
      </c>
      <c r="F22" s="111">
        <v>1</v>
      </c>
      <c r="G22" s="109">
        <v>6</v>
      </c>
      <c r="H22" s="110">
        <v>1</v>
      </c>
      <c r="I22" s="111">
        <v>9</v>
      </c>
      <c r="J22" s="109">
        <v>9</v>
      </c>
      <c r="K22" s="110">
        <v>0</v>
      </c>
      <c r="L22" s="111">
        <v>16</v>
      </c>
      <c r="M22" s="109">
        <v>2</v>
      </c>
      <c r="N22" s="111">
        <v>2</v>
      </c>
      <c r="O22" s="109">
        <v>2</v>
      </c>
      <c r="P22" s="110">
        <v>3</v>
      </c>
      <c r="Q22" s="111">
        <v>3</v>
      </c>
    </row>
    <row r="23" spans="1:17" ht="15.75">
      <c r="A23" s="104" t="s">
        <v>185</v>
      </c>
      <c r="B23" s="109">
        <v>4</v>
      </c>
      <c r="C23" s="110">
        <v>0</v>
      </c>
      <c r="D23" s="111">
        <v>10</v>
      </c>
      <c r="E23" s="109">
        <v>3</v>
      </c>
      <c r="F23" s="111">
        <v>0</v>
      </c>
      <c r="G23" s="109">
        <v>3</v>
      </c>
      <c r="H23" s="110">
        <v>3</v>
      </c>
      <c r="I23" s="111">
        <v>7</v>
      </c>
      <c r="J23" s="109">
        <v>11</v>
      </c>
      <c r="K23" s="110">
        <v>0</v>
      </c>
      <c r="L23" s="111">
        <v>18</v>
      </c>
      <c r="M23" s="109">
        <v>1</v>
      </c>
      <c r="N23" s="111">
        <v>1</v>
      </c>
      <c r="O23" s="109">
        <v>1</v>
      </c>
      <c r="P23" s="110">
        <v>3</v>
      </c>
      <c r="Q23" s="111">
        <v>6</v>
      </c>
    </row>
    <row r="24" spans="1:17" ht="15.75">
      <c r="A24" s="108" t="s">
        <v>186</v>
      </c>
      <c r="B24" s="109">
        <v>145</v>
      </c>
      <c r="C24" s="110">
        <v>7</v>
      </c>
      <c r="D24" s="111">
        <v>144</v>
      </c>
      <c r="E24" s="109">
        <v>39</v>
      </c>
      <c r="F24" s="111">
        <v>5</v>
      </c>
      <c r="G24" s="109">
        <v>62</v>
      </c>
      <c r="H24" s="110">
        <v>11</v>
      </c>
      <c r="I24" s="111">
        <v>68</v>
      </c>
      <c r="J24" s="109">
        <v>188</v>
      </c>
      <c r="K24" s="110">
        <v>2</v>
      </c>
      <c r="L24" s="111">
        <v>116</v>
      </c>
      <c r="M24" s="109">
        <v>75</v>
      </c>
      <c r="N24" s="111">
        <v>6</v>
      </c>
      <c r="O24" s="109">
        <v>52</v>
      </c>
      <c r="P24" s="110">
        <v>27</v>
      </c>
      <c r="Q24" s="111">
        <v>57</v>
      </c>
    </row>
    <row r="25" spans="1:17" ht="15.75">
      <c r="A25" s="104" t="s">
        <v>187</v>
      </c>
      <c r="B25" s="109">
        <v>7</v>
      </c>
      <c r="C25" s="110">
        <v>3</v>
      </c>
      <c r="D25" s="111">
        <v>44</v>
      </c>
      <c r="E25" s="109">
        <v>9</v>
      </c>
      <c r="F25" s="111">
        <v>0</v>
      </c>
      <c r="G25" s="109">
        <v>15</v>
      </c>
      <c r="H25" s="110">
        <v>2</v>
      </c>
      <c r="I25" s="111">
        <v>13</v>
      </c>
      <c r="J25" s="109">
        <v>17</v>
      </c>
      <c r="K25" s="110">
        <v>0</v>
      </c>
      <c r="L25" s="111">
        <v>36</v>
      </c>
      <c r="M25" s="109">
        <v>10</v>
      </c>
      <c r="N25" s="111">
        <v>1</v>
      </c>
      <c r="O25" s="109">
        <v>2</v>
      </c>
      <c r="P25" s="110">
        <v>6</v>
      </c>
      <c r="Q25" s="111">
        <v>30</v>
      </c>
    </row>
    <row r="26" spans="1:17" ht="15.75">
      <c r="A26" s="108" t="s">
        <v>188</v>
      </c>
      <c r="B26" s="109">
        <v>7</v>
      </c>
      <c r="C26" s="110">
        <v>1</v>
      </c>
      <c r="D26" s="111">
        <v>7</v>
      </c>
      <c r="E26" s="109">
        <v>1</v>
      </c>
      <c r="F26" s="111">
        <v>0</v>
      </c>
      <c r="G26" s="109">
        <v>4</v>
      </c>
      <c r="H26" s="110">
        <v>4</v>
      </c>
      <c r="I26" s="111">
        <v>3</v>
      </c>
      <c r="J26" s="109">
        <v>0</v>
      </c>
      <c r="K26" s="110">
        <v>1</v>
      </c>
      <c r="L26" s="111">
        <v>8</v>
      </c>
      <c r="M26" s="109">
        <v>2</v>
      </c>
      <c r="N26" s="111">
        <v>0</v>
      </c>
      <c r="O26" s="109">
        <v>0</v>
      </c>
      <c r="P26" s="110">
        <v>0</v>
      </c>
      <c r="Q26" s="111">
        <v>0</v>
      </c>
    </row>
    <row r="27" spans="1:17" ht="15.75">
      <c r="A27" s="104" t="s">
        <v>189</v>
      </c>
      <c r="B27" s="109">
        <v>17</v>
      </c>
      <c r="C27" s="110">
        <v>1</v>
      </c>
      <c r="D27" s="111">
        <v>44</v>
      </c>
      <c r="E27" s="109">
        <v>4</v>
      </c>
      <c r="F27" s="111">
        <v>0</v>
      </c>
      <c r="G27" s="109">
        <v>6</v>
      </c>
      <c r="H27" s="110">
        <v>0</v>
      </c>
      <c r="I27" s="111">
        <v>29</v>
      </c>
      <c r="J27" s="109">
        <v>20</v>
      </c>
      <c r="K27" s="110">
        <v>1</v>
      </c>
      <c r="L27" s="111">
        <v>91</v>
      </c>
      <c r="M27" s="109">
        <v>5</v>
      </c>
      <c r="N27" s="111">
        <v>0</v>
      </c>
      <c r="O27" s="109">
        <v>11</v>
      </c>
      <c r="P27" s="110">
        <v>2</v>
      </c>
      <c r="Q27" s="111">
        <v>16</v>
      </c>
    </row>
    <row r="28" spans="1:17" ht="15.75">
      <c r="A28" s="108" t="s">
        <v>190</v>
      </c>
      <c r="B28" s="109">
        <v>30</v>
      </c>
      <c r="C28" s="110">
        <v>2</v>
      </c>
      <c r="D28" s="111">
        <v>102</v>
      </c>
      <c r="E28" s="109">
        <v>12</v>
      </c>
      <c r="F28" s="111">
        <v>2</v>
      </c>
      <c r="G28" s="109">
        <v>22</v>
      </c>
      <c r="H28" s="110">
        <v>11</v>
      </c>
      <c r="I28" s="111">
        <v>48</v>
      </c>
      <c r="J28" s="109">
        <v>40</v>
      </c>
      <c r="K28" s="110">
        <v>1</v>
      </c>
      <c r="L28" s="111">
        <v>103</v>
      </c>
      <c r="M28" s="109">
        <v>35</v>
      </c>
      <c r="N28" s="111">
        <v>6</v>
      </c>
      <c r="O28" s="109">
        <v>19</v>
      </c>
      <c r="P28" s="110">
        <v>16</v>
      </c>
      <c r="Q28" s="111">
        <v>44</v>
      </c>
    </row>
    <row r="29" spans="1:17" ht="15.75">
      <c r="A29" s="104" t="s">
        <v>191</v>
      </c>
      <c r="B29" s="109">
        <v>37</v>
      </c>
      <c r="C29" s="110">
        <v>1</v>
      </c>
      <c r="D29" s="111">
        <v>47</v>
      </c>
      <c r="E29" s="109">
        <v>18</v>
      </c>
      <c r="F29" s="111">
        <v>0</v>
      </c>
      <c r="G29" s="109">
        <v>17</v>
      </c>
      <c r="H29" s="110">
        <v>1</v>
      </c>
      <c r="I29" s="111">
        <v>3</v>
      </c>
      <c r="J29" s="109">
        <v>63</v>
      </c>
      <c r="K29" s="110">
        <v>4</v>
      </c>
      <c r="L29" s="111">
        <v>23</v>
      </c>
      <c r="M29" s="109">
        <v>26</v>
      </c>
      <c r="N29" s="111">
        <v>0</v>
      </c>
      <c r="O29" s="109">
        <v>11</v>
      </c>
      <c r="P29" s="110">
        <v>3</v>
      </c>
      <c r="Q29" s="111">
        <v>4</v>
      </c>
    </row>
    <row r="30" spans="1:17" ht="15.75">
      <c r="A30" s="108" t="s">
        <v>192</v>
      </c>
      <c r="B30" s="109">
        <v>8</v>
      </c>
      <c r="C30" s="110">
        <v>2</v>
      </c>
      <c r="D30" s="111">
        <v>22</v>
      </c>
      <c r="E30" s="109">
        <v>1</v>
      </c>
      <c r="F30" s="111">
        <v>0</v>
      </c>
      <c r="G30" s="109">
        <v>4</v>
      </c>
      <c r="H30" s="110">
        <v>4</v>
      </c>
      <c r="I30" s="111">
        <v>25</v>
      </c>
      <c r="J30" s="109">
        <v>5</v>
      </c>
      <c r="K30" s="110">
        <v>3</v>
      </c>
      <c r="L30" s="111">
        <v>39</v>
      </c>
      <c r="M30" s="109">
        <v>14</v>
      </c>
      <c r="N30" s="111">
        <v>3</v>
      </c>
      <c r="O30" s="109">
        <v>1</v>
      </c>
      <c r="P30" s="110">
        <v>7</v>
      </c>
      <c r="Q30" s="111">
        <v>56</v>
      </c>
    </row>
    <row r="31" spans="1:17" ht="15.75">
      <c r="A31" s="104" t="s">
        <v>193</v>
      </c>
      <c r="B31" s="109">
        <v>19</v>
      </c>
      <c r="C31" s="110">
        <v>0</v>
      </c>
      <c r="D31" s="111">
        <v>71</v>
      </c>
      <c r="E31" s="109">
        <v>6</v>
      </c>
      <c r="F31" s="111">
        <v>1</v>
      </c>
      <c r="G31" s="109">
        <v>11</v>
      </c>
      <c r="H31" s="110">
        <v>2</v>
      </c>
      <c r="I31" s="111">
        <v>6</v>
      </c>
      <c r="J31" s="109">
        <v>22</v>
      </c>
      <c r="K31" s="110">
        <v>1</v>
      </c>
      <c r="L31" s="111">
        <v>58</v>
      </c>
      <c r="M31" s="109">
        <v>6</v>
      </c>
      <c r="N31" s="111">
        <v>0</v>
      </c>
      <c r="O31" s="109">
        <v>13</v>
      </c>
      <c r="P31" s="110">
        <v>0</v>
      </c>
      <c r="Q31" s="111">
        <v>12</v>
      </c>
    </row>
    <row r="32" spans="1:17" ht="15.75">
      <c r="A32" s="108" t="s">
        <v>194</v>
      </c>
      <c r="B32" s="109">
        <v>1</v>
      </c>
      <c r="C32" s="110">
        <v>1</v>
      </c>
      <c r="D32" s="111">
        <v>19</v>
      </c>
      <c r="E32" s="109">
        <v>9</v>
      </c>
      <c r="F32" s="111">
        <v>0</v>
      </c>
      <c r="G32" s="109">
        <v>2</v>
      </c>
      <c r="H32" s="110">
        <v>1</v>
      </c>
      <c r="I32" s="111">
        <v>15</v>
      </c>
      <c r="J32" s="109">
        <v>5</v>
      </c>
      <c r="K32" s="110">
        <v>0</v>
      </c>
      <c r="L32" s="111">
        <v>23</v>
      </c>
      <c r="M32" s="109">
        <v>3</v>
      </c>
      <c r="N32" s="111">
        <v>3</v>
      </c>
      <c r="O32" s="109">
        <v>0</v>
      </c>
      <c r="P32" s="110">
        <v>0</v>
      </c>
      <c r="Q32" s="111">
        <v>11</v>
      </c>
    </row>
    <row r="33" spans="1:17" ht="15.75">
      <c r="A33" s="104" t="s">
        <v>195</v>
      </c>
      <c r="B33" s="109">
        <v>16</v>
      </c>
      <c r="C33" s="110">
        <v>1</v>
      </c>
      <c r="D33" s="111">
        <v>22</v>
      </c>
      <c r="E33" s="109">
        <v>8</v>
      </c>
      <c r="F33" s="111">
        <v>2</v>
      </c>
      <c r="G33" s="109">
        <v>5</v>
      </c>
      <c r="H33" s="110">
        <v>4</v>
      </c>
      <c r="I33" s="111">
        <v>10</v>
      </c>
      <c r="J33" s="109">
        <v>21</v>
      </c>
      <c r="K33" s="110">
        <v>0</v>
      </c>
      <c r="L33" s="111">
        <v>9</v>
      </c>
      <c r="M33" s="109">
        <v>5</v>
      </c>
      <c r="N33" s="111">
        <v>6</v>
      </c>
      <c r="O33" s="109">
        <v>4</v>
      </c>
      <c r="P33" s="110">
        <v>3</v>
      </c>
      <c r="Q33" s="111">
        <v>12</v>
      </c>
    </row>
    <row r="34" spans="1:17" ht="15.75">
      <c r="A34" s="108" t="s">
        <v>196</v>
      </c>
      <c r="B34" s="109">
        <v>45</v>
      </c>
      <c r="C34" s="110">
        <v>0</v>
      </c>
      <c r="D34" s="111">
        <v>145</v>
      </c>
      <c r="E34" s="109">
        <v>21</v>
      </c>
      <c r="F34" s="111">
        <v>0</v>
      </c>
      <c r="G34" s="109">
        <v>28</v>
      </c>
      <c r="H34" s="110">
        <v>9</v>
      </c>
      <c r="I34" s="111">
        <v>83</v>
      </c>
      <c r="J34" s="109">
        <v>43</v>
      </c>
      <c r="K34" s="110">
        <v>0</v>
      </c>
      <c r="L34" s="111">
        <v>186</v>
      </c>
      <c r="M34" s="109">
        <v>31</v>
      </c>
      <c r="N34" s="111">
        <v>3</v>
      </c>
      <c r="O34" s="109">
        <v>14</v>
      </c>
      <c r="P34" s="110">
        <v>6</v>
      </c>
      <c r="Q34" s="111">
        <v>78</v>
      </c>
    </row>
    <row r="35" spans="1:17" ht="15.75">
      <c r="A35" s="104" t="s">
        <v>197</v>
      </c>
      <c r="B35" s="109">
        <v>85</v>
      </c>
      <c r="C35" s="110">
        <v>0</v>
      </c>
      <c r="D35" s="111">
        <v>78</v>
      </c>
      <c r="E35" s="109">
        <v>12</v>
      </c>
      <c r="F35" s="111">
        <v>0</v>
      </c>
      <c r="G35" s="109">
        <v>20</v>
      </c>
      <c r="H35" s="110">
        <v>2</v>
      </c>
      <c r="I35" s="111">
        <v>28</v>
      </c>
      <c r="J35" s="109">
        <v>114</v>
      </c>
      <c r="K35" s="110">
        <v>0</v>
      </c>
      <c r="L35" s="111">
        <v>111</v>
      </c>
      <c r="M35" s="109">
        <v>25</v>
      </c>
      <c r="N35" s="111">
        <v>0</v>
      </c>
      <c r="O35" s="109">
        <v>15</v>
      </c>
      <c r="P35" s="110">
        <v>4</v>
      </c>
      <c r="Q35" s="111">
        <v>32</v>
      </c>
    </row>
    <row r="36" spans="1:17" ht="15.75">
      <c r="A36" s="108" t="s">
        <v>198</v>
      </c>
      <c r="B36" s="109">
        <v>4</v>
      </c>
      <c r="C36" s="110">
        <v>1</v>
      </c>
      <c r="D36" s="111">
        <v>15</v>
      </c>
      <c r="E36" s="109">
        <v>2</v>
      </c>
      <c r="F36" s="111">
        <v>1</v>
      </c>
      <c r="G36" s="109">
        <v>8</v>
      </c>
      <c r="H36" s="110">
        <v>3</v>
      </c>
      <c r="I36" s="111">
        <v>10</v>
      </c>
      <c r="J36" s="109">
        <v>13</v>
      </c>
      <c r="K36" s="110">
        <v>1</v>
      </c>
      <c r="L36" s="111">
        <v>31</v>
      </c>
      <c r="M36" s="109">
        <v>9</v>
      </c>
      <c r="N36" s="111">
        <v>4</v>
      </c>
      <c r="O36" s="109">
        <v>10</v>
      </c>
      <c r="P36" s="110">
        <v>0</v>
      </c>
      <c r="Q36" s="111">
        <v>8</v>
      </c>
    </row>
    <row r="37" spans="1:17" ht="15.75">
      <c r="A37" s="104" t="s">
        <v>199</v>
      </c>
      <c r="B37" s="109">
        <v>3</v>
      </c>
      <c r="C37" s="110">
        <v>0</v>
      </c>
      <c r="D37" s="111">
        <v>9</v>
      </c>
      <c r="E37" s="109">
        <v>0</v>
      </c>
      <c r="F37" s="111">
        <v>1</v>
      </c>
      <c r="G37" s="109">
        <v>2</v>
      </c>
      <c r="H37" s="110">
        <v>1</v>
      </c>
      <c r="I37" s="111">
        <v>0</v>
      </c>
      <c r="J37" s="109">
        <v>3</v>
      </c>
      <c r="K37" s="110">
        <v>0</v>
      </c>
      <c r="L37" s="111">
        <v>3</v>
      </c>
      <c r="M37" s="109">
        <v>5</v>
      </c>
      <c r="N37" s="111">
        <v>0</v>
      </c>
      <c r="O37" s="109">
        <v>1</v>
      </c>
      <c r="P37" s="110">
        <v>0</v>
      </c>
      <c r="Q37" s="111">
        <v>2</v>
      </c>
    </row>
    <row r="38" spans="1:17" ht="15.75">
      <c r="A38" s="108" t="s">
        <v>200</v>
      </c>
      <c r="B38" s="109">
        <v>2</v>
      </c>
      <c r="C38" s="110">
        <v>0</v>
      </c>
      <c r="D38" s="111">
        <v>4</v>
      </c>
      <c r="E38" s="109">
        <v>0</v>
      </c>
      <c r="F38" s="111">
        <v>0</v>
      </c>
      <c r="G38" s="109">
        <v>0</v>
      </c>
      <c r="H38" s="110">
        <v>0</v>
      </c>
      <c r="I38" s="111">
        <v>6</v>
      </c>
      <c r="J38" s="109">
        <v>8</v>
      </c>
      <c r="K38" s="110">
        <v>0</v>
      </c>
      <c r="L38" s="111">
        <v>7</v>
      </c>
      <c r="M38" s="109">
        <v>0</v>
      </c>
      <c r="N38" s="111">
        <v>1</v>
      </c>
      <c r="O38" s="109">
        <v>2</v>
      </c>
      <c r="P38" s="110">
        <v>0</v>
      </c>
      <c r="Q38" s="111">
        <v>4</v>
      </c>
    </row>
    <row r="39" spans="1:17" ht="15.75">
      <c r="A39" s="104" t="s">
        <v>201</v>
      </c>
      <c r="B39" s="109">
        <v>40</v>
      </c>
      <c r="C39" s="110">
        <v>0</v>
      </c>
      <c r="D39" s="111">
        <v>73</v>
      </c>
      <c r="E39" s="109">
        <v>29</v>
      </c>
      <c r="F39" s="111">
        <v>0</v>
      </c>
      <c r="G39" s="109">
        <v>27</v>
      </c>
      <c r="H39" s="110">
        <v>4</v>
      </c>
      <c r="I39" s="111">
        <v>32</v>
      </c>
      <c r="J39" s="109">
        <v>53</v>
      </c>
      <c r="K39" s="110">
        <v>1</v>
      </c>
      <c r="L39" s="111">
        <v>46</v>
      </c>
      <c r="M39" s="109">
        <v>42</v>
      </c>
      <c r="N39" s="111">
        <v>1</v>
      </c>
      <c r="O39" s="109">
        <v>20</v>
      </c>
      <c r="P39" s="110">
        <v>4</v>
      </c>
      <c r="Q39" s="111">
        <v>236</v>
      </c>
    </row>
    <row r="40" spans="1:17" ht="15.75">
      <c r="A40" s="108" t="s">
        <v>202</v>
      </c>
      <c r="B40" s="109">
        <v>16</v>
      </c>
      <c r="C40" s="110">
        <v>0</v>
      </c>
      <c r="D40" s="111">
        <v>19</v>
      </c>
      <c r="E40" s="109">
        <v>2</v>
      </c>
      <c r="F40" s="111">
        <v>1</v>
      </c>
      <c r="G40" s="109">
        <v>10</v>
      </c>
      <c r="H40" s="110">
        <v>7</v>
      </c>
      <c r="I40" s="111">
        <v>11</v>
      </c>
      <c r="J40" s="109">
        <v>20</v>
      </c>
      <c r="K40" s="110">
        <v>0</v>
      </c>
      <c r="L40" s="111">
        <v>15</v>
      </c>
      <c r="M40" s="109">
        <v>11</v>
      </c>
      <c r="N40" s="111">
        <v>2</v>
      </c>
      <c r="O40" s="109">
        <v>8</v>
      </c>
      <c r="P40" s="110">
        <v>3</v>
      </c>
      <c r="Q40" s="111">
        <v>12</v>
      </c>
    </row>
    <row r="41" spans="1:17" ht="15.75">
      <c r="A41" s="104" t="s">
        <v>203</v>
      </c>
      <c r="B41" s="109">
        <v>74</v>
      </c>
      <c r="C41" s="110">
        <v>0</v>
      </c>
      <c r="D41" s="111">
        <v>64</v>
      </c>
      <c r="E41" s="109">
        <v>36</v>
      </c>
      <c r="F41" s="111">
        <v>1</v>
      </c>
      <c r="G41" s="109">
        <v>51</v>
      </c>
      <c r="H41" s="110">
        <v>3</v>
      </c>
      <c r="I41" s="111">
        <v>42</v>
      </c>
      <c r="J41" s="109">
        <v>76</v>
      </c>
      <c r="K41" s="110">
        <v>3</v>
      </c>
      <c r="L41" s="111">
        <v>87</v>
      </c>
      <c r="M41" s="109">
        <v>60</v>
      </c>
      <c r="N41" s="111">
        <v>0</v>
      </c>
      <c r="O41" s="109">
        <v>37</v>
      </c>
      <c r="P41" s="110">
        <v>11</v>
      </c>
      <c r="Q41" s="111">
        <v>32</v>
      </c>
    </row>
    <row r="42" spans="1:17" ht="15.75">
      <c r="A42" s="108" t="s">
        <v>204</v>
      </c>
      <c r="B42" s="109">
        <v>1786</v>
      </c>
      <c r="C42" s="110">
        <v>6</v>
      </c>
      <c r="D42" s="111">
        <v>2101</v>
      </c>
      <c r="E42" s="109">
        <v>840</v>
      </c>
      <c r="F42" s="111">
        <v>6</v>
      </c>
      <c r="G42" s="109">
        <v>1333</v>
      </c>
      <c r="H42" s="110">
        <v>31</v>
      </c>
      <c r="I42" s="111">
        <v>985</v>
      </c>
      <c r="J42" s="109">
        <v>2055</v>
      </c>
      <c r="K42" s="110">
        <v>4</v>
      </c>
      <c r="L42" s="111">
        <v>2079</v>
      </c>
      <c r="M42" s="109">
        <v>1443</v>
      </c>
      <c r="N42" s="111">
        <v>25</v>
      </c>
      <c r="O42" s="109">
        <v>1001</v>
      </c>
      <c r="P42" s="110">
        <v>27</v>
      </c>
      <c r="Q42" s="111">
        <v>1054</v>
      </c>
    </row>
    <row r="43" spans="1:17" ht="15.75">
      <c r="A43" s="104" t="s">
        <v>205</v>
      </c>
      <c r="B43" s="109">
        <v>243</v>
      </c>
      <c r="C43" s="110">
        <v>0</v>
      </c>
      <c r="D43" s="111">
        <v>265</v>
      </c>
      <c r="E43" s="109">
        <v>129</v>
      </c>
      <c r="F43" s="111">
        <v>3</v>
      </c>
      <c r="G43" s="109">
        <v>214</v>
      </c>
      <c r="H43" s="110">
        <v>22</v>
      </c>
      <c r="I43" s="111">
        <v>135</v>
      </c>
      <c r="J43" s="109">
        <v>347</v>
      </c>
      <c r="K43" s="110">
        <v>2</v>
      </c>
      <c r="L43" s="111">
        <v>287</v>
      </c>
      <c r="M43" s="109">
        <v>203</v>
      </c>
      <c r="N43" s="111">
        <v>9</v>
      </c>
      <c r="O43" s="109">
        <v>174</v>
      </c>
      <c r="P43" s="110">
        <v>30</v>
      </c>
      <c r="Q43" s="111">
        <v>150</v>
      </c>
    </row>
    <row r="44" spans="1:17" ht="15.75">
      <c r="A44" s="108" t="s">
        <v>206</v>
      </c>
      <c r="B44" s="109">
        <v>3</v>
      </c>
      <c r="C44" s="110">
        <v>0</v>
      </c>
      <c r="D44" s="111">
        <v>2</v>
      </c>
      <c r="E44" s="109">
        <v>1</v>
      </c>
      <c r="F44" s="111">
        <v>0</v>
      </c>
      <c r="G44" s="109">
        <v>5</v>
      </c>
      <c r="H44" s="110">
        <v>0</v>
      </c>
      <c r="I44" s="111">
        <v>4</v>
      </c>
      <c r="J44" s="109">
        <v>3</v>
      </c>
      <c r="K44" s="110">
        <v>0</v>
      </c>
      <c r="L44" s="111">
        <v>4</v>
      </c>
      <c r="M44" s="109">
        <v>8</v>
      </c>
      <c r="N44" s="111">
        <v>2</v>
      </c>
      <c r="O44" s="109">
        <v>1</v>
      </c>
      <c r="P44" s="110">
        <v>1</v>
      </c>
      <c r="Q44" s="111">
        <v>7</v>
      </c>
    </row>
    <row r="45" spans="1:17" ht="15.75">
      <c r="A45" s="104" t="s">
        <v>207</v>
      </c>
      <c r="B45" s="109">
        <v>17</v>
      </c>
      <c r="C45" s="110">
        <v>0</v>
      </c>
      <c r="D45" s="111">
        <v>12</v>
      </c>
      <c r="E45" s="109">
        <v>3</v>
      </c>
      <c r="F45" s="111">
        <v>0</v>
      </c>
      <c r="G45" s="109">
        <v>3</v>
      </c>
      <c r="H45" s="110">
        <v>1</v>
      </c>
      <c r="I45" s="111">
        <v>7</v>
      </c>
      <c r="J45" s="109">
        <v>11</v>
      </c>
      <c r="K45" s="110">
        <v>1</v>
      </c>
      <c r="L45" s="111">
        <v>17</v>
      </c>
      <c r="M45" s="109">
        <v>6</v>
      </c>
      <c r="N45" s="111">
        <v>0</v>
      </c>
      <c r="O45" s="109">
        <v>2</v>
      </c>
      <c r="P45" s="110">
        <v>2</v>
      </c>
      <c r="Q45" s="111">
        <v>14</v>
      </c>
    </row>
    <row r="46" spans="1:17" ht="15.75">
      <c r="A46" s="108" t="s">
        <v>208</v>
      </c>
      <c r="B46" s="109">
        <v>65</v>
      </c>
      <c r="C46" s="110">
        <v>0</v>
      </c>
      <c r="D46" s="111">
        <v>47</v>
      </c>
      <c r="E46" s="109">
        <v>27</v>
      </c>
      <c r="F46" s="111">
        <v>0</v>
      </c>
      <c r="G46" s="109">
        <v>39</v>
      </c>
      <c r="H46" s="110">
        <v>5</v>
      </c>
      <c r="I46" s="111">
        <v>28</v>
      </c>
      <c r="J46" s="109">
        <v>68</v>
      </c>
      <c r="K46" s="110">
        <v>1</v>
      </c>
      <c r="L46" s="111">
        <v>68</v>
      </c>
      <c r="M46" s="109">
        <v>31</v>
      </c>
      <c r="N46" s="111">
        <v>0</v>
      </c>
      <c r="O46" s="109">
        <v>34</v>
      </c>
      <c r="P46" s="110">
        <v>2</v>
      </c>
      <c r="Q46" s="111">
        <v>38</v>
      </c>
    </row>
    <row r="47" spans="1:17" ht="15.75">
      <c r="A47" s="104" t="s">
        <v>209</v>
      </c>
      <c r="B47" s="109">
        <v>7</v>
      </c>
      <c r="C47" s="110">
        <v>0</v>
      </c>
      <c r="D47" s="111">
        <v>55</v>
      </c>
      <c r="E47" s="109">
        <v>2</v>
      </c>
      <c r="F47" s="111">
        <v>0</v>
      </c>
      <c r="G47" s="109">
        <v>5</v>
      </c>
      <c r="H47" s="110">
        <v>4</v>
      </c>
      <c r="I47" s="111">
        <v>12</v>
      </c>
      <c r="J47" s="109">
        <v>4</v>
      </c>
      <c r="K47" s="110">
        <v>0</v>
      </c>
      <c r="L47" s="111">
        <v>32</v>
      </c>
      <c r="M47" s="109">
        <v>8</v>
      </c>
      <c r="N47" s="111">
        <v>3</v>
      </c>
      <c r="O47" s="109">
        <v>4</v>
      </c>
      <c r="P47" s="110">
        <v>0</v>
      </c>
      <c r="Q47" s="111">
        <v>16</v>
      </c>
    </row>
    <row r="48" spans="1:17" ht="15.75">
      <c r="A48" s="108" t="s">
        <v>210</v>
      </c>
      <c r="B48" s="109">
        <v>5</v>
      </c>
      <c r="C48" s="110">
        <v>0</v>
      </c>
      <c r="D48" s="111">
        <v>8</v>
      </c>
      <c r="E48" s="109">
        <v>4</v>
      </c>
      <c r="F48" s="111">
        <v>0</v>
      </c>
      <c r="G48" s="109">
        <v>10</v>
      </c>
      <c r="H48" s="110">
        <v>3</v>
      </c>
      <c r="I48" s="111">
        <v>10</v>
      </c>
      <c r="J48" s="109">
        <v>9</v>
      </c>
      <c r="K48" s="110">
        <v>1</v>
      </c>
      <c r="L48" s="111">
        <v>4</v>
      </c>
      <c r="M48" s="109">
        <v>8</v>
      </c>
      <c r="N48" s="111">
        <v>4</v>
      </c>
      <c r="O48" s="109">
        <v>3</v>
      </c>
      <c r="P48" s="110">
        <v>1</v>
      </c>
      <c r="Q48" s="111">
        <v>7</v>
      </c>
    </row>
    <row r="49" spans="1:17" ht="15.75">
      <c r="A49" s="104" t="s">
        <v>211</v>
      </c>
      <c r="B49" s="109">
        <v>91</v>
      </c>
      <c r="C49" s="110">
        <v>0</v>
      </c>
      <c r="D49" s="111">
        <v>85</v>
      </c>
      <c r="E49" s="109">
        <v>43</v>
      </c>
      <c r="F49" s="111">
        <v>1</v>
      </c>
      <c r="G49" s="109">
        <v>52</v>
      </c>
      <c r="H49" s="110">
        <v>7</v>
      </c>
      <c r="I49" s="111">
        <v>29</v>
      </c>
      <c r="J49" s="109">
        <v>134</v>
      </c>
      <c r="K49" s="110">
        <v>1</v>
      </c>
      <c r="L49" s="111">
        <v>63</v>
      </c>
      <c r="M49" s="109">
        <v>58</v>
      </c>
      <c r="N49" s="111">
        <v>2</v>
      </c>
      <c r="O49" s="109">
        <v>32</v>
      </c>
      <c r="P49" s="110">
        <v>0</v>
      </c>
      <c r="Q49" s="111">
        <v>25</v>
      </c>
    </row>
    <row r="50" spans="1:17" ht="15.75">
      <c r="A50" s="108" t="s">
        <v>212</v>
      </c>
      <c r="B50" s="109">
        <v>70</v>
      </c>
      <c r="C50" s="110">
        <v>5</v>
      </c>
      <c r="D50" s="111">
        <v>110</v>
      </c>
      <c r="E50" s="109">
        <v>47</v>
      </c>
      <c r="F50" s="111">
        <v>2</v>
      </c>
      <c r="G50" s="109">
        <v>36</v>
      </c>
      <c r="H50" s="110">
        <v>16</v>
      </c>
      <c r="I50" s="111">
        <v>55</v>
      </c>
      <c r="J50" s="109">
        <v>107</v>
      </c>
      <c r="K50" s="110">
        <v>3</v>
      </c>
      <c r="L50" s="111">
        <v>144</v>
      </c>
      <c r="M50" s="109">
        <v>49</v>
      </c>
      <c r="N50" s="111">
        <v>7</v>
      </c>
      <c r="O50" s="109">
        <v>38</v>
      </c>
      <c r="P50" s="110">
        <v>15</v>
      </c>
      <c r="Q50" s="111">
        <v>52</v>
      </c>
    </row>
    <row r="51" spans="1:17" ht="15.75">
      <c r="A51" s="104" t="s">
        <v>213</v>
      </c>
      <c r="B51" s="109">
        <v>13</v>
      </c>
      <c r="C51" s="110">
        <v>1</v>
      </c>
      <c r="D51" s="111">
        <v>41</v>
      </c>
      <c r="E51" s="109">
        <v>4</v>
      </c>
      <c r="F51" s="111">
        <v>5</v>
      </c>
      <c r="G51" s="109">
        <v>5</v>
      </c>
      <c r="H51" s="110">
        <v>2</v>
      </c>
      <c r="I51" s="111">
        <v>29</v>
      </c>
      <c r="J51" s="109">
        <v>27</v>
      </c>
      <c r="K51" s="110">
        <v>0</v>
      </c>
      <c r="L51" s="111">
        <v>48</v>
      </c>
      <c r="M51" s="109">
        <v>6</v>
      </c>
      <c r="N51" s="111">
        <v>2</v>
      </c>
      <c r="O51" s="109">
        <v>3</v>
      </c>
      <c r="P51" s="110">
        <v>3</v>
      </c>
      <c r="Q51" s="111">
        <v>30</v>
      </c>
    </row>
    <row r="52" spans="1:17" ht="15.75">
      <c r="A52" s="108" t="s">
        <v>214</v>
      </c>
      <c r="B52" s="109">
        <v>24</v>
      </c>
      <c r="C52" s="110">
        <v>0</v>
      </c>
      <c r="D52" s="111">
        <v>16</v>
      </c>
      <c r="E52" s="109">
        <v>14</v>
      </c>
      <c r="F52" s="111">
        <v>3</v>
      </c>
      <c r="G52" s="109">
        <v>11</v>
      </c>
      <c r="H52" s="110">
        <v>1</v>
      </c>
      <c r="I52" s="111">
        <v>12</v>
      </c>
      <c r="J52" s="109">
        <v>27</v>
      </c>
      <c r="K52" s="110">
        <v>0</v>
      </c>
      <c r="L52" s="111">
        <v>24</v>
      </c>
      <c r="M52" s="109">
        <v>13</v>
      </c>
      <c r="N52" s="111">
        <v>1</v>
      </c>
      <c r="O52" s="109">
        <v>15</v>
      </c>
      <c r="P52" s="110">
        <v>0</v>
      </c>
      <c r="Q52" s="111">
        <v>19</v>
      </c>
    </row>
    <row r="53" spans="1:17" ht="15.75">
      <c r="A53" s="104" t="s">
        <v>215</v>
      </c>
      <c r="B53" s="109">
        <v>40</v>
      </c>
      <c r="C53" s="110">
        <v>5</v>
      </c>
      <c r="D53" s="111">
        <v>89</v>
      </c>
      <c r="E53" s="109">
        <v>13</v>
      </c>
      <c r="F53" s="111">
        <v>2</v>
      </c>
      <c r="G53" s="109">
        <v>16</v>
      </c>
      <c r="H53" s="110">
        <v>10</v>
      </c>
      <c r="I53" s="111">
        <v>52</v>
      </c>
      <c r="J53" s="109">
        <v>35</v>
      </c>
      <c r="K53" s="110">
        <v>1</v>
      </c>
      <c r="L53" s="111">
        <v>126</v>
      </c>
      <c r="M53" s="109">
        <v>20</v>
      </c>
      <c r="N53" s="111">
        <v>2</v>
      </c>
      <c r="O53" s="109">
        <v>19</v>
      </c>
      <c r="P53" s="110">
        <v>9</v>
      </c>
      <c r="Q53" s="111">
        <v>42</v>
      </c>
    </row>
    <row r="54" spans="1:17" ht="15.75">
      <c r="A54" s="108" t="s">
        <v>216</v>
      </c>
      <c r="B54" s="109">
        <v>26</v>
      </c>
      <c r="C54" s="110">
        <v>1</v>
      </c>
      <c r="D54" s="111">
        <v>60</v>
      </c>
      <c r="E54" s="109">
        <v>0</v>
      </c>
      <c r="F54" s="111">
        <v>2</v>
      </c>
      <c r="G54" s="109">
        <v>3</v>
      </c>
      <c r="H54" s="110">
        <v>2</v>
      </c>
      <c r="I54" s="111">
        <v>26</v>
      </c>
      <c r="J54" s="109">
        <v>32</v>
      </c>
      <c r="K54" s="110">
        <v>0</v>
      </c>
      <c r="L54" s="111">
        <v>70</v>
      </c>
      <c r="M54" s="109">
        <v>15</v>
      </c>
      <c r="N54" s="111">
        <v>1</v>
      </c>
      <c r="O54" s="109">
        <v>10</v>
      </c>
      <c r="P54" s="110">
        <v>6</v>
      </c>
      <c r="Q54" s="111">
        <v>53</v>
      </c>
    </row>
    <row r="55" spans="1:17" ht="15.75">
      <c r="A55" s="104" t="s">
        <v>217</v>
      </c>
      <c r="B55" s="109">
        <v>32</v>
      </c>
      <c r="C55" s="110">
        <v>0</v>
      </c>
      <c r="D55" s="111">
        <v>9</v>
      </c>
      <c r="E55" s="109">
        <v>7</v>
      </c>
      <c r="F55" s="111">
        <v>2</v>
      </c>
      <c r="G55" s="109">
        <v>7</v>
      </c>
      <c r="H55" s="110">
        <v>3</v>
      </c>
      <c r="I55" s="111">
        <v>8</v>
      </c>
      <c r="J55" s="109">
        <v>32</v>
      </c>
      <c r="K55" s="110">
        <v>0</v>
      </c>
      <c r="L55" s="111">
        <v>27</v>
      </c>
      <c r="M55" s="109">
        <v>7</v>
      </c>
      <c r="N55" s="111">
        <v>6</v>
      </c>
      <c r="O55" s="109">
        <v>2</v>
      </c>
      <c r="P55" s="110">
        <v>1</v>
      </c>
      <c r="Q55" s="111">
        <v>1</v>
      </c>
    </row>
    <row r="56" spans="1:17" ht="15.75">
      <c r="A56" s="108" t="s">
        <v>218</v>
      </c>
      <c r="B56" s="109">
        <v>37</v>
      </c>
      <c r="C56" s="110">
        <v>1</v>
      </c>
      <c r="D56" s="111">
        <v>110</v>
      </c>
      <c r="E56" s="109">
        <v>42</v>
      </c>
      <c r="F56" s="111">
        <v>1</v>
      </c>
      <c r="G56" s="109">
        <v>40</v>
      </c>
      <c r="H56" s="110">
        <v>6</v>
      </c>
      <c r="I56" s="111">
        <v>68</v>
      </c>
      <c r="J56" s="109">
        <v>49</v>
      </c>
      <c r="K56" s="110">
        <v>1</v>
      </c>
      <c r="L56" s="111">
        <v>132</v>
      </c>
      <c r="M56" s="109">
        <v>48</v>
      </c>
      <c r="N56" s="111">
        <v>1</v>
      </c>
      <c r="O56" s="109">
        <v>26</v>
      </c>
      <c r="P56" s="110">
        <v>4</v>
      </c>
      <c r="Q56" s="111">
        <v>25</v>
      </c>
    </row>
    <row r="57" spans="1:17" ht="15.75">
      <c r="A57" s="104" t="s">
        <v>219</v>
      </c>
      <c r="B57" s="109">
        <v>5</v>
      </c>
      <c r="C57" s="110">
        <v>0</v>
      </c>
      <c r="D57" s="111">
        <v>4</v>
      </c>
      <c r="E57" s="109">
        <v>0</v>
      </c>
      <c r="F57" s="111">
        <v>0</v>
      </c>
      <c r="G57" s="109">
        <v>5</v>
      </c>
      <c r="H57" s="110">
        <v>13</v>
      </c>
      <c r="I57" s="111">
        <v>7</v>
      </c>
      <c r="J57" s="109">
        <v>3</v>
      </c>
      <c r="K57" s="110">
        <v>1</v>
      </c>
      <c r="L57" s="111">
        <v>0</v>
      </c>
      <c r="M57" s="109">
        <v>8</v>
      </c>
      <c r="N57" s="111">
        <v>2</v>
      </c>
      <c r="O57" s="109">
        <v>3</v>
      </c>
      <c r="P57" s="110">
        <v>1</v>
      </c>
      <c r="Q57" s="111">
        <v>7</v>
      </c>
    </row>
    <row r="58" spans="1:17" ht="15.75">
      <c r="A58" s="108" t="s">
        <v>220</v>
      </c>
      <c r="B58" s="109">
        <v>7</v>
      </c>
      <c r="C58" s="110">
        <v>3</v>
      </c>
      <c r="D58" s="111">
        <v>15</v>
      </c>
      <c r="E58" s="109">
        <v>2</v>
      </c>
      <c r="F58" s="111">
        <v>3</v>
      </c>
      <c r="G58" s="109">
        <v>3</v>
      </c>
      <c r="H58" s="110">
        <v>13</v>
      </c>
      <c r="I58" s="111">
        <v>15</v>
      </c>
      <c r="J58" s="109">
        <v>22</v>
      </c>
      <c r="K58" s="110">
        <v>9</v>
      </c>
      <c r="L58" s="111">
        <v>27</v>
      </c>
      <c r="M58" s="109">
        <v>2</v>
      </c>
      <c r="N58" s="111">
        <v>7</v>
      </c>
      <c r="O58" s="109">
        <v>4</v>
      </c>
      <c r="P58" s="110">
        <v>6</v>
      </c>
      <c r="Q58" s="111">
        <v>6</v>
      </c>
    </row>
    <row r="59" spans="1:17" ht="15.75">
      <c r="A59" s="104" t="s">
        <v>221</v>
      </c>
      <c r="B59" s="109">
        <v>4</v>
      </c>
      <c r="C59" s="110">
        <v>0</v>
      </c>
      <c r="D59" s="111">
        <v>7</v>
      </c>
      <c r="E59" s="109">
        <v>2</v>
      </c>
      <c r="F59" s="111">
        <v>1</v>
      </c>
      <c r="G59" s="109">
        <v>2</v>
      </c>
      <c r="H59" s="110">
        <v>0</v>
      </c>
      <c r="I59" s="111">
        <v>4</v>
      </c>
      <c r="J59" s="109">
        <v>5</v>
      </c>
      <c r="K59" s="110">
        <v>0</v>
      </c>
      <c r="L59" s="111">
        <v>8</v>
      </c>
      <c r="M59" s="109">
        <v>11</v>
      </c>
      <c r="N59" s="111">
        <v>0</v>
      </c>
      <c r="O59" s="109">
        <v>2</v>
      </c>
      <c r="P59" s="110">
        <v>0</v>
      </c>
      <c r="Q59" s="111">
        <v>2</v>
      </c>
    </row>
    <row r="60" spans="1:17" ht="15.75">
      <c r="A60" s="108" t="s">
        <v>222</v>
      </c>
      <c r="B60" s="109">
        <v>11</v>
      </c>
      <c r="C60" s="110">
        <v>0</v>
      </c>
      <c r="D60" s="111">
        <v>45</v>
      </c>
      <c r="E60" s="109">
        <v>9</v>
      </c>
      <c r="F60" s="111">
        <v>3</v>
      </c>
      <c r="G60" s="109">
        <v>14</v>
      </c>
      <c r="H60" s="110">
        <v>0</v>
      </c>
      <c r="I60" s="111">
        <v>17</v>
      </c>
      <c r="J60" s="109">
        <v>18</v>
      </c>
      <c r="K60" s="110">
        <v>0</v>
      </c>
      <c r="L60" s="111">
        <v>70</v>
      </c>
      <c r="M60" s="109">
        <v>10</v>
      </c>
      <c r="N60" s="111">
        <v>1</v>
      </c>
      <c r="O60" s="109">
        <v>4</v>
      </c>
      <c r="P60" s="110">
        <v>3</v>
      </c>
      <c r="Q60" s="111">
        <v>34</v>
      </c>
    </row>
    <row r="61" spans="1:17" ht="15.75">
      <c r="A61" s="104" t="s">
        <v>223</v>
      </c>
      <c r="B61" s="109">
        <v>5</v>
      </c>
      <c r="C61" s="110">
        <v>1</v>
      </c>
      <c r="D61" s="111">
        <v>18</v>
      </c>
      <c r="E61" s="109">
        <v>6</v>
      </c>
      <c r="F61" s="111">
        <v>1</v>
      </c>
      <c r="G61" s="109">
        <v>9</v>
      </c>
      <c r="H61" s="110">
        <v>1</v>
      </c>
      <c r="I61" s="111">
        <v>13</v>
      </c>
      <c r="J61" s="109">
        <v>12</v>
      </c>
      <c r="K61" s="110">
        <v>0</v>
      </c>
      <c r="L61" s="111">
        <v>15</v>
      </c>
      <c r="M61" s="109">
        <v>7</v>
      </c>
      <c r="N61" s="111">
        <v>1</v>
      </c>
      <c r="O61" s="109">
        <v>3</v>
      </c>
      <c r="P61" s="110">
        <v>1</v>
      </c>
      <c r="Q61" s="111">
        <v>19</v>
      </c>
    </row>
    <row r="62" spans="1:17" ht="15.75">
      <c r="A62" s="108" t="s">
        <v>224</v>
      </c>
      <c r="B62" s="109">
        <v>31</v>
      </c>
      <c r="C62" s="110">
        <v>0</v>
      </c>
      <c r="D62" s="111">
        <v>43</v>
      </c>
      <c r="E62" s="109">
        <v>5</v>
      </c>
      <c r="F62" s="111">
        <v>2</v>
      </c>
      <c r="G62" s="109">
        <v>13</v>
      </c>
      <c r="H62" s="110">
        <v>2</v>
      </c>
      <c r="I62" s="111">
        <v>27</v>
      </c>
      <c r="J62" s="109">
        <v>56</v>
      </c>
      <c r="K62" s="110">
        <v>0</v>
      </c>
      <c r="L62" s="111">
        <v>69</v>
      </c>
      <c r="M62" s="109">
        <v>18</v>
      </c>
      <c r="N62" s="111">
        <v>4</v>
      </c>
      <c r="O62" s="109">
        <v>12</v>
      </c>
      <c r="P62" s="110">
        <v>6</v>
      </c>
      <c r="Q62" s="111">
        <v>17</v>
      </c>
    </row>
    <row r="63" spans="1:17" ht="15.75">
      <c r="A63" s="104" t="s">
        <v>225</v>
      </c>
      <c r="B63" s="109">
        <v>27</v>
      </c>
      <c r="C63" s="110">
        <v>0</v>
      </c>
      <c r="D63" s="111">
        <v>68</v>
      </c>
      <c r="E63" s="109">
        <v>23</v>
      </c>
      <c r="F63" s="111">
        <v>1</v>
      </c>
      <c r="G63" s="109">
        <v>32</v>
      </c>
      <c r="H63" s="110">
        <v>3</v>
      </c>
      <c r="I63" s="111">
        <v>28</v>
      </c>
      <c r="J63" s="109">
        <v>44</v>
      </c>
      <c r="K63" s="110">
        <v>1</v>
      </c>
      <c r="L63" s="111">
        <v>99</v>
      </c>
      <c r="M63" s="109">
        <v>26</v>
      </c>
      <c r="N63" s="111">
        <v>5</v>
      </c>
      <c r="O63" s="109">
        <v>18</v>
      </c>
      <c r="P63" s="110">
        <v>4</v>
      </c>
      <c r="Q63" s="111">
        <v>156</v>
      </c>
    </row>
    <row r="64" spans="1:17" ht="15.75">
      <c r="A64" s="108" t="s">
        <v>226</v>
      </c>
      <c r="B64" s="109">
        <v>2</v>
      </c>
      <c r="C64" s="110">
        <v>0</v>
      </c>
      <c r="D64" s="111">
        <v>13</v>
      </c>
      <c r="E64" s="109">
        <v>0</v>
      </c>
      <c r="F64" s="111">
        <v>0</v>
      </c>
      <c r="G64" s="109">
        <v>1</v>
      </c>
      <c r="H64" s="110">
        <v>0</v>
      </c>
      <c r="I64" s="111">
        <v>4</v>
      </c>
      <c r="J64" s="109">
        <v>10</v>
      </c>
      <c r="K64" s="110">
        <v>0</v>
      </c>
      <c r="L64" s="111">
        <v>4</v>
      </c>
      <c r="M64" s="109">
        <v>5</v>
      </c>
      <c r="N64" s="111">
        <v>0</v>
      </c>
      <c r="O64" s="109">
        <v>0</v>
      </c>
      <c r="P64" s="110">
        <v>0</v>
      </c>
      <c r="Q64" s="111">
        <v>0</v>
      </c>
    </row>
    <row r="65" spans="1:17" ht="15.75">
      <c r="A65" s="104" t="s">
        <v>227</v>
      </c>
      <c r="B65" s="109">
        <v>5</v>
      </c>
      <c r="C65" s="110">
        <v>0</v>
      </c>
      <c r="D65" s="111">
        <v>8</v>
      </c>
      <c r="E65" s="109">
        <v>1</v>
      </c>
      <c r="F65" s="111">
        <v>0</v>
      </c>
      <c r="G65" s="109">
        <v>4</v>
      </c>
      <c r="H65" s="110">
        <v>4</v>
      </c>
      <c r="I65" s="111">
        <v>6</v>
      </c>
      <c r="J65" s="109">
        <v>5</v>
      </c>
      <c r="K65" s="110">
        <v>0</v>
      </c>
      <c r="L65" s="111">
        <v>30</v>
      </c>
      <c r="M65" s="109">
        <v>0</v>
      </c>
      <c r="N65" s="111">
        <v>1</v>
      </c>
      <c r="O65" s="109">
        <v>2</v>
      </c>
      <c r="P65" s="110">
        <v>1</v>
      </c>
      <c r="Q65" s="111">
        <v>4</v>
      </c>
    </row>
    <row r="66" spans="1:17" ht="15.75">
      <c r="A66" s="108" t="s">
        <v>228</v>
      </c>
      <c r="B66" s="109">
        <v>21</v>
      </c>
      <c r="C66" s="110">
        <v>2</v>
      </c>
      <c r="D66" s="111">
        <v>48</v>
      </c>
      <c r="E66" s="109">
        <v>15</v>
      </c>
      <c r="F66" s="111">
        <v>0</v>
      </c>
      <c r="G66" s="109">
        <v>8</v>
      </c>
      <c r="H66" s="110">
        <v>4</v>
      </c>
      <c r="I66" s="111">
        <v>24</v>
      </c>
      <c r="J66" s="109">
        <v>27</v>
      </c>
      <c r="K66" s="110">
        <v>1</v>
      </c>
      <c r="L66" s="111">
        <v>30</v>
      </c>
      <c r="M66" s="109">
        <v>11</v>
      </c>
      <c r="N66" s="111">
        <v>2</v>
      </c>
      <c r="O66" s="109">
        <v>7</v>
      </c>
      <c r="P66" s="110">
        <v>0</v>
      </c>
      <c r="Q66" s="111">
        <v>15</v>
      </c>
    </row>
    <row r="67" spans="1:17" ht="15.75">
      <c r="A67" s="104" t="s">
        <v>229</v>
      </c>
      <c r="B67" s="109">
        <v>30</v>
      </c>
      <c r="C67" s="110">
        <v>0</v>
      </c>
      <c r="D67" s="111">
        <v>118</v>
      </c>
      <c r="E67" s="109">
        <v>10</v>
      </c>
      <c r="F67" s="111">
        <v>1</v>
      </c>
      <c r="G67" s="109">
        <v>25</v>
      </c>
      <c r="H67" s="110">
        <v>8</v>
      </c>
      <c r="I67" s="111">
        <v>61</v>
      </c>
      <c r="J67" s="109">
        <v>45</v>
      </c>
      <c r="K67" s="110">
        <v>0</v>
      </c>
      <c r="L67" s="111">
        <v>144</v>
      </c>
      <c r="M67" s="109">
        <v>21</v>
      </c>
      <c r="N67" s="111">
        <v>7</v>
      </c>
      <c r="O67" s="109">
        <v>21</v>
      </c>
      <c r="P67" s="110">
        <v>13</v>
      </c>
      <c r="Q67" s="111">
        <v>43</v>
      </c>
    </row>
    <row r="68" spans="1:17" ht="15.75">
      <c r="A68" s="108" t="s">
        <v>230</v>
      </c>
      <c r="B68" s="109">
        <v>15</v>
      </c>
      <c r="C68" s="110">
        <v>0</v>
      </c>
      <c r="D68" s="111">
        <v>33</v>
      </c>
      <c r="E68" s="109">
        <v>8</v>
      </c>
      <c r="F68" s="111">
        <v>0</v>
      </c>
      <c r="G68" s="109">
        <v>6</v>
      </c>
      <c r="H68" s="110">
        <v>5</v>
      </c>
      <c r="I68" s="111">
        <v>16</v>
      </c>
      <c r="J68" s="109">
        <v>17</v>
      </c>
      <c r="K68" s="110">
        <v>2</v>
      </c>
      <c r="L68" s="111">
        <v>27</v>
      </c>
      <c r="M68" s="109">
        <v>9</v>
      </c>
      <c r="N68" s="111">
        <v>3</v>
      </c>
      <c r="O68" s="109">
        <v>0</v>
      </c>
      <c r="P68" s="110">
        <v>2</v>
      </c>
      <c r="Q68" s="111">
        <v>18</v>
      </c>
    </row>
    <row r="69" spans="1:17" ht="15.75">
      <c r="A69" s="104" t="s">
        <v>231</v>
      </c>
      <c r="B69" s="109">
        <v>25</v>
      </c>
      <c r="C69" s="110">
        <v>1</v>
      </c>
      <c r="D69" s="111">
        <v>25</v>
      </c>
      <c r="E69" s="109">
        <v>8</v>
      </c>
      <c r="F69" s="111">
        <v>0</v>
      </c>
      <c r="G69" s="109">
        <v>15</v>
      </c>
      <c r="H69" s="110">
        <v>2</v>
      </c>
      <c r="I69" s="111">
        <v>10</v>
      </c>
      <c r="J69" s="109">
        <v>27</v>
      </c>
      <c r="K69" s="110">
        <v>2</v>
      </c>
      <c r="L69" s="111">
        <v>50</v>
      </c>
      <c r="M69" s="109">
        <v>25</v>
      </c>
      <c r="N69" s="111">
        <v>0</v>
      </c>
      <c r="O69" s="109">
        <v>13</v>
      </c>
      <c r="P69" s="110">
        <v>3</v>
      </c>
      <c r="Q69" s="111">
        <v>13</v>
      </c>
    </row>
    <row r="70" spans="1:17" ht="15.75">
      <c r="A70" s="108" t="s">
        <v>232</v>
      </c>
      <c r="B70" s="109">
        <v>1</v>
      </c>
      <c r="C70" s="110">
        <v>0</v>
      </c>
      <c r="D70" s="111">
        <v>7</v>
      </c>
      <c r="E70" s="109">
        <v>0</v>
      </c>
      <c r="F70" s="111">
        <v>1</v>
      </c>
      <c r="G70" s="109">
        <v>2</v>
      </c>
      <c r="H70" s="110">
        <v>3</v>
      </c>
      <c r="I70" s="111">
        <v>4</v>
      </c>
      <c r="J70" s="109">
        <v>1</v>
      </c>
      <c r="K70" s="110">
        <v>0</v>
      </c>
      <c r="L70" s="111">
        <v>14</v>
      </c>
      <c r="M70" s="109">
        <v>0</v>
      </c>
      <c r="N70" s="111">
        <v>0</v>
      </c>
      <c r="O70" s="109">
        <v>1</v>
      </c>
      <c r="P70" s="110">
        <v>0</v>
      </c>
      <c r="Q70" s="111">
        <v>2</v>
      </c>
    </row>
    <row r="71" spans="1:17" ht="15.75">
      <c r="A71" s="104" t="s">
        <v>233</v>
      </c>
      <c r="B71" s="109">
        <v>74</v>
      </c>
      <c r="C71" s="110">
        <v>0</v>
      </c>
      <c r="D71" s="111">
        <v>43</v>
      </c>
      <c r="E71" s="109">
        <v>10</v>
      </c>
      <c r="F71" s="111">
        <v>1</v>
      </c>
      <c r="G71" s="109">
        <v>11</v>
      </c>
      <c r="H71" s="110">
        <v>1</v>
      </c>
      <c r="I71" s="111">
        <v>26</v>
      </c>
      <c r="J71" s="109">
        <v>73</v>
      </c>
      <c r="K71" s="110">
        <v>2</v>
      </c>
      <c r="L71" s="111">
        <v>79</v>
      </c>
      <c r="M71" s="109">
        <v>12</v>
      </c>
      <c r="N71" s="111">
        <v>0</v>
      </c>
      <c r="O71" s="109">
        <v>5</v>
      </c>
      <c r="P71" s="110">
        <v>0</v>
      </c>
      <c r="Q71" s="111">
        <v>11</v>
      </c>
    </row>
    <row r="72" spans="1:17" ht="15.75">
      <c r="A72" s="108" t="s">
        <v>234</v>
      </c>
      <c r="B72" s="109">
        <v>4</v>
      </c>
      <c r="C72" s="110">
        <v>0</v>
      </c>
      <c r="D72" s="111">
        <v>22</v>
      </c>
      <c r="E72" s="109">
        <v>7</v>
      </c>
      <c r="F72" s="111">
        <v>1</v>
      </c>
      <c r="G72" s="109">
        <v>2</v>
      </c>
      <c r="H72" s="110">
        <v>7</v>
      </c>
      <c r="I72" s="111">
        <v>13</v>
      </c>
      <c r="J72" s="109">
        <v>11</v>
      </c>
      <c r="K72" s="110">
        <v>0</v>
      </c>
      <c r="L72" s="111">
        <v>18</v>
      </c>
      <c r="M72" s="109">
        <v>14</v>
      </c>
      <c r="N72" s="111">
        <v>4</v>
      </c>
      <c r="O72" s="109">
        <v>4</v>
      </c>
      <c r="P72" s="110">
        <v>2</v>
      </c>
      <c r="Q72" s="111">
        <v>13</v>
      </c>
    </row>
    <row r="73" spans="1:17" ht="15.75">
      <c r="A73" s="104" t="s">
        <v>235</v>
      </c>
      <c r="B73" s="109">
        <v>23</v>
      </c>
      <c r="C73" s="110">
        <v>1</v>
      </c>
      <c r="D73" s="111">
        <v>16</v>
      </c>
      <c r="E73" s="109">
        <v>6</v>
      </c>
      <c r="F73" s="111">
        <v>2</v>
      </c>
      <c r="G73" s="109">
        <v>6</v>
      </c>
      <c r="H73" s="110">
        <v>0</v>
      </c>
      <c r="I73" s="111">
        <v>21</v>
      </c>
      <c r="J73" s="109">
        <v>16</v>
      </c>
      <c r="K73" s="110">
        <v>0</v>
      </c>
      <c r="L73" s="111">
        <v>52</v>
      </c>
      <c r="M73" s="109">
        <v>2</v>
      </c>
      <c r="N73" s="111">
        <v>0</v>
      </c>
      <c r="O73" s="109">
        <v>2</v>
      </c>
      <c r="P73" s="110">
        <v>0</v>
      </c>
      <c r="Q73" s="111">
        <v>10</v>
      </c>
    </row>
    <row r="74" spans="1:17" ht="15.75">
      <c r="A74" s="108" t="s">
        <v>236</v>
      </c>
      <c r="B74" s="109">
        <v>4</v>
      </c>
      <c r="C74" s="110">
        <v>2</v>
      </c>
      <c r="D74" s="111">
        <v>35</v>
      </c>
      <c r="E74" s="109">
        <v>7</v>
      </c>
      <c r="F74" s="111">
        <v>0</v>
      </c>
      <c r="G74" s="109">
        <v>4</v>
      </c>
      <c r="H74" s="110">
        <v>3</v>
      </c>
      <c r="I74" s="111">
        <v>10</v>
      </c>
      <c r="J74" s="109">
        <v>12</v>
      </c>
      <c r="K74" s="110">
        <v>0</v>
      </c>
      <c r="L74" s="111">
        <v>22</v>
      </c>
      <c r="M74" s="109">
        <v>6</v>
      </c>
      <c r="N74" s="111">
        <v>0</v>
      </c>
      <c r="O74" s="109">
        <v>2</v>
      </c>
      <c r="P74" s="110">
        <v>3</v>
      </c>
      <c r="Q74" s="111">
        <v>178</v>
      </c>
    </row>
    <row r="75" spans="1:17" ht="15.75">
      <c r="A75" s="104" t="s">
        <v>237</v>
      </c>
      <c r="B75" s="109">
        <v>14</v>
      </c>
      <c r="C75" s="110">
        <v>0</v>
      </c>
      <c r="D75" s="111">
        <v>48</v>
      </c>
      <c r="E75" s="109">
        <v>10</v>
      </c>
      <c r="F75" s="111">
        <v>0</v>
      </c>
      <c r="G75" s="109">
        <v>6</v>
      </c>
      <c r="H75" s="110">
        <v>0</v>
      </c>
      <c r="I75" s="111">
        <v>42</v>
      </c>
      <c r="J75" s="109">
        <v>9</v>
      </c>
      <c r="K75" s="110">
        <v>1</v>
      </c>
      <c r="L75" s="111">
        <v>49</v>
      </c>
      <c r="M75" s="109">
        <v>15</v>
      </c>
      <c r="N75" s="111">
        <v>0</v>
      </c>
      <c r="O75" s="109">
        <v>5</v>
      </c>
      <c r="P75" s="110">
        <v>3</v>
      </c>
      <c r="Q75" s="111">
        <v>44</v>
      </c>
    </row>
    <row r="76" spans="1:17" ht="15.75">
      <c r="A76" s="108" t="s">
        <v>238</v>
      </c>
      <c r="B76" s="109">
        <v>6</v>
      </c>
      <c r="C76" s="110">
        <v>0</v>
      </c>
      <c r="D76" s="111">
        <v>9</v>
      </c>
      <c r="E76" s="109">
        <v>5</v>
      </c>
      <c r="F76" s="111">
        <v>1</v>
      </c>
      <c r="G76" s="109">
        <v>7</v>
      </c>
      <c r="H76" s="110">
        <v>3</v>
      </c>
      <c r="I76" s="111">
        <v>13</v>
      </c>
      <c r="J76" s="109">
        <v>17</v>
      </c>
      <c r="K76" s="110">
        <v>0</v>
      </c>
      <c r="L76" s="111">
        <v>28</v>
      </c>
      <c r="M76" s="109">
        <v>4</v>
      </c>
      <c r="N76" s="111">
        <v>0</v>
      </c>
      <c r="O76" s="109">
        <v>9</v>
      </c>
      <c r="P76" s="110">
        <v>2</v>
      </c>
      <c r="Q76" s="111">
        <v>9</v>
      </c>
    </row>
    <row r="77" spans="1:17" ht="15.75">
      <c r="A77" s="104" t="s">
        <v>239</v>
      </c>
      <c r="B77" s="109">
        <v>1</v>
      </c>
      <c r="C77" s="110">
        <v>0</v>
      </c>
      <c r="D77" s="111">
        <v>3</v>
      </c>
      <c r="E77" s="109">
        <v>3</v>
      </c>
      <c r="F77" s="111">
        <v>0</v>
      </c>
      <c r="G77" s="109">
        <v>4</v>
      </c>
      <c r="H77" s="110">
        <v>1</v>
      </c>
      <c r="I77" s="111">
        <v>7</v>
      </c>
      <c r="J77" s="109">
        <v>0</v>
      </c>
      <c r="K77" s="110">
        <v>1</v>
      </c>
      <c r="L77" s="111">
        <v>3</v>
      </c>
      <c r="M77" s="109">
        <v>2</v>
      </c>
      <c r="N77" s="111">
        <v>0</v>
      </c>
      <c r="O77" s="109">
        <v>0</v>
      </c>
      <c r="P77" s="110">
        <v>1</v>
      </c>
      <c r="Q77" s="111">
        <v>4</v>
      </c>
    </row>
    <row r="78" spans="1:17" ht="15.75">
      <c r="A78" s="108" t="s">
        <v>240</v>
      </c>
      <c r="B78" s="109">
        <v>2</v>
      </c>
      <c r="C78" s="110">
        <v>0</v>
      </c>
      <c r="D78" s="111">
        <v>28</v>
      </c>
      <c r="E78" s="109">
        <v>3</v>
      </c>
      <c r="F78" s="111">
        <v>2</v>
      </c>
      <c r="G78" s="109">
        <v>8</v>
      </c>
      <c r="H78" s="110">
        <v>1</v>
      </c>
      <c r="I78" s="111">
        <v>14</v>
      </c>
      <c r="J78" s="109">
        <v>8</v>
      </c>
      <c r="K78" s="110">
        <v>0</v>
      </c>
      <c r="L78" s="111">
        <v>30</v>
      </c>
      <c r="M78" s="109">
        <v>3</v>
      </c>
      <c r="N78" s="111">
        <v>0</v>
      </c>
      <c r="O78" s="109">
        <v>2</v>
      </c>
      <c r="P78" s="110">
        <v>1</v>
      </c>
      <c r="Q78" s="111">
        <v>8</v>
      </c>
    </row>
    <row r="79" spans="1:17" ht="15.75">
      <c r="A79" s="104" t="s">
        <v>241</v>
      </c>
      <c r="B79" s="109">
        <v>7</v>
      </c>
      <c r="C79" s="110">
        <v>0</v>
      </c>
      <c r="D79" s="111">
        <v>12</v>
      </c>
      <c r="E79" s="109">
        <v>1</v>
      </c>
      <c r="F79" s="111">
        <v>0</v>
      </c>
      <c r="G79" s="109">
        <v>3</v>
      </c>
      <c r="H79" s="110">
        <v>0</v>
      </c>
      <c r="I79" s="111">
        <v>3</v>
      </c>
      <c r="J79" s="109">
        <v>10</v>
      </c>
      <c r="K79" s="110">
        <v>0</v>
      </c>
      <c r="L79" s="111">
        <v>10</v>
      </c>
      <c r="M79" s="109">
        <v>5</v>
      </c>
      <c r="N79" s="111">
        <v>0</v>
      </c>
      <c r="O79" s="109">
        <v>7</v>
      </c>
      <c r="P79" s="110">
        <v>1</v>
      </c>
      <c r="Q79" s="111">
        <v>6</v>
      </c>
    </row>
    <row r="80" spans="1:17" ht="15.75">
      <c r="A80" s="108" t="s">
        <v>242</v>
      </c>
      <c r="B80" s="109">
        <v>10</v>
      </c>
      <c r="C80" s="110">
        <v>0</v>
      </c>
      <c r="D80" s="111">
        <v>8</v>
      </c>
      <c r="E80" s="109">
        <v>4</v>
      </c>
      <c r="F80" s="111">
        <v>0</v>
      </c>
      <c r="G80" s="109">
        <v>4</v>
      </c>
      <c r="H80" s="110">
        <v>0</v>
      </c>
      <c r="I80" s="111">
        <v>5</v>
      </c>
      <c r="J80" s="109">
        <v>7</v>
      </c>
      <c r="K80" s="110">
        <v>0</v>
      </c>
      <c r="L80" s="111">
        <v>7</v>
      </c>
      <c r="M80" s="109">
        <v>12</v>
      </c>
      <c r="N80" s="111">
        <v>0</v>
      </c>
      <c r="O80" s="109">
        <v>0</v>
      </c>
      <c r="P80" s="110">
        <v>0</v>
      </c>
      <c r="Q80" s="111">
        <v>3</v>
      </c>
    </row>
    <row r="81" spans="1:17" ht="15.75">
      <c r="A81" s="104" t="s">
        <v>243</v>
      </c>
      <c r="B81" s="109">
        <v>4</v>
      </c>
      <c r="C81" s="110">
        <v>0</v>
      </c>
      <c r="D81" s="111">
        <v>5</v>
      </c>
      <c r="E81" s="109">
        <v>1</v>
      </c>
      <c r="F81" s="111">
        <v>0</v>
      </c>
      <c r="G81" s="109">
        <v>2</v>
      </c>
      <c r="H81" s="110">
        <v>0</v>
      </c>
      <c r="I81" s="111">
        <v>1</v>
      </c>
      <c r="J81" s="109">
        <v>7</v>
      </c>
      <c r="K81" s="110">
        <v>0</v>
      </c>
      <c r="L81" s="111">
        <v>6</v>
      </c>
      <c r="M81" s="109">
        <v>5</v>
      </c>
      <c r="N81" s="111">
        <v>2</v>
      </c>
      <c r="O81" s="109">
        <v>0</v>
      </c>
      <c r="P81" s="110">
        <v>0</v>
      </c>
      <c r="Q81" s="111">
        <v>0</v>
      </c>
    </row>
    <row r="82" spans="1:17" ht="15.75">
      <c r="A82" s="108" t="s">
        <v>244</v>
      </c>
      <c r="B82" s="109">
        <v>4</v>
      </c>
      <c r="C82" s="110">
        <v>0</v>
      </c>
      <c r="D82" s="111">
        <v>8</v>
      </c>
      <c r="E82" s="109">
        <v>2</v>
      </c>
      <c r="F82" s="111">
        <v>0</v>
      </c>
      <c r="G82" s="109">
        <v>1</v>
      </c>
      <c r="H82" s="110">
        <v>1</v>
      </c>
      <c r="I82" s="111">
        <v>4</v>
      </c>
      <c r="J82" s="109">
        <v>0</v>
      </c>
      <c r="K82" s="110">
        <v>0</v>
      </c>
      <c r="L82" s="111">
        <v>12</v>
      </c>
      <c r="M82" s="109">
        <v>1</v>
      </c>
      <c r="N82" s="111">
        <v>0</v>
      </c>
      <c r="O82" s="109">
        <v>0</v>
      </c>
      <c r="P82" s="110">
        <v>2</v>
      </c>
      <c r="Q82" s="111">
        <v>3</v>
      </c>
    </row>
    <row r="83" spans="1:17" ht="15.75">
      <c r="A83" s="104" t="s">
        <v>245</v>
      </c>
      <c r="B83" s="109">
        <v>3</v>
      </c>
      <c r="C83" s="110">
        <v>0</v>
      </c>
      <c r="D83" s="111">
        <v>6</v>
      </c>
      <c r="E83" s="109">
        <v>0</v>
      </c>
      <c r="F83" s="111">
        <v>0</v>
      </c>
      <c r="G83" s="109">
        <v>0</v>
      </c>
      <c r="H83" s="110">
        <v>0</v>
      </c>
      <c r="I83" s="111">
        <v>7</v>
      </c>
      <c r="J83" s="109">
        <v>0</v>
      </c>
      <c r="K83" s="110">
        <v>0</v>
      </c>
      <c r="L83" s="111">
        <v>5</v>
      </c>
      <c r="M83" s="109">
        <v>0</v>
      </c>
      <c r="N83" s="111">
        <v>0</v>
      </c>
      <c r="O83" s="109">
        <v>0</v>
      </c>
      <c r="P83" s="110">
        <v>0</v>
      </c>
      <c r="Q83" s="111">
        <v>4</v>
      </c>
    </row>
    <row r="84" spans="1:17" ht="15.75">
      <c r="A84" s="108" t="s">
        <v>246</v>
      </c>
      <c r="B84" s="109">
        <v>1</v>
      </c>
      <c r="C84" s="110">
        <v>0</v>
      </c>
      <c r="D84" s="111">
        <v>17</v>
      </c>
      <c r="E84" s="109">
        <v>1</v>
      </c>
      <c r="F84" s="111">
        <v>1</v>
      </c>
      <c r="G84" s="109">
        <v>1</v>
      </c>
      <c r="H84" s="110">
        <v>0</v>
      </c>
      <c r="I84" s="111">
        <v>4</v>
      </c>
      <c r="J84" s="109">
        <v>4</v>
      </c>
      <c r="K84" s="110">
        <v>1</v>
      </c>
      <c r="L84" s="111">
        <v>3</v>
      </c>
      <c r="M84" s="109">
        <v>12</v>
      </c>
      <c r="N84" s="111">
        <v>0</v>
      </c>
      <c r="O84" s="109">
        <v>1</v>
      </c>
      <c r="P84" s="110">
        <v>0</v>
      </c>
      <c r="Q84" s="111">
        <v>46</v>
      </c>
    </row>
    <row r="85" spans="1:17" ht="15.75">
      <c r="A85" s="104" t="s">
        <v>247</v>
      </c>
      <c r="B85" s="109">
        <v>15</v>
      </c>
      <c r="C85" s="110">
        <v>0</v>
      </c>
      <c r="D85" s="111">
        <v>17</v>
      </c>
      <c r="E85" s="109">
        <v>4</v>
      </c>
      <c r="F85" s="111">
        <v>0</v>
      </c>
      <c r="G85" s="109">
        <v>3</v>
      </c>
      <c r="H85" s="110">
        <v>1</v>
      </c>
      <c r="I85" s="111">
        <v>8</v>
      </c>
      <c r="J85" s="109">
        <v>7</v>
      </c>
      <c r="K85" s="110">
        <v>0</v>
      </c>
      <c r="L85" s="111">
        <v>21</v>
      </c>
      <c r="M85" s="109">
        <v>12</v>
      </c>
      <c r="N85" s="111">
        <v>0</v>
      </c>
      <c r="O85" s="109">
        <v>3</v>
      </c>
      <c r="P85" s="110">
        <v>1</v>
      </c>
      <c r="Q85" s="111">
        <v>4</v>
      </c>
    </row>
    <row r="86" spans="1:17" ht="15.75">
      <c r="A86" s="108" t="s">
        <v>248</v>
      </c>
      <c r="B86" s="109">
        <v>6</v>
      </c>
      <c r="C86" s="110">
        <v>1</v>
      </c>
      <c r="D86" s="111">
        <v>11</v>
      </c>
      <c r="E86" s="109">
        <v>5</v>
      </c>
      <c r="F86" s="111">
        <v>1</v>
      </c>
      <c r="G86" s="109">
        <v>2</v>
      </c>
      <c r="H86" s="110">
        <v>5</v>
      </c>
      <c r="I86" s="111">
        <v>10</v>
      </c>
      <c r="J86" s="109">
        <v>4</v>
      </c>
      <c r="K86" s="110">
        <v>1</v>
      </c>
      <c r="L86" s="111">
        <v>13</v>
      </c>
      <c r="M86" s="109">
        <v>0</v>
      </c>
      <c r="N86" s="111">
        <v>0</v>
      </c>
      <c r="O86" s="109">
        <v>4</v>
      </c>
      <c r="P86" s="110">
        <v>3</v>
      </c>
      <c r="Q86" s="111">
        <v>21</v>
      </c>
    </row>
    <row r="87" spans="1:17" ht="15.75">
      <c r="A87" s="104" t="s">
        <v>249</v>
      </c>
      <c r="B87" s="109">
        <v>1</v>
      </c>
      <c r="C87" s="110">
        <v>0</v>
      </c>
      <c r="D87" s="111">
        <v>2</v>
      </c>
      <c r="E87" s="109">
        <v>0</v>
      </c>
      <c r="F87" s="111">
        <v>0</v>
      </c>
      <c r="G87" s="109">
        <v>3</v>
      </c>
      <c r="H87" s="110">
        <v>0</v>
      </c>
      <c r="I87" s="111">
        <v>4</v>
      </c>
      <c r="J87" s="109">
        <v>4</v>
      </c>
      <c r="K87" s="110">
        <v>0</v>
      </c>
      <c r="L87" s="111">
        <v>8</v>
      </c>
      <c r="M87" s="109">
        <v>0</v>
      </c>
      <c r="N87" s="111">
        <v>0</v>
      </c>
      <c r="O87" s="109">
        <v>0</v>
      </c>
      <c r="P87" s="110">
        <v>1</v>
      </c>
      <c r="Q87" s="111">
        <v>3</v>
      </c>
    </row>
    <row r="88" spans="1:17" ht="15.75">
      <c r="A88" s="108" t="s">
        <v>250</v>
      </c>
      <c r="B88" s="109">
        <v>14</v>
      </c>
      <c r="C88" s="110">
        <v>0</v>
      </c>
      <c r="D88" s="111">
        <v>18</v>
      </c>
      <c r="E88" s="109">
        <v>10</v>
      </c>
      <c r="F88" s="111">
        <v>0</v>
      </c>
      <c r="G88" s="109">
        <v>12</v>
      </c>
      <c r="H88" s="110">
        <v>0</v>
      </c>
      <c r="I88" s="111">
        <v>12</v>
      </c>
      <c r="J88" s="109">
        <v>18</v>
      </c>
      <c r="K88" s="110">
        <v>1</v>
      </c>
      <c r="L88" s="111">
        <v>25</v>
      </c>
      <c r="M88" s="109">
        <v>10</v>
      </c>
      <c r="N88" s="111">
        <v>3</v>
      </c>
      <c r="O88" s="109">
        <v>4</v>
      </c>
      <c r="P88" s="110">
        <v>1</v>
      </c>
      <c r="Q88" s="111">
        <v>14</v>
      </c>
    </row>
    <row r="89" spans="1:17" ht="16.5" thickBot="1">
      <c r="A89" s="112" t="s">
        <v>251</v>
      </c>
      <c r="B89" s="109">
        <v>8</v>
      </c>
      <c r="C89" s="110">
        <v>0</v>
      </c>
      <c r="D89" s="111">
        <v>11</v>
      </c>
      <c r="E89" s="109">
        <v>6</v>
      </c>
      <c r="F89" s="111">
        <v>0</v>
      </c>
      <c r="G89" s="109">
        <v>10</v>
      </c>
      <c r="H89" s="110">
        <v>0</v>
      </c>
      <c r="I89" s="111">
        <v>8</v>
      </c>
      <c r="J89" s="109">
        <v>15</v>
      </c>
      <c r="K89" s="110">
        <v>0</v>
      </c>
      <c r="L89" s="111">
        <v>8</v>
      </c>
      <c r="M89" s="109">
        <v>5</v>
      </c>
      <c r="N89" s="111">
        <v>0</v>
      </c>
      <c r="O89" s="109">
        <v>5</v>
      </c>
      <c r="P89" s="110">
        <v>0</v>
      </c>
      <c r="Q89" s="111">
        <v>5</v>
      </c>
    </row>
    <row r="90" spans="1:17" s="117" customFormat="1" ht="17.25" thickBot="1" thickTop="1">
      <c r="A90" s="113" t="s">
        <v>252</v>
      </c>
      <c r="B90" s="114">
        <f>SUM(B9:B89)</f>
        <v>4175</v>
      </c>
      <c r="C90" s="115">
        <f aca="true" t="shared" si="0" ref="C90:Q90">SUM(C9:C89)</f>
        <v>63</v>
      </c>
      <c r="D90" s="116">
        <f t="shared" si="0"/>
        <v>5903</v>
      </c>
      <c r="E90" s="114">
        <f t="shared" si="0"/>
        <v>1866</v>
      </c>
      <c r="F90" s="116">
        <f t="shared" si="0"/>
        <v>75</v>
      </c>
      <c r="G90" s="114">
        <f t="shared" si="0"/>
        <v>2759</v>
      </c>
      <c r="H90" s="115">
        <f t="shared" si="0"/>
        <v>354</v>
      </c>
      <c r="I90" s="116">
        <f t="shared" si="0"/>
        <v>3024</v>
      </c>
      <c r="J90" s="114">
        <f t="shared" si="0"/>
        <v>5257</v>
      </c>
      <c r="K90" s="114">
        <f t="shared" si="0"/>
        <v>71</v>
      </c>
      <c r="L90" s="114">
        <f t="shared" si="0"/>
        <v>6783</v>
      </c>
      <c r="M90" s="114">
        <f t="shared" si="0"/>
        <v>3117</v>
      </c>
      <c r="N90" s="114">
        <f t="shared" si="0"/>
        <v>188</v>
      </c>
      <c r="O90" s="114">
        <f t="shared" si="0"/>
        <v>2105</v>
      </c>
      <c r="P90" s="115">
        <f t="shared" si="0"/>
        <v>344</v>
      </c>
      <c r="Q90" s="116">
        <f t="shared" si="0"/>
        <v>3672</v>
      </c>
    </row>
    <row r="91" spans="1:17" s="123" customFormat="1" ht="16.5" thickTop="1">
      <c r="A91" s="118" t="s">
        <v>18</v>
      </c>
      <c r="B91" s="119"/>
      <c r="C91" s="120"/>
      <c r="D91" s="120"/>
      <c r="E91" s="121"/>
      <c r="F91" s="121"/>
      <c r="G91" s="121"/>
      <c r="H91" s="121"/>
      <c r="I91" s="121"/>
      <c r="J91" s="122"/>
      <c r="K91" s="122"/>
      <c r="L91" s="122"/>
      <c r="M91" s="122"/>
      <c r="N91" s="122"/>
      <c r="O91" s="122"/>
      <c r="P91" s="122"/>
      <c r="Q91" s="122"/>
    </row>
    <row r="92" spans="1:10" s="127" customFormat="1" ht="20.25">
      <c r="A92" s="124"/>
      <c r="B92" s="125"/>
      <c r="C92" s="125"/>
      <c r="D92" s="125"/>
      <c r="E92" s="125"/>
      <c r="F92" s="125"/>
      <c r="G92" s="125"/>
      <c r="H92" s="125"/>
      <c r="I92" s="125"/>
      <c r="J92" s="126"/>
    </row>
    <row r="93" spans="1:10" s="129" customFormat="1" ht="20.25">
      <c r="A93" s="128"/>
      <c r="J93" s="130"/>
    </row>
  </sheetData>
  <sheetProtection/>
  <mergeCells count="27">
    <mergeCell ref="M7:M8"/>
    <mergeCell ref="D7:D8"/>
    <mergeCell ref="E7:E8"/>
    <mergeCell ref="F7:F8"/>
    <mergeCell ref="L7:L8"/>
    <mergeCell ref="K7:K8"/>
    <mergeCell ref="I7:I8"/>
    <mergeCell ref="A1:Q1"/>
    <mergeCell ref="A3:Q3"/>
    <mergeCell ref="A5:A8"/>
    <mergeCell ref="B5:I5"/>
    <mergeCell ref="J5:Q5"/>
    <mergeCell ref="B6:D6"/>
    <mergeCell ref="Q7:Q8"/>
    <mergeCell ref="P7:P8"/>
    <mergeCell ref="O7:O8"/>
    <mergeCell ref="E6:F6"/>
    <mergeCell ref="G6:I6"/>
    <mergeCell ref="J6:L6"/>
    <mergeCell ref="M6:N6"/>
    <mergeCell ref="O6:Q6"/>
    <mergeCell ref="B7:B8"/>
    <mergeCell ref="C7:C8"/>
    <mergeCell ref="J7:J8"/>
    <mergeCell ref="G7:G8"/>
    <mergeCell ref="H7:H8"/>
    <mergeCell ref="N7:N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47.8515625" style="0" customWidth="1"/>
    <col min="3" max="3" width="15.8515625" style="0" customWidth="1"/>
  </cols>
  <sheetData>
    <row r="2" spans="1:4" ht="16.5">
      <c r="A2" s="413" t="s">
        <v>370</v>
      </c>
      <c r="B2" s="413"/>
      <c r="C2" s="413"/>
      <c r="D2" s="413"/>
    </row>
    <row r="3" spans="2:4" ht="16.5">
      <c r="B3" s="268"/>
      <c r="C3" s="268"/>
      <c r="D3" s="268"/>
    </row>
    <row r="4" spans="1:4" ht="15.75" customHeight="1">
      <c r="A4" s="412" t="s">
        <v>443</v>
      </c>
      <c r="B4" s="412"/>
      <c r="C4" s="412"/>
      <c r="D4" s="412"/>
    </row>
    <row r="5" spans="2:4" ht="16.5" thickBot="1">
      <c r="B5" s="259"/>
      <c r="C5" s="259"/>
      <c r="D5" s="259"/>
    </row>
    <row r="6" spans="2:4" ht="19.5" thickBot="1">
      <c r="B6" s="269" t="s">
        <v>437</v>
      </c>
      <c r="C6" s="270" t="s">
        <v>32</v>
      </c>
      <c r="D6" s="271"/>
    </row>
    <row r="7" spans="2:3" ht="21.75" customHeight="1">
      <c r="B7" s="272" t="s">
        <v>438</v>
      </c>
      <c r="C7" s="273">
        <v>30</v>
      </c>
    </row>
    <row r="8" spans="2:3" ht="24" customHeight="1">
      <c r="B8" s="274" t="s">
        <v>439</v>
      </c>
      <c r="C8" s="275">
        <v>11</v>
      </c>
    </row>
    <row r="9" spans="2:3" ht="24" customHeight="1">
      <c r="B9" s="274" t="s">
        <v>440</v>
      </c>
      <c r="C9" s="275">
        <v>11</v>
      </c>
    </row>
    <row r="10" spans="2:3" ht="24" customHeight="1">
      <c r="B10" s="274" t="s">
        <v>441</v>
      </c>
      <c r="C10" s="275">
        <v>2</v>
      </c>
    </row>
    <row r="11" spans="2:3" ht="24" customHeight="1">
      <c r="B11" s="274" t="s">
        <v>444</v>
      </c>
      <c r="C11" s="275">
        <v>2</v>
      </c>
    </row>
    <row r="12" spans="2:3" ht="22.5" customHeight="1">
      <c r="B12" s="274" t="s">
        <v>445</v>
      </c>
      <c r="C12" s="275">
        <v>1</v>
      </c>
    </row>
    <row r="13" spans="2:3" ht="21" customHeight="1">
      <c r="B13" s="274" t="s">
        <v>446</v>
      </c>
      <c r="C13" s="275">
        <v>1</v>
      </c>
    </row>
    <row r="14" spans="2:3" ht="21.75" customHeight="1">
      <c r="B14" s="279" t="s">
        <v>447</v>
      </c>
      <c r="C14" s="275">
        <v>1</v>
      </c>
    </row>
    <row r="15" spans="2:3" ht="21.75" customHeight="1">
      <c r="B15" s="279" t="s">
        <v>448</v>
      </c>
      <c r="C15" s="275">
        <v>1</v>
      </c>
    </row>
    <row r="16" spans="2:3" ht="21.75" customHeight="1">
      <c r="B16" s="279" t="s">
        <v>449</v>
      </c>
      <c r="C16" s="275">
        <v>1</v>
      </c>
    </row>
    <row r="17" spans="2:3" ht="23.25" customHeight="1" thickBot="1">
      <c r="B17" s="276" t="s">
        <v>442</v>
      </c>
      <c r="C17" s="275">
        <v>2</v>
      </c>
    </row>
    <row r="18" spans="2:3" ht="20.25" customHeight="1" thickBot="1">
      <c r="B18" s="277" t="s">
        <v>32</v>
      </c>
      <c r="C18" s="278">
        <f>SUM(C7:C17)</f>
        <v>63</v>
      </c>
    </row>
    <row r="20" ht="15">
      <c r="B20" t="s">
        <v>18</v>
      </c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 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1" max="241" width="26.8515625" style="0" customWidth="1"/>
  </cols>
  <sheetData>
    <row r="2" spans="1:8" ht="18.75" thickBot="1">
      <c r="A2" s="290" t="s">
        <v>370</v>
      </c>
      <c r="B2" s="290"/>
      <c r="C2" s="290"/>
      <c r="D2" s="290"/>
      <c r="E2" s="290"/>
      <c r="F2" s="290"/>
      <c r="G2" s="290"/>
      <c r="H2" s="290"/>
    </row>
    <row r="5" spans="1:8" ht="18.75" customHeight="1">
      <c r="A5" s="418" t="s">
        <v>325</v>
      </c>
      <c r="B5" s="418"/>
      <c r="C5" s="418"/>
      <c r="D5" s="418"/>
      <c r="E5" s="418"/>
      <c r="F5" s="418"/>
      <c r="G5" s="418"/>
      <c r="H5" s="418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2"/>
      <c r="B9" s="419" t="s">
        <v>3</v>
      </c>
      <c r="C9" s="420"/>
      <c r="D9" s="419" t="s">
        <v>6</v>
      </c>
      <c r="E9" s="420"/>
      <c r="F9" s="419" t="s">
        <v>2</v>
      </c>
      <c r="G9" s="420"/>
    </row>
    <row r="10" spans="1:7" ht="31.5" customHeight="1">
      <c r="A10" s="133" t="s">
        <v>9</v>
      </c>
      <c r="B10" s="423">
        <v>60</v>
      </c>
      <c r="C10" s="424"/>
      <c r="D10" s="423">
        <v>225</v>
      </c>
      <c r="E10" s="424"/>
      <c r="F10" s="414">
        <v>285</v>
      </c>
      <c r="G10" s="415"/>
    </row>
    <row r="11" spans="1:8" ht="60" customHeight="1">
      <c r="A11" s="134" t="s">
        <v>253</v>
      </c>
      <c r="B11" s="416">
        <v>79224395</v>
      </c>
      <c r="C11" s="417"/>
      <c r="D11" s="416">
        <v>36302700</v>
      </c>
      <c r="E11" s="417"/>
      <c r="F11" s="416">
        <v>115527095</v>
      </c>
      <c r="G11" s="417"/>
      <c r="H11" s="183"/>
    </row>
    <row r="12" spans="1:8" ht="45">
      <c r="A12" s="135" t="s">
        <v>254</v>
      </c>
      <c r="B12" s="416">
        <v>71894637</v>
      </c>
      <c r="C12" s="417"/>
      <c r="D12" s="416">
        <v>29759875</v>
      </c>
      <c r="E12" s="417"/>
      <c r="F12" s="416">
        <v>101654512</v>
      </c>
      <c r="G12" s="417"/>
      <c r="H12" s="183"/>
    </row>
    <row r="13" spans="1:7" ht="60" customHeight="1">
      <c r="A13" s="136" t="s">
        <v>255</v>
      </c>
      <c r="B13" s="421">
        <v>90.75</v>
      </c>
      <c r="C13" s="422"/>
      <c r="D13" s="421">
        <v>81.98</v>
      </c>
      <c r="E13" s="422"/>
      <c r="F13" s="421">
        <v>87.99</v>
      </c>
      <c r="G13" s="42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ht="15.75" customHeight="1"/>
    <row r="20" ht="15.75" customHeight="1"/>
    <row r="21" ht="31.5" customHeight="1"/>
    <row r="25" ht="60" customHeight="1"/>
    <row r="28" ht="18.75" customHeight="1"/>
  </sheetData>
  <sheetProtection/>
  <mergeCells count="17">
    <mergeCell ref="A2:H2"/>
    <mergeCell ref="A5:H5"/>
    <mergeCell ref="B9:C9"/>
    <mergeCell ref="D9:E9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90" max="190" width="18.00390625" style="0" customWidth="1"/>
    <col min="191" max="192" width="13.8515625" style="0" customWidth="1"/>
    <col min="193" max="193" width="19.421875" style="0" customWidth="1"/>
    <col min="194" max="194" width="10.140625" style="0" bestFit="1" customWidth="1"/>
    <col min="195" max="195" width="8.8515625" style="0" customWidth="1"/>
    <col min="196" max="196" width="10.140625" style="0" bestFit="1" customWidth="1"/>
  </cols>
  <sheetData>
    <row r="1" spans="1:7" ht="18.75" thickBot="1">
      <c r="A1" s="290" t="s">
        <v>372</v>
      </c>
      <c r="B1" s="290"/>
      <c r="C1" s="290"/>
      <c r="D1" s="290"/>
      <c r="E1" s="290"/>
      <c r="F1" s="290"/>
      <c r="G1" s="290"/>
    </row>
    <row r="3" spans="1:7" ht="15">
      <c r="A3" s="412" t="s">
        <v>436</v>
      </c>
      <c r="B3" s="412"/>
      <c r="C3" s="412"/>
      <c r="D3" s="412"/>
      <c r="E3" s="412"/>
      <c r="F3" s="412"/>
      <c r="G3" s="412"/>
    </row>
    <row r="4" spans="1:7" ht="15">
      <c r="A4" s="412"/>
      <c r="B4" s="412"/>
      <c r="C4" s="412"/>
      <c r="D4" s="412"/>
      <c r="E4" s="412"/>
      <c r="F4" s="412"/>
      <c r="G4" s="412"/>
    </row>
    <row r="5" spans="2:5" ht="15">
      <c r="B5" s="429" t="s">
        <v>138</v>
      </c>
      <c r="C5" s="429"/>
      <c r="D5" s="429"/>
      <c r="E5" s="429"/>
    </row>
    <row r="6" spans="2:5" ht="15.75" customHeight="1">
      <c r="B6" s="137"/>
      <c r="C6" s="137"/>
      <c r="D6" s="137"/>
      <c r="E6" s="137"/>
    </row>
    <row r="7" spans="2:5" ht="30" customHeight="1">
      <c r="B7" s="433" t="s">
        <v>256</v>
      </c>
      <c r="C7" s="433" t="s">
        <v>257</v>
      </c>
      <c r="D7" s="433" t="s">
        <v>258</v>
      </c>
      <c r="E7" s="433" t="s">
        <v>259</v>
      </c>
    </row>
    <row r="8" spans="2:5" ht="32.25" customHeight="1">
      <c r="B8" s="433"/>
      <c r="C8" s="433"/>
      <c r="D8" s="434"/>
      <c r="E8" s="434"/>
    </row>
    <row r="9" spans="2:5" ht="1.5" customHeight="1" hidden="1">
      <c r="B9" s="433"/>
      <c r="C9" s="433"/>
      <c r="D9" s="434"/>
      <c r="E9" s="434"/>
    </row>
    <row r="10" spans="2:5" ht="15">
      <c r="B10" s="138" t="s">
        <v>204</v>
      </c>
      <c r="C10" s="139">
        <v>44</v>
      </c>
      <c r="D10" s="140">
        <v>67524395</v>
      </c>
      <c r="E10" s="140">
        <v>61144787</v>
      </c>
    </row>
    <row r="11" spans="2:5" ht="15">
      <c r="B11" s="138" t="s">
        <v>176</v>
      </c>
      <c r="C11" s="139">
        <v>7</v>
      </c>
      <c r="D11" s="140">
        <v>600000</v>
      </c>
      <c r="E11" s="140">
        <v>256500</v>
      </c>
    </row>
    <row r="12" spans="2:5" ht="15">
      <c r="B12" s="138" t="s">
        <v>205</v>
      </c>
      <c r="C12" s="139">
        <v>2</v>
      </c>
      <c r="D12" s="140">
        <v>400000</v>
      </c>
      <c r="E12" s="140">
        <v>103000</v>
      </c>
    </row>
    <row r="13" spans="2:5" ht="15">
      <c r="B13" s="138" t="s">
        <v>212</v>
      </c>
      <c r="C13" s="139">
        <v>1</v>
      </c>
      <c r="D13" s="140">
        <v>10000000</v>
      </c>
      <c r="E13" s="140">
        <v>10000000</v>
      </c>
    </row>
    <row r="14" spans="2:5" ht="15">
      <c r="B14" s="138" t="s">
        <v>344</v>
      </c>
      <c r="C14" s="139">
        <v>1</v>
      </c>
      <c r="D14" s="140">
        <v>100000</v>
      </c>
      <c r="E14" s="140">
        <v>66600</v>
      </c>
    </row>
    <row r="15" spans="2:5" ht="15">
      <c r="B15" s="138" t="s">
        <v>224</v>
      </c>
      <c r="C15" s="139">
        <v>1</v>
      </c>
      <c r="D15" s="140">
        <v>50000</v>
      </c>
      <c r="E15" s="140">
        <v>37500</v>
      </c>
    </row>
    <row r="16" spans="2:5" ht="15">
      <c r="B16" s="138" t="s">
        <v>197</v>
      </c>
      <c r="C16" s="139">
        <v>1</v>
      </c>
      <c r="D16" s="140">
        <v>50000</v>
      </c>
      <c r="E16" s="140">
        <v>6250</v>
      </c>
    </row>
    <row r="17" spans="2:5" ht="15">
      <c r="B17" s="138" t="s">
        <v>190</v>
      </c>
      <c r="C17" s="139">
        <v>1</v>
      </c>
      <c r="D17" s="140">
        <v>100000</v>
      </c>
      <c r="E17" s="140">
        <v>100000</v>
      </c>
    </row>
    <row r="18" spans="2:5" ht="15">
      <c r="B18" s="138" t="s">
        <v>177</v>
      </c>
      <c r="C18" s="139">
        <v>1</v>
      </c>
      <c r="D18" s="140">
        <v>200000</v>
      </c>
      <c r="E18" s="140">
        <v>80000</v>
      </c>
    </row>
    <row r="19" spans="2:5" ht="15">
      <c r="B19" s="138" t="s">
        <v>241</v>
      </c>
      <c r="C19" s="139">
        <v>1</v>
      </c>
      <c r="D19" s="140">
        <v>200000</v>
      </c>
      <c r="E19" s="140">
        <v>100000</v>
      </c>
    </row>
    <row r="20" spans="2:5" ht="15" customHeight="1">
      <c r="B20" s="426" t="s">
        <v>32</v>
      </c>
      <c r="C20" s="427"/>
      <c r="D20" s="428"/>
      <c r="E20" s="145">
        <f>SUM(E10:E19)</f>
        <v>71894637</v>
      </c>
    </row>
    <row r="21" spans="2:5" ht="15">
      <c r="B21" s="3" t="s">
        <v>18</v>
      </c>
      <c r="C21" s="3"/>
      <c r="D21" s="3"/>
      <c r="E21" s="141"/>
    </row>
    <row r="22" spans="2:5" ht="15.75" customHeight="1">
      <c r="B22" s="429" t="s">
        <v>151</v>
      </c>
      <c r="C22" s="429"/>
      <c r="D22" s="429"/>
      <c r="E22" s="429"/>
    </row>
    <row r="23" spans="2:5" ht="15">
      <c r="B23" s="144"/>
      <c r="C23" s="144"/>
      <c r="D23" s="144"/>
      <c r="E23" s="144"/>
    </row>
    <row r="24" spans="2:5" ht="45" customHeight="1">
      <c r="B24" s="430" t="s">
        <v>256</v>
      </c>
      <c r="C24" s="430" t="s">
        <v>257</v>
      </c>
      <c r="D24" s="430" t="s">
        <v>258</v>
      </c>
      <c r="E24" s="430" t="s">
        <v>259</v>
      </c>
    </row>
    <row r="25" spans="2:5" ht="15">
      <c r="B25" s="431"/>
      <c r="C25" s="431"/>
      <c r="D25" s="431"/>
      <c r="E25" s="431"/>
    </row>
    <row r="26" spans="2:5" ht="15" customHeight="1" hidden="1">
      <c r="B26" s="432"/>
      <c r="C26" s="432"/>
      <c r="D26" s="432"/>
      <c r="E26" s="432"/>
    </row>
    <row r="27" spans="2:5" ht="15">
      <c r="B27" s="138" t="s">
        <v>204</v>
      </c>
      <c r="C27" s="139">
        <v>151</v>
      </c>
      <c r="D27" s="140">
        <v>16367700</v>
      </c>
      <c r="E27" s="140">
        <v>13238725</v>
      </c>
    </row>
    <row r="28" spans="2:5" ht="15">
      <c r="B28" s="138" t="s">
        <v>177</v>
      </c>
      <c r="C28" s="139">
        <v>16</v>
      </c>
      <c r="D28" s="140">
        <v>1088000</v>
      </c>
      <c r="E28" s="140">
        <v>718050</v>
      </c>
    </row>
    <row r="29" spans="2:5" ht="15">
      <c r="B29" s="138" t="s">
        <v>205</v>
      </c>
      <c r="C29" s="139">
        <v>7</v>
      </c>
      <c r="D29" s="140">
        <v>2170000</v>
      </c>
      <c r="E29" s="140">
        <v>2006500</v>
      </c>
    </row>
    <row r="30" spans="2:5" ht="15">
      <c r="B30" s="138" t="s">
        <v>176</v>
      </c>
      <c r="C30" s="139">
        <v>6</v>
      </c>
      <c r="D30" s="140">
        <v>340000</v>
      </c>
      <c r="E30" s="140">
        <v>293500</v>
      </c>
    </row>
    <row r="31" spans="2:5" ht="15">
      <c r="B31" s="138" t="s">
        <v>345</v>
      </c>
      <c r="C31" s="139">
        <v>6</v>
      </c>
      <c r="D31" s="140">
        <v>1650000</v>
      </c>
      <c r="E31" s="140">
        <v>1524000</v>
      </c>
    </row>
    <row r="32" spans="2:5" ht="15">
      <c r="B32" s="138" t="s">
        <v>186</v>
      </c>
      <c r="C32" s="139">
        <v>4</v>
      </c>
      <c r="D32" s="140">
        <v>560000</v>
      </c>
      <c r="E32" s="140">
        <v>530000</v>
      </c>
    </row>
    <row r="33" spans="2:5" ht="15">
      <c r="B33" s="138" t="s">
        <v>211</v>
      </c>
      <c r="C33" s="139">
        <v>4</v>
      </c>
      <c r="D33" s="140">
        <v>1080000</v>
      </c>
      <c r="E33" s="140">
        <v>1047200</v>
      </c>
    </row>
    <row r="34" spans="2:5" ht="15">
      <c r="B34" s="138" t="s">
        <v>208</v>
      </c>
      <c r="C34" s="139">
        <v>4</v>
      </c>
      <c r="D34" s="140">
        <v>432000</v>
      </c>
      <c r="E34" s="140">
        <v>362000</v>
      </c>
    </row>
    <row r="35" spans="2:5" ht="15">
      <c r="B35" s="138" t="s">
        <v>197</v>
      </c>
      <c r="C35" s="139">
        <v>4</v>
      </c>
      <c r="D35" s="140">
        <v>430000</v>
      </c>
      <c r="E35" s="140">
        <v>429000</v>
      </c>
    </row>
    <row r="36" spans="2:5" ht="15">
      <c r="B36" s="138" t="s">
        <v>171</v>
      </c>
      <c r="C36" s="139">
        <v>3</v>
      </c>
      <c r="D36" s="140">
        <v>4070000</v>
      </c>
      <c r="E36" s="140">
        <v>4045000</v>
      </c>
    </row>
    <row r="37" spans="2:5" ht="15">
      <c r="B37" s="138" t="s">
        <v>201</v>
      </c>
      <c r="C37" s="139">
        <v>2</v>
      </c>
      <c r="D37" s="140">
        <v>110000</v>
      </c>
      <c r="E37" s="140">
        <v>99500</v>
      </c>
    </row>
    <row r="38" spans="2:5" ht="15">
      <c r="B38" s="138" t="s">
        <v>192</v>
      </c>
      <c r="C38" s="139">
        <v>2</v>
      </c>
      <c r="D38" s="140">
        <v>20000</v>
      </c>
      <c r="E38" s="140">
        <v>20000</v>
      </c>
    </row>
    <row r="39" spans="2:5" ht="15">
      <c r="B39" s="138" t="s">
        <v>179</v>
      </c>
      <c r="C39" s="139">
        <v>2</v>
      </c>
      <c r="D39" s="140">
        <v>60000</v>
      </c>
      <c r="E39" s="140">
        <v>60000</v>
      </c>
    </row>
    <row r="40" spans="2:5" ht="15">
      <c r="B40" s="138" t="s">
        <v>233</v>
      </c>
      <c r="C40" s="139">
        <v>2</v>
      </c>
      <c r="D40" s="140">
        <v>110000</v>
      </c>
      <c r="E40" s="140">
        <v>100000</v>
      </c>
    </row>
    <row r="41" spans="2:5" ht="15">
      <c r="B41" s="138" t="s">
        <v>215</v>
      </c>
      <c r="C41" s="139">
        <v>1</v>
      </c>
      <c r="D41" s="140">
        <v>20000</v>
      </c>
      <c r="E41" s="140">
        <v>20000</v>
      </c>
    </row>
    <row r="42" spans="2:5" ht="15">
      <c r="B42" s="138" t="s">
        <v>217</v>
      </c>
      <c r="C42" s="139">
        <v>1</v>
      </c>
      <c r="D42" s="140">
        <v>4000000</v>
      </c>
      <c r="E42" s="140">
        <v>2000000</v>
      </c>
    </row>
    <row r="43" spans="2:5" ht="15">
      <c r="B43" s="138" t="s">
        <v>196</v>
      </c>
      <c r="C43" s="139">
        <v>1</v>
      </c>
      <c r="D43" s="140">
        <v>500000</v>
      </c>
      <c r="E43" s="140">
        <v>500000</v>
      </c>
    </row>
    <row r="44" spans="2:5" ht="15">
      <c r="B44" s="138" t="s">
        <v>221</v>
      </c>
      <c r="C44" s="139">
        <v>1</v>
      </c>
      <c r="D44" s="140">
        <v>10000</v>
      </c>
      <c r="E44" s="140">
        <v>10000</v>
      </c>
    </row>
    <row r="45" spans="2:5" ht="15">
      <c r="B45" s="138" t="s">
        <v>222</v>
      </c>
      <c r="C45" s="139">
        <v>1</v>
      </c>
      <c r="D45" s="140">
        <v>10000</v>
      </c>
      <c r="E45" s="140">
        <v>6650</v>
      </c>
    </row>
    <row r="46" spans="2:5" ht="15">
      <c r="B46" s="138" t="s">
        <v>181</v>
      </c>
      <c r="C46" s="139">
        <v>1</v>
      </c>
      <c r="D46" s="140">
        <v>50000</v>
      </c>
      <c r="E46" s="140">
        <v>25000</v>
      </c>
    </row>
    <row r="47" spans="2:5" ht="15">
      <c r="B47" s="138" t="s">
        <v>225</v>
      </c>
      <c r="C47" s="139">
        <v>1</v>
      </c>
      <c r="D47" s="140">
        <v>25000</v>
      </c>
      <c r="E47" s="140">
        <v>24750</v>
      </c>
    </row>
    <row r="48" spans="2:5" ht="15">
      <c r="B48" s="138" t="s">
        <v>247</v>
      </c>
      <c r="C48" s="139">
        <v>1</v>
      </c>
      <c r="D48" s="140">
        <v>50000</v>
      </c>
      <c r="E48" s="140">
        <v>50000</v>
      </c>
    </row>
    <row r="49" spans="2:5" ht="15">
      <c r="B49" s="138" t="s">
        <v>214</v>
      </c>
      <c r="C49" s="139">
        <v>1</v>
      </c>
      <c r="D49" s="140">
        <v>100000</v>
      </c>
      <c r="E49" s="140">
        <v>100000</v>
      </c>
    </row>
    <row r="50" spans="2:5" ht="15">
      <c r="B50" s="138" t="s">
        <v>189</v>
      </c>
      <c r="C50" s="139">
        <v>1</v>
      </c>
      <c r="D50" s="140">
        <v>1000000</v>
      </c>
      <c r="E50" s="140">
        <v>500000</v>
      </c>
    </row>
    <row r="51" spans="2:5" ht="15">
      <c r="B51" s="138" t="s">
        <v>173</v>
      </c>
      <c r="C51" s="139">
        <v>1</v>
      </c>
      <c r="D51" s="140">
        <v>2000000</v>
      </c>
      <c r="E51" s="140">
        <v>2000000</v>
      </c>
    </row>
    <row r="52" spans="2:5" ht="15" customHeight="1">
      <c r="B52" s="138" t="s">
        <v>224</v>
      </c>
      <c r="C52" s="139">
        <v>1</v>
      </c>
      <c r="D52" s="140">
        <v>50000</v>
      </c>
      <c r="E52" s="140">
        <v>50000</v>
      </c>
    </row>
    <row r="53" spans="2:5" ht="15" customHeight="1">
      <c r="B53" s="425" t="s">
        <v>32</v>
      </c>
      <c r="C53" s="425"/>
      <c r="D53" s="425"/>
      <c r="E53" s="145">
        <f>SUM(E27:E52)</f>
        <v>29759875</v>
      </c>
    </row>
  </sheetData>
  <sheetProtection/>
  <mergeCells count="14">
    <mergeCell ref="A1:G1"/>
    <mergeCell ref="A3:G4"/>
    <mergeCell ref="B5:E5"/>
    <mergeCell ref="B7:B9"/>
    <mergeCell ref="C7:C9"/>
    <mergeCell ref="D7:D9"/>
    <mergeCell ref="E7:E9"/>
    <mergeCell ref="B53:D53"/>
    <mergeCell ref="B20:D20"/>
    <mergeCell ref="B22:E22"/>
    <mergeCell ref="B24:B26"/>
    <mergeCell ref="C24:C26"/>
    <mergeCell ref="D24:D26"/>
    <mergeCell ref="E24:E26"/>
  </mergeCells>
  <hyperlinks>
    <hyperlink ref="B10" r:id="rId1" display="http://www.ticaretsicil.gov.tr/istatistik/yabanci_iller_detay.php?il_kod=34&amp;yil0=2010"/>
    <hyperlink ref="B11" r:id="rId2" display="http://www.ticaretsicil.gov.tr/istatistik/yabanci_iller_detay.php?il_kod=6&amp;yil0=2010"/>
    <hyperlink ref="B12" r:id="rId3" display="http://www.ticaretsicil.gov.tr/istatistik/yabanci_iller_detay.php?il_kod=35&amp;yil0=2010"/>
    <hyperlink ref="B13" r:id="rId4" display="http://www.ticaretsicil.gov.tr/istatistik/yabanci_iller_detay.php?il_kod=41&amp;yil0=2010"/>
    <hyperlink ref="B14" r:id="rId5" display="http://www.ticaretsicil.gov.tr/istatistik/yabanci_iller_detay.php?il_kod=16&amp;yil0=2010"/>
    <hyperlink ref="B34" r:id="rId6" display="http://www.ticaretsicil.gov.tr/istatistik/yabanci_iller_detay.php?il_kod=42&amp;yil0=2010"/>
    <hyperlink ref="B35" r:id="rId7" display="http://www.ticaretsicil.gov.tr/istatistik/yabanci_iller_detay.php?il_kod=31&amp;yil0=2010"/>
    <hyperlink ref="B36" r:id="rId8" display="http://www.ticaretsicil.gov.tr/istatistik/yabanci_iller_detay.php?il_kod=27&amp;yil0=2010"/>
    <hyperlink ref="B37" r:id="rId9" display="http://www.ticaretsicil.gov.tr/istatistik/yabanci_iller_detay.php?il_kod=1&amp;yil0=2010"/>
    <hyperlink ref="B38" r:id="rId10" display="http://www.ticaretsicil.gov.tr/istatistik/yabanci_iller_detay.php?il_kod=16&amp;yil0=2010"/>
    <hyperlink ref="B39" r:id="rId11" display="http://www.ticaretsicil.gov.tr/istatistik/yabanci_iller_detay.php?il_kod=61&amp;yil0=2010"/>
    <hyperlink ref="B40" r:id="rId12" display="http://www.ticaretsicil.gov.tr/istatistik/yabanci_iller_detay.php?il_kod=41&amp;yil0=2010"/>
    <hyperlink ref="B41" r:id="rId13" display="http://www.ticaretsicil.gov.tr/istatistik/yabanci_iller_detay.php?il_kod=45&amp;yil0=2010"/>
    <hyperlink ref="B42" r:id="rId14" display="http://www.ticaretsicil.gov.tr/istatistik/yabanci_iller_detay.php?il_kod=3&amp;yil0=2010"/>
    <hyperlink ref="B43" r:id="rId15" display="http://www.ticaretsicil.gov.tr/istatistik/yabanci_iller_detay.php?il_kod=32&amp;yil0=2010"/>
    <hyperlink ref="B44" r:id="rId16" display="http://www.ticaretsicil.gov.tr/istatistik/yabanci_iller_detay.php?il_kod=59&amp;yil0=2010"/>
    <hyperlink ref="B45" r:id="rId17" display="http://www.ticaretsicil.gov.tr/istatistik/yabanci_iller_detay.php?il_kod=22&amp;yil0=2010"/>
    <hyperlink ref="B46" r:id="rId18" display="http://www.ticaretsicil.gov.tr/istatistik/yabanci_iller_detay.php?il_kod=65&amp;yil0=2010"/>
    <hyperlink ref="B47" r:id="rId19" display="http://www.ticaretsicil.gov.tr/istatistik/yabanci_iller_detay.php?il_kod=38&amp;yil0=2010"/>
    <hyperlink ref="B52" r:id="rId20" display="http://www.ticaretsicil.gov.tr/istatistik/yabanci_iller_detay.php?il_kod=14&amp;yil0=2010"/>
    <hyperlink ref="B19" r:id="rId21" display="http://www.ticaretsicil.gov.tr/istatistik/yabanci_iller_detay.php?il_kod=33&amp;yil0=2010"/>
    <hyperlink ref="B33" r:id="rId22" display="http://www.ticaretsicil.gov.tr/istatistik/yabanci_iller_detay.php?il_kod=9&amp;yil0=2010"/>
    <hyperlink ref="B32" r:id="rId23" display="http://www.ticaretsicil.gov.tr/istatistik/yabanci_iller_detay.php?il_kod=33&amp;yil0=2010"/>
    <hyperlink ref="B31" r:id="rId24" display="http://www.ticaretsicil.gov.tr/istatistik/yabanci_iller_detay.php?il_kod=48&amp;yil0=2010"/>
    <hyperlink ref="B30" r:id="rId25" display="http://www.ticaretsicil.gov.tr/istatistik/yabanci_iller_detay.php?il_kod=35&amp;yil0=2010"/>
    <hyperlink ref="B29" r:id="rId26" display="http://www.ticaretsicil.gov.tr/istatistik/yabanci_iller_detay.php?il_kod=6&amp;yil0=2010"/>
    <hyperlink ref="B28" r:id="rId27" display="http://www.ticaretsicil.gov.tr/istatistik/yabanci_iller_detay.php?il_kod=7&amp;yil0=2010"/>
    <hyperlink ref="B27" r:id="rId28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29"/>
  <headerFooter>
    <oddFooter>&amp;L15.02.2013&amp;CTÜRKİYE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M55" sqref="M5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8" max="198" width="18.00390625" style="0" customWidth="1"/>
    <col min="199" max="200" width="13.8515625" style="0" customWidth="1"/>
    <col min="201" max="201" width="19.421875" style="0" customWidth="1"/>
    <col min="203" max="203" width="11.421875" style="0" customWidth="1"/>
    <col min="205" max="205" width="20.140625" style="0" bestFit="1" customWidth="1"/>
  </cols>
  <sheetData>
    <row r="1" spans="1:6" ht="21.75" customHeight="1" thickBot="1">
      <c r="A1" s="435" t="s">
        <v>372</v>
      </c>
      <c r="B1" s="435"/>
      <c r="C1" s="435"/>
      <c r="D1" s="435"/>
      <c r="E1" s="435"/>
      <c r="F1" s="435"/>
    </row>
    <row r="3" spans="1:6" ht="16.5" customHeight="1">
      <c r="A3" s="311" t="s">
        <v>260</v>
      </c>
      <c r="B3" s="311"/>
      <c r="C3" s="311"/>
      <c r="D3" s="311"/>
      <c r="E3" s="311"/>
      <c r="F3" s="311"/>
    </row>
    <row r="4" spans="2:5" ht="16.5" customHeight="1">
      <c r="B4" s="429" t="s">
        <v>138</v>
      </c>
      <c r="C4" s="429"/>
      <c r="D4" s="429"/>
      <c r="E4" s="429"/>
    </row>
    <row r="5" spans="2:5" ht="16.5" customHeight="1">
      <c r="B5" s="137"/>
      <c r="C5" s="137"/>
      <c r="D5" s="137"/>
      <c r="E5" s="137"/>
    </row>
    <row r="6" spans="2:5" ht="16.5" customHeight="1">
      <c r="B6" s="433" t="s">
        <v>261</v>
      </c>
      <c r="C6" s="433" t="s">
        <v>262</v>
      </c>
      <c r="D6" s="433" t="s">
        <v>258</v>
      </c>
      <c r="E6" s="433" t="s">
        <v>259</v>
      </c>
    </row>
    <row r="7" spans="2:5" ht="16.5" customHeight="1">
      <c r="B7" s="433"/>
      <c r="C7" s="433"/>
      <c r="D7" s="434"/>
      <c r="E7" s="434"/>
    </row>
    <row r="8" spans="2:5" ht="16.5" customHeight="1">
      <c r="B8" s="433"/>
      <c r="C8" s="433"/>
      <c r="D8" s="434"/>
      <c r="E8" s="434"/>
    </row>
    <row r="9" spans="2:5" ht="16.5" customHeight="1">
      <c r="B9" s="139" t="s">
        <v>298</v>
      </c>
      <c r="C9" s="139">
        <v>8</v>
      </c>
      <c r="D9" s="140">
        <v>1550000</v>
      </c>
      <c r="E9" s="140">
        <v>1128000</v>
      </c>
    </row>
    <row r="10" spans="2:5" ht="16.5" customHeight="1">
      <c r="B10" s="139" t="s">
        <v>364</v>
      </c>
      <c r="C10" s="139">
        <v>7</v>
      </c>
      <c r="D10" s="140">
        <v>850000</v>
      </c>
      <c r="E10" s="140">
        <v>386250</v>
      </c>
    </row>
    <row r="11" spans="2:5" ht="16.5" customHeight="1">
      <c r="B11" s="139" t="s">
        <v>304</v>
      </c>
      <c r="C11" s="139">
        <v>6</v>
      </c>
      <c r="D11" s="140">
        <v>1574000</v>
      </c>
      <c r="E11" s="140">
        <v>478651</v>
      </c>
    </row>
    <row r="12" spans="2:5" ht="16.5" customHeight="1">
      <c r="B12" s="139" t="s">
        <v>306</v>
      </c>
      <c r="C12" s="139">
        <v>6</v>
      </c>
      <c r="D12" s="140">
        <v>1030000</v>
      </c>
      <c r="E12" s="140">
        <v>770000</v>
      </c>
    </row>
    <row r="13" spans="2:5" ht="16.5" customHeight="1">
      <c r="B13" s="139" t="s">
        <v>299</v>
      </c>
      <c r="C13" s="139">
        <v>4</v>
      </c>
      <c r="D13" s="140">
        <v>59430395</v>
      </c>
      <c r="E13" s="140">
        <v>56248935</v>
      </c>
    </row>
    <row r="14" spans="2:5" ht="16.5" customHeight="1">
      <c r="B14" s="139" t="s">
        <v>297</v>
      </c>
      <c r="C14" s="139">
        <v>3</v>
      </c>
      <c r="D14" s="140">
        <v>200000</v>
      </c>
      <c r="E14" s="139">
        <v>200000</v>
      </c>
    </row>
    <row r="15" spans="2:5" ht="16.5" customHeight="1">
      <c r="B15" s="139" t="s">
        <v>352</v>
      </c>
      <c r="C15" s="139">
        <v>2</v>
      </c>
      <c r="D15" s="140">
        <v>150000</v>
      </c>
      <c r="E15" s="140">
        <v>30000</v>
      </c>
    </row>
    <row r="16" spans="2:5" ht="16.5" customHeight="1">
      <c r="B16" s="139" t="s">
        <v>305</v>
      </c>
      <c r="C16" s="139">
        <v>2</v>
      </c>
      <c r="D16" s="140">
        <v>300000</v>
      </c>
      <c r="E16" s="139">
        <v>42500</v>
      </c>
    </row>
    <row r="17" spans="2:5" ht="16.5" customHeight="1">
      <c r="B17" s="139" t="s">
        <v>302</v>
      </c>
      <c r="C17" s="139">
        <v>2</v>
      </c>
      <c r="D17" s="140">
        <v>400000</v>
      </c>
      <c r="E17" s="140">
        <v>181000</v>
      </c>
    </row>
    <row r="18" spans="2:5" ht="16.5" customHeight="1">
      <c r="B18" s="139" t="s">
        <v>398</v>
      </c>
      <c r="C18" s="139">
        <v>2</v>
      </c>
      <c r="D18" s="140">
        <v>375000</v>
      </c>
      <c r="E18" s="139">
        <v>50001</v>
      </c>
    </row>
    <row r="19" spans="2:5" ht="16.5" customHeight="1">
      <c r="B19" s="139" t="s">
        <v>335</v>
      </c>
      <c r="C19" s="139">
        <v>2</v>
      </c>
      <c r="D19" s="140">
        <v>200000</v>
      </c>
      <c r="E19" s="139">
        <v>115000</v>
      </c>
    </row>
    <row r="20" spans="2:5" ht="16.5" customHeight="1">
      <c r="B20" s="139" t="s">
        <v>308</v>
      </c>
      <c r="C20" s="139">
        <v>2</v>
      </c>
      <c r="D20" s="140">
        <v>200000</v>
      </c>
      <c r="E20" s="139">
        <v>150000</v>
      </c>
    </row>
    <row r="21" spans="2:5" ht="16.5" customHeight="1">
      <c r="B21" s="139" t="s">
        <v>313</v>
      </c>
      <c r="C21" s="139">
        <v>2</v>
      </c>
      <c r="D21" s="140">
        <v>200000</v>
      </c>
      <c r="E21" s="140">
        <v>133300</v>
      </c>
    </row>
    <row r="22" spans="2:5" ht="16.5" customHeight="1">
      <c r="B22" s="139" t="s">
        <v>312</v>
      </c>
      <c r="C22" s="139">
        <v>2</v>
      </c>
      <c r="D22" s="140">
        <v>410000</v>
      </c>
      <c r="E22" s="140">
        <v>170000</v>
      </c>
    </row>
    <row r="23" spans="2:5" ht="16.5" customHeight="1">
      <c r="B23" s="139" t="s">
        <v>310</v>
      </c>
      <c r="C23" s="139">
        <v>2</v>
      </c>
      <c r="D23" s="140">
        <v>1230000</v>
      </c>
      <c r="E23" s="140">
        <v>605000</v>
      </c>
    </row>
    <row r="24" spans="2:5" ht="16.5" customHeight="1">
      <c r="B24" s="139" t="s">
        <v>399</v>
      </c>
      <c r="C24" s="139">
        <v>2</v>
      </c>
      <c r="D24" s="140">
        <v>10100000</v>
      </c>
      <c r="E24" s="140">
        <v>10033300</v>
      </c>
    </row>
    <row r="25" spans="2:5" ht="16.5" customHeight="1">
      <c r="B25" s="139" t="s">
        <v>321</v>
      </c>
      <c r="C25" s="139">
        <v>1</v>
      </c>
      <c r="D25" s="140">
        <v>50000</v>
      </c>
      <c r="E25" s="140">
        <v>37500</v>
      </c>
    </row>
    <row r="26" spans="2:5" ht="16.5" customHeight="1">
      <c r="B26" s="139" t="s">
        <v>301</v>
      </c>
      <c r="C26" s="139">
        <v>1</v>
      </c>
      <c r="D26" s="140">
        <v>50000</v>
      </c>
      <c r="E26" s="140">
        <v>50000</v>
      </c>
    </row>
    <row r="27" spans="2:5" ht="16.5" customHeight="1">
      <c r="B27" s="139" t="s">
        <v>362</v>
      </c>
      <c r="C27" s="139">
        <v>1</v>
      </c>
      <c r="D27" s="140">
        <v>250000</v>
      </c>
      <c r="E27" s="140">
        <v>62500</v>
      </c>
    </row>
    <row r="28" spans="2:5" ht="16.5" customHeight="1">
      <c r="B28" s="139" t="s">
        <v>322</v>
      </c>
      <c r="C28" s="139">
        <v>1</v>
      </c>
      <c r="D28" s="140">
        <v>100000</v>
      </c>
      <c r="E28" s="140">
        <v>49000</v>
      </c>
    </row>
    <row r="29" spans="2:5" ht="16.5" customHeight="1">
      <c r="B29" s="139" t="s">
        <v>300</v>
      </c>
      <c r="C29" s="139">
        <v>1</v>
      </c>
      <c r="D29" s="140">
        <v>150000</v>
      </c>
      <c r="E29" s="140">
        <v>18750</v>
      </c>
    </row>
    <row r="30" spans="2:5" ht="16.5" customHeight="1">
      <c r="B30" s="139" t="s">
        <v>333</v>
      </c>
      <c r="C30" s="139">
        <v>1</v>
      </c>
      <c r="D30" s="140">
        <v>660000</v>
      </c>
      <c r="E30" s="140">
        <v>336600</v>
      </c>
    </row>
    <row r="31" spans="2:5" ht="16.5" customHeight="1">
      <c r="B31" s="139" t="s">
        <v>316</v>
      </c>
      <c r="C31" s="139">
        <v>1</v>
      </c>
      <c r="D31" s="140">
        <v>240000</v>
      </c>
      <c r="E31" s="140">
        <v>120000</v>
      </c>
    </row>
    <row r="32" spans="2:5" ht="16.5" customHeight="1">
      <c r="B32" s="139" t="s">
        <v>400</v>
      </c>
      <c r="C32" s="139">
        <v>1</v>
      </c>
      <c r="D32" s="140">
        <v>50000</v>
      </c>
      <c r="E32" s="140">
        <v>50000</v>
      </c>
    </row>
    <row r="33" spans="2:5" ht="16.5" customHeight="1">
      <c r="B33" s="139" t="s">
        <v>401</v>
      </c>
      <c r="C33" s="139">
        <v>1</v>
      </c>
      <c r="D33" s="140">
        <v>360000</v>
      </c>
      <c r="E33" s="140">
        <v>120000</v>
      </c>
    </row>
    <row r="34" spans="2:5" ht="16.5" customHeight="1">
      <c r="B34" s="139" t="s">
        <v>324</v>
      </c>
      <c r="C34" s="139">
        <v>1</v>
      </c>
      <c r="D34" s="140">
        <v>100000</v>
      </c>
      <c r="E34" s="140">
        <v>50000</v>
      </c>
    </row>
    <row r="35" spans="2:5" ht="16.5" customHeight="1">
      <c r="B35" s="139" t="s">
        <v>402</v>
      </c>
      <c r="C35" s="139">
        <v>1</v>
      </c>
      <c r="D35" s="140">
        <v>200000</v>
      </c>
      <c r="E35" s="140">
        <v>30000</v>
      </c>
    </row>
    <row r="36" spans="2:5" ht="16.5" customHeight="1">
      <c r="B36" s="139" t="s">
        <v>403</v>
      </c>
      <c r="C36" s="139">
        <v>1</v>
      </c>
      <c r="D36" s="140">
        <v>50000</v>
      </c>
      <c r="E36" s="140">
        <v>50000</v>
      </c>
    </row>
    <row r="37" spans="2:5" ht="16.5" customHeight="1">
      <c r="B37" s="139" t="s">
        <v>320</v>
      </c>
      <c r="C37" s="139">
        <v>1</v>
      </c>
      <c r="D37" s="140">
        <v>100000</v>
      </c>
      <c r="E37" s="140">
        <v>33350</v>
      </c>
    </row>
    <row r="38" spans="2:5" ht="16.5" customHeight="1">
      <c r="B38" s="139" t="s">
        <v>311</v>
      </c>
      <c r="C38" s="139">
        <v>1</v>
      </c>
      <c r="D38" s="140">
        <v>50000</v>
      </c>
      <c r="E38" s="140">
        <v>50000</v>
      </c>
    </row>
    <row r="39" spans="2:5" ht="16.5" customHeight="1">
      <c r="B39" s="139" t="s">
        <v>318</v>
      </c>
      <c r="C39" s="139">
        <v>1</v>
      </c>
      <c r="D39" s="140">
        <v>230000</v>
      </c>
      <c r="E39" s="140">
        <v>115000</v>
      </c>
    </row>
    <row r="40" spans="2:5" ht="16.5" customHeight="1">
      <c r="B40" s="425" t="s">
        <v>32</v>
      </c>
      <c r="C40" s="425"/>
      <c r="D40" s="425"/>
      <c r="E40" s="145">
        <f>SUM(E9:E39)</f>
        <v>71894637</v>
      </c>
    </row>
    <row r="41" spans="2:5" ht="16.5" customHeight="1">
      <c r="B41" s="142"/>
      <c r="C41" s="142"/>
      <c r="D41" s="143"/>
      <c r="E41" s="143"/>
    </row>
    <row r="42" spans="2:5" ht="16.5" customHeight="1">
      <c r="B42" s="142"/>
      <c r="C42" s="142"/>
      <c r="D42" s="143"/>
      <c r="E42" s="143"/>
    </row>
    <row r="43" spans="2:5" ht="16.5" customHeight="1">
      <c r="B43" s="142"/>
      <c r="C43" s="142"/>
      <c r="D43" s="143"/>
      <c r="E43" s="143"/>
    </row>
    <row r="44" spans="2:5" ht="16.5" customHeight="1">
      <c r="B44" s="142"/>
      <c r="C44" s="142"/>
      <c r="D44" s="143"/>
      <c r="E44" s="143"/>
    </row>
    <row r="45" spans="2:5" ht="16.5" customHeight="1">
      <c r="B45" s="142"/>
      <c r="C45" s="142"/>
      <c r="D45" s="143"/>
      <c r="E45" s="143"/>
    </row>
    <row r="46" spans="2:5" ht="16.5" customHeight="1">
      <c r="B46" s="142"/>
      <c r="C46" s="142"/>
      <c r="D46" s="143"/>
      <c r="E46" s="143"/>
    </row>
    <row r="47" spans="2:5" ht="16.5" customHeight="1">
      <c r="B47" s="429" t="s">
        <v>151</v>
      </c>
      <c r="C47" s="429"/>
      <c r="D47" s="429"/>
      <c r="E47" s="429"/>
    </row>
    <row r="48" spans="2:5" ht="16.5" customHeight="1">
      <c r="B48" s="144"/>
      <c r="C48" s="144"/>
      <c r="D48" s="144"/>
      <c r="E48" s="144"/>
    </row>
    <row r="49" spans="2:5" ht="16.5" customHeight="1">
      <c r="B49" s="433" t="s">
        <v>261</v>
      </c>
      <c r="C49" s="433" t="s">
        <v>257</v>
      </c>
      <c r="D49" s="433" t="s">
        <v>258</v>
      </c>
      <c r="E49" s="433" t="s">
        <v>259</v>
      </c>
    </row>
    <row r="50" spans="2:5" ht="16.5" customHeight="1">
      <c r="B50" s="433"/>
      <c r="C50" s="433"/>
      <c r="D50" s="434"/>
      <c r="E50" s="434"/>
    </row>
    <row r="51" spans="2:5" ht="16.5" customHeight="1">
      <c r="B51" s="433"/>
      <c r="C51" s="433"/>
      <c r="D51" s="434"/>
      <c r="E51" s="434"/>
    </row>
    <row r="52" spans="2:5" ht="16.5" customHeight="1">
      <c r="B52" s="139" t="s">
        <v>298</v>
      </c>
      <c r="C52" s="146">
        <v>32</v>
      </c>
      <c r="D52" s="147">
        <v>3023000</v>
      </c>
      <c r="E52" s="147">
        <v>2610000</v>
      </c>
    </row>
    <row r="53" spans="2:5" ht="16.5" customHeight="1">
      <c r="B53" s="139" t="s">
        <v>297</v>
      </c>
      <c r="C53" s="146">
        <v>25</v>
      </c>
      <c r="D53" s="147">
        <v>3230000</v>
      </c>
      <c r="E53" s="147">
        <v>3060000</v>
      </c>
    </row>
    <row r="54" spans="2:5" ht="16.5" customHeight="1">
      <c r="B54" s="139" t="s">
        <v>364</v>
      </c>
      <c r="C54" s="146">
        <v>22</v>
      </c>
      <c r="D54" s="147">
        <v>1922000</v>
      </c>
      <c r="E54" s="147">
        <v>960675</v>
      </c>
    </row>
    <row r="55" spans="2:5" ht="16.5" customHeight="1">
      <c r="B55" s="139" t="s">
        <v>319</v>
      </c>
      <c r="C55" s="146">
        <v>20</v>
      </c>
      <c r="D55" s="147">
        <v>3380000</v>
      </c>
      <c r="E55" s="147">
        <v>3231000</v>
      </c>
    </row>
    <row r="56" spans="2:5" ht="16.5" customHeight="1">
      <c r="B56" s="139" t="s">
        <v>311</v>
      </c>
      <c r="C56" s="146">
        <v>17</v>
      </c>
      <c r="D56" s="147">
        <v>6585000</v>
      </c>
      <c r="E56" s="147">
        <v>3385500</v>
      </c>
    </row>
    <row r="57" spans="2:5" ht="16.5" customHeight="1">
      <c r="B57" s="139" t="s">
        <v>300</v>
      </c>
      <c r="C57" s="146">
        <v>10</v>
      </c>
      <c r="D57" s="147">
        <v>1360000</v>
      </c>
      <c r="E57" s="147">
        <v>1270000</v>
      </c>
    </row>
    <row r="58" spans="2:5" ht="16.5" customHeight="1">
      <c r="B58" s="139" t="s">
        <v>312</v>
      </c>
      <c r="C58" s="146">
        <v>9</v>
      </c>
      <c r="D58" s="147">
        <v>480000</v>
      </c>
      <c r="E58" s="147">
        <v>348900</v>
      </c>
    </row>
    <row r="59" spans="2:5" ht="16.5" customHeight="1">
      <c r="B59" s="139" t="s">
        <v>335</v>
      </c>
      <c r="C59" s="146">
        <v>6</v>
      </c>
      <c r="D59" s="147">
        <v>300000</v>
      </c>
      <c r="E59" s="147">
        <v>140100</v>
      </c>
    </row>
    <row r="60" spans="2:5" ht="16.5" customHeight="1">
      <c r="B60" s="139" t="s">
        <v>318</v>
      </c>
      <c r="C60" s="146">
        <v>6</v>
      </c>
      <c r="D60" s="147">
        <v>2580000</v>
      </c>
      <c r="E60" s="147">
        <v>2305000</v>
      </c>
    </row>
    <row r="61" spans="2:5" ht="16.5" customHeight="1">
      <c r="B61" s="139" t="s">
        <v>304</v>
      </c>
      <c r="C61" s="146">
        <v>6</v>
      </c>
      <c r="D61" s="147">
        <v>260000</v>
      </c>
      <c r="E61" s="147">
        <v>181500</v>
      </c>
    </row>
    <row r="62" spans="2:5" ht="16.5" customHeight="1">
      <c r="B62" s="139" t="s">
        <v>299</v>
      </c>
      <c r="C62" s="146">
        <v>6</v>
      </c>
      <c r="D62" s="147">
        <v>203000</v>
      </c>
      <c r="E62" s="147">
        <v>170700</v>
      </c>
    </row>
    <row r="63" spans="2:5" ht="16.5" customHeight="1">
      <c r="B63" s="139" t="s">
        <v>301</v>
      </c>
      <c r="C63" s="146">
        <v>5</v>
      </c>
      <c r="D63" s="147">
        <v>100000</v>
      </c>
      <c r="E63" s="147">
        <v>50000</v>
      </c>
    </row>
    <row r="64" spans="2:5" ht="16.5" customHeight="1">
      <c r="B64" s="139" t="s">
        <v>347</v>
      </c>
      <c r="C64" s="146">
        <v>5</v>
      </c>
      <c r="D64" s="147">
        <v>570000</v>
      </c>
      <c r="E64" s="147">
        <v>569500</v>
      </c>
    </row>
    <row r="65" spans="2:5" ht="16.5" customHeight="1">
      <c r="B65" s="139" t="s">
        <v>346</v>
      </c>
      <c r="C65" s="146">
        <v>4</v>
      </c>
      <c r="D65" s="147">
        <v>730000</v>
      </c>
      <c r="E65" s="147">
        <v>581000</v>
      </c>
    </row>
    <row r="66" spans="2:5" ht="16.5" customHeight="1">
      <c r="B66" s="139" t="s">
        <v>310</v>
      </c>
      <c r="C66" s="146">
        <v>4</v>
      </c>
      <c r="D66" s="147">
        <v>3625700</v>
      </c>
      <c r="E66" s="147">
        <v>3625700</v>
      </c>
    </row>
    <row r="67" spans="2:5" ht="16.5" customHeight="1">
      <c r="B67" s="139" t="s">
        <v>305</v>
      </c>
      <c r="C67" s="146">
        <v>3</v>
      </c>
      <c r="D67" s="147">
        <v>120000</v>
      </c>
      <c r="E67" s="147">
        <v>60000</v>
      </c>
    </row>
    <row r="68" spans="2:5" ht="16.5" customHeight="1">
      <c r="B68" s="139" t="s">
        <v>303</v>
      </c>
      <c r="C68" s="146">
        <v>3</v>
      </c>
      <c r="D68" s="147">
        <v>120000</v>
      </c>
      <c r="E68" s="147">
        <v>53000</v>
      </c>
    </row>
    <row r="69" spans="2:5" ht="16.5" customHeight="1">
      <c r="B69" s="139" t="s">
        <v>404</v>
      </c>
      <c r="C69" s="146">
        <v>3</v>
      </c>
      <c r="D69" s="147">
        <v>81000</v>
      </c>
      <c r="E69" s="147">
        <v>81000</v>
      </c>
    </row>
    <row r="70" spans="2:5" ht="16.5" customHeight="1">
      <c r="B70" s="139" t="s">
        <v>320</v>
      </c>
      <c r="C70" s="146">
        <v>2</v>
      </c>
      <c r="D70" s="147">
        <v>110000</v>
      </c>
      <c r="E70" s="147">
        <v>105000</v>
      </c>
    </row>
    <row r="71" spans="2:5" ht="16.5" customHeight="1">
      <c r="B71" s="139" t="s">
        <v>332</v>
      </c>
      <c r="C71" s="146">
        <v>2</v>
      </c>
      <c r="D71" s="147">
        <v>510000</v>
      </c>
      <c r="E71" s="147">
        <v>509950</v>
      </c>
    </row>
    <row r="72" spans="2:5" ht="16.5" customHeight="1">
      <c r="B72" s="139" t="s">
        <v>353</v>
      </c>
      <c r="C72" s="146">
        <v>2</v>
      </c>
      <c r="D72" s="147">
        <v>210000</v>
      </c>
      <c r="E72" s="147">
        <v>110000</v>
      </c>
    </row>
    <row r="73" spans="2:5" ht="16.5" customHeight="1">
      <c r="B73" s="139" t="s">
        <v>349</v>
      </c>
      <c r="C73" s="146">
        <v>2</v>
      </c>
      <c r="D73" s="147">
        <v>250000</v>
      </c>
      <c r="E73" s="147">
        <v>200500</v>
      </c>
    </row>
    <row r="74" spans="2:5" ht="16.5" customHeight="1">
      <c r="B74" s="139" t="s">
        <v>334</v>
      </c>
      <c r="C74" s="146">
        <v>2</v>
      </c>
      <c r="D74" s="147">
        <v>90000</v>
      </c>
      <c r="E74" s="147">
        <v>80000</v>
      </c>
    </row>
    <row r="75" spans="2:5" ht="16.5" customHeight="1">
      <c r="B75" s="139" t="s">
        <v>316</v>
      </c>
      <c r="C75" s="146">
        <v>2</v>
      </c>
      <c r="D75" s="147">
        <v>20000</v>
      </c>
      <c r="E75" s="147">
        <v>8325</v>
      </c>
    </row>
    <row r="76" spans="2:5" ht="16.5" customHeight="1">
      <c r="B76" s="139" t="s">
        <v>321</v>
      </c>
      <c r="C76" s="146">
        <v>2</v>
      </c>
      <c r="D76" s="147">
        <v>300000</v>
      </c>
      <c r="E76" s="147">
        <v>300000</v>
      </c>
    </row>
    <row r="77" spans="2:5" ht="16.5" customHeight="1">
      <c r="B77" s="139" t="s">
        <v>352</v>
      </c>
      <c r="C77" s="146">
        <v>2</v>
      </c>
      <c r="D77" s="147">
        <v>30000</v>
      </c>
      <c r="E77" s="147">
        <v>20000</v>
      </c>
    </row>
    <row r="78" spans="2:5" ht="16.5" customHeight="1">
      <c r="B78" s="139" t="s">
        <v>315</v>
      </c>
      <c r="C78" s="146">
        <v>2</v>
      </c>
      <c r="D78" s="147">
        <v>20000</v>
      </c>
      <c r="E78" s="147">
        <v>20000</v>
      </c>
    </row>
    <row r="79" spans="2:5" ht="16.5" customHeight="1">
      <c r="B79" s="139" t="s">
        <v>405</v>
      </c>
      <c r="C79" s="146">
        <v>2</v>
      </c>
      <c r="D79" s="147">
        <v>30000</v>
      </c>
      <c r="E79" s="147">
        <v>29500</v>
      </c>
    </row>
    <row r="80" spans="2:5" ht="16.5" customHeight="1">
      <c r="B80" s="139" t="s">
        <v>348</v>
      </c>
      <c r="C80" s="146">
        <v>2</v>
      </c>
      <c r="D80" s="147">
        <v>110000</v>
      </c>
      <c r="E80" s="147">
        <v>110000</v>
      </c>
    </row>
    <row r="81" spans="2:5" ht="16.5" customHeight="1">
      <c r="B81" s="139" t="s">
        <v>323</v>
      </c>
      <c r="C81" s="146">
        <v>2</v>
      </c>
      <c r="D81" s="147">
        <v>70000</v>
      </c>
      <c r="E81" s="147">
        <v>50025</v>
      </c>
    </row>
    <row r="82" spans="2:5" ht="16.5" customHeight="1">
      <c r="B82" s="139" t="s">
        <v>406</v>
      </c>
      <c r="C82" s="146">
        <v>1</v>
      </c>
      <c r="D82" s="147">
        <v>100000</v>
      </c>
      <c r="E82" s="147">
        <v>50000</v>
      </c>
    </row>
    <row r="83" spans="2:5" ht="16.5" customHeight="1">
      <c r="B83" s="139" t="s">
        <v>314</v>
      </c>
      <c r="C83" s="146">
        <v>1</v>
      </c>
      <c r="D83" s="147">
        <v>10000</v>
      </c>
      <c r="E83" s="147">
        <v>10000</v>
      </c>
    </row>
    <row r="84" spans="2:5" ht="16.5" customHeight="1">
      <c r="B84" s="139" t="s">
        <v>351</v>
      </c>
      <c r="C84" s="146">
        <v>1</v>
      </c>
      <c r="D84" s="147">
        <v>100000</v>
      </c>
      <c r="E84" s="147">
        <v>50000</v>
      </c>
    </row>
    <row r="85" spans="2:5" ht="16.5" customHeight="1">
      <c r="B85" s="139" t="s">
        <v>407</v>
      </c>
      <c r="C85" s="146">
        <v>1</v>
      </c>
      <c r="D85" s="147">
        <v>1000000</v>
      </c>
      <c r="E85" s="147">
        <v>500000</v>
      </c>
    </row>
    <row r="86" spans="2:5" ht="16.5" customHeight="1">
      <c r="B86" s="139" t="s">
        <v>354</v>
      </c>
      <c r="C86" s="146">
        <v>1</v>
      </c>
      <c r="D86" s="147">
        <v>100000</v>
      </c>
      <c r="E86" s="147">
        <v>50000</v>
      </c>
    </row>
    <row r="87" spans="2:5" ht="16.5" customHeight="1">
      <c r="B87" s="139" t="s">
        <v>408</v>
      </c>
      <c r="C87" s="146">
        <v>1</v>
      </c>
      <c r="D87" s="147">
        <v>10000</v>
      </c>
      <c r="E87" s="147">
        <v>10000</v>
      </c>
    </row>
    <row r="88" spans="2:5" ht="16.5" customHeight="1">
      <c r="B88" s="139" t="s">
        <v>333</v>
      </c>
      <c r="C88" s="146">
        <v>1</v>
      </c>
      <c r="D88" s="147">
        <v>10000</v>
      </c>
      <c r="E88" s="147">
        <v>10000</v>
      </c>
    </row>
    <row r="89" spans="2:5" ht="16.5" customHeight="1">
      <c r="B89" s="139" t="s">
        <v>400</v>
      </c>
      <c r="C89" s="146">
        <v>1</v>
      </c>
      <c r="D89" s="147">
        <v>4000000</v>
      </c>
      <c r="E89" s="147">
        <v>4000000</v>
      </c>
    </row>
    <row r="90" spans="2:5" ht="16.5" customHeight="1">
      <c r="B90" s="139" t="s">
        <v>409</v>
      </c>
      <c r="C90" s="146">
        <v>1</v>
      </c>
      <c r="D90" s="147">
        <v>200000</v>
      </c>
      <c r="E90" s="147">
        <v>20000</v>
      </c>
    </row>
    <row r="91" spans="2:5" ht="16.5" customHeight="1">
      <c r="B91" s="139" t="s">
        <v>363</v>
      </c>
      <c r="C91" s="146">
        <v>1</v>
      </c>
      <c r="D91" s="147">
        <v>50000</v>
      </c>
      <c r="E91" s="147">
        <v>5000</v>
      </c>
    </row>
    <row r="92" spans="2:5" ht="16.5" customHeight="1">
      <c r="B92" s="139" t="s">
        <v>410</v>
      </c>
      <c r="C92" s="146">
        <v>1</v>
      </c>
      <c r="D92" s="147">
        <v>15000</v>
      </c>
      <c r="E92" s="147">
        <v>500</v>
      </c>
    </row>
    <row r="93" spans="2:5" ht="16.5" customHeight="1">
      <c r="B93" s="139" t="s">
        <v>309</v>
      </c>
      <c r="C93" s="146">
        <v>1</v>
      </c>
      <c r="D93" s="147">
        <v>100000</v>
      </c>
      <c r="E93" s="147">
        <v>100000</v>
      </c>
    </row>
    <row r="94" spans="2:5" ht="16.5" customHeight="1">
      <c r="B94" s="139" t="s">
        <v>302</v>
      </c>
      <c r="C94" s="146">
        <v>1</v>
      </c>
      <c r="D94" s="147">
        <v>20000</v>
      </c>
      <c r="E94" s="147">
        <v>20000</v>
      </c>
    </row>
    <row r="95" spans="2:5" ht="16.5" customHeight="1">
      <c r="B95" s="139" t="s">
        <v>324</v>
      </c>
      <c r="C95" s="146">
        <v>1</v>
      </c>
      <c r="D95" s="147">
        <v>10000</v>
      </c>
      <c r="E95" s="147">
        <v>10000</v>
      </c>
    </row>
    <row r="96" spans="2:5" ht="16.5" customHeight="1">
      <c r="B96" s="139" t="s">
        <v>307</v>
      </c>
      <c r="C96" s="146">
        <v>1</v>
      </c>
      <c r="D96" s="147">
        <v>10000</v>
      </c>
      <c r="E96" s="147">
        <v>10000</v>
      </c>
    </row>
    <row r="97" spans="2:5" ht="16.5" customHeight="1">
      <c r="B97" s="139" t="s">
        <v>350</v>
      </c>
      <c r="C97" s="146">
        <v>1</v>
      </c>
      <c r="D97" s="147">
        <v>100000</v>
      </c>
      <c r="E97" s="147">
        <v>100000</v>
      </c>
    </row>
    <row r="98" spans="2:5" ht="16.5" customHeight="1">
      <c r="B98" s="139" t="s">
        <v>411</v>
      </c>
      <c r="C98" s="146">
        <v>1</v>
      </c>
      <c r="D98" s="147">
        <v>33000</v>
      </c>
      <c r="E98" s="147">
        <v>33000</v>
      </c>
    </row>
    <row r="99" spans="2:5" ht="16.5" customHeight="1">
      <c r="B99" s="139" t="s">
        <v>317</v>
      </c>
      <c r="C99" s="146">
        <v>1</v>
      </c>
      <c r="D99" s="147">
        <v>60000</v>
      </c>
      <c r="E99" s="147">
        <v>60000</v>
      </c>
    </row>
    <row r="100" spans="2:5" ht="16.5" customHeight="1">
      <c r="B100" s="139" t="s">
        <v>313</v>
      </c>
      <c r="C100" s="146">
        <v>1</v>
      </c>
      <c r="D100" s="147">
        <v>400000</v>
      </c>
      <c r="E100" s="147">
        <v>400000</v>
      </c>
    </row>
    <row r="101" spans="2:5" ht="16.5" customHeight="1">
      <c r="B101" s="139" t="s">
        <v>412</v>
      </c>
      <c r="C101" s="146">
        <v>1</v>
      </c>
      <c r="D101" s="147">
        <v>180000</v>
      </c>
      <c r="E101" s="147">
        <v>60000</v>
      </c>
    </row>
    <row r="102" spans="2:5" ht="16.5" customHeight="1">
      <c r="B102" s="139" t="s">
        <v>361</v>
      </c>
      <c r="C102" s="146">
        <v>1</v>
      </c>
      <c r="D102" s="147">
        <v>50000</v>
      </c>
      <c r="E102" s="147">
        <v>24500</v>
      </c>
    </row>
    <row r="103" spans="2:5" ht="16.5" customHeight="1">
      <c r="B103" s="139" t="s">
        <v>306</v>
      </c>
      <c r="C103" s="146">
        <v>1</v>
      </c>
      <c r="D103" s="147">
        <v>10000</v>
      </c>
      <c r="E103" s="147">
        <v>10000</v>
      </c>
    </row>
    <row r="104" spans="2:5" ht="16.5" customHeight="1">
      <c r="B104" s="425" t="s">
        <v>32</v>
      </c>
      <c r="C104" s="425"/>
      <c r="D104" s="425"/>
      <c r="E104" s="145">
        <f>SUM(E52:E103)</f>
        <v>29759875</v>
      </c>
    </row>
    <row r="105" spans="2:4" ht="16.5" customHeight="1">
      <c r="B105" s="3" t="s">
        <v>18</v>
      </c>
      <c r="C105" s="3"/>
      <c r="D105" s="3"/>
    </row>
    <row r="107" spans="2:5" ht="16.5" customHeight="1">
      <c r="B107" s="175" t="s">
        <v>263</v>
      </c>
      <c r="C107" s="175"/>
      <c r="D107" s="175"/>
      <c r="E107" s="175"/>
    </row>
    <row r="116" ht="16.5" customHeight="1">
      <c r="F116" s="175"/>
    </row>
  </sheetData>
  <sheetProtection/>
  <mergeCells count="14">
    <mergeCell ref="B104:D104"/>
    <mergeCell ref="B40:D40"/>
    <mergeCell ref="B47:E47"/>
    <mergeCell ref="B49:B51"/>
    <mergeCell ref="C49:C51"/>
    <mergeCell ref="D49:D51"/>
    <mergeCell ref="E49:E51"/>
    <mergeCell ref="B6:B8"/>
    <mergeCell ref="C6:C8"/>
    <mergeCell ref="D6:D8"/>
    <mergeCell ref="E6:E8"/>
    <mergeCell ref="A1:F1"/>
    <mergeCell ref="A3:F3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90" max="190" width="4.28125" style="0" bestFit="1" customWidth="1"/>
    <col min="191" max="191" width="41.8515625" style="0" customWidth="1"/>
    <col min="192" max="192" width="12.140625" style="0" customWidth="1"/>
    <col min="193" max="193" width="13.140625" style="0" customWidth="1"/>
    <col min="194" max="194" width="17.140625" style="0" customWidth="1"/>
  </cols>
  <sheetData>
    <row r="1" spans="1:6" ht="18.75" thickBot="1">
      <c r="A1" s="290" t="s">
        <v>372</v>
      </c>
      <c r="B1" s="290"/>
      <c r="C1" s="290"/>
      <c r="D1" s="290"/>
      <c r="E1" s="290"/>
      <c r="F1" s="290"/>
    </row>
    <row r="4" spans="1:5" ht="15" customHeight="1">
      <c r="A4" s="412" t="s">
        <v>380</v>
      </c>
      <c r="B4" s="412"/>
      <c r="C4" s="412"/>
      <c r="D4" s="412"/>
      <c r="E4" s="412"/>
    </row>
    <row r="5" spans="1:5" ht="15" customHeight="1">
      <c r="A5" s="412"/>
      <c r="B5" s="412"/>
      <c r="C5" s="412"/>
      <c r="D5" s="412"/>
      <c r="E5" s="412"/>
    </row>
    <row r="7" spans="2:5" ht="15">
      <c r="B7" s="429" t="s">
        <v>138</v>
      </c>
      <c r="C7" s="429"/>
      <c r="D7" s="429"/>
      <c r="E7" s="429"/>
    </row>
    <row r="8" spans="2:5" ht="15.75" customHeight="1">
      <c r="B8" s="137"/>
      <c r="C8" s="137"/>
      <c r="D8" s="137"/>
      <c r="E8" s="137"/>
    </row>
    <row r="9" spans="1:5" ht="30" customHeight="1">
      <c r="A9" s="433" t="s">
        <v>139</v>
      </c>
      <c r="B9" s="433" t="s">
        <v>264</v>
      </c>
      <c r="C9" s="433" t="s">
        <v>257</v>
      </c>
      <c r="D9" s="433" t="s">
        <v>258</v>
      </c>
      <c r="E9" s="433" t="s">
        <v>259</v>
      </c>
    </row>
    <row r="10" spans="1:5" ht="39.75" customHeight="1">
      <c r="A10" s="433"/>
      <c r="B10" s="433"/>
      <c r="C10" s="433"/>
      <c r="D10" s="434"/>
      <c r="E10" s="434"/>
    </row>
    <row r="11" spans="1:5" ht="16.5" customHeight="1" hidden="1">
      <c r="A11" s="433"/>
      <c r="B11" s="433"/>
      <c r="C11" s="433"/>
      <c r="D11" s="434"/>
      <c r="E11" s="434"/>
    </row>
    <row r="12" spans="1:5" ht="15">
      <c r="A12" s="148">
        <v>1</v>
      </c>
      <c r="B12" s="189" t="s">
        <v>266</v>
      </c>
      <c r="C12" s="149">
        <v>3</v>
      </c>
      <c r="D12" s="150">
        <v>390000</v>
      </c>
      <c r="E12" s="150">
        <v>350000</v>
      </c>
    </row>
    <row r="13" spans="1:5" ht="15">
      <c r="A13" s="148">
        <v>2</v>
      </c>
      <c r="B13" s="221" t="s">
        <v>356</v>
      </c>
      <c r="C13" s="149">
        <v>3</v>
      </c>
      <c r="D13" s="150">
        <v>450000</v>
      </c>
      <c r="E13" s="150">
        <v>231000</v>
      </c>
    </row>
    <row r="14" spans="1:5" ht="45">
      <c r="A14" s="148">
        <v>3</v>
      </c>
      <c r="B14" s="221" t="s">
        <v>413</v>
      </c>
      <c r="C14" s="149">
        <v>2</v>
      </c>
      <c r="D14" s="150">
        <v>1720000</v>
      </c>
      <c r="E14" s="150">
        <v>1135000</v>
      </c>
    </row>
    <row r="15" spans="1:5" ht="30">
      <c r="A15" s="148">
        <v>4</v>
      </c>
      <c r="B15" s="221" t="s">
        <v>265</v>
      </c>
      <c r="C15" s="149">
        <v>2</v>
      </c>
      <c r="D15" s="150">
        <v>250000</v>
      </c>
      <c r="E15" s="150">
        <v>193750</v>
      </c>
    </row>
    <row r="16" spans="1:5" ht="45">
      <c r="A16" s="148">
        <v>5</v>
      </c>
      <c r="B16" s="221" t="s">
        <v>414</v>
      </c>
      <c r="C16" s="149">
        <v>2</v>
      </c>
      <c r="D16" s="150">
        <v>450000</v>
      </c>
      <c r="E16" s="150">
        <v>450000</v>
      </c>
    </row>
    <row r="17" spans="1:5" ht="30">
      <c r="A17" s="148">
        <v>6</v>
      </c>
      <c r="B17" s="221" t="s">
        <v>415</v>
      </c>
      <c r="C17" s="149">
        <v>2</v>
      </c>
      <c r="D17" s="150">
        <v>1049000</v>
      </c>
      <c r="E17" s="150">
        <v>383000</v>
      </c>
    </row>
    <row r="18" spans="1:5" ht="30">
      <c r="A18" s="148">
        <v>7</v>
      </c>
      <c r="B18" s="221" t="s">
        <v>416</v>
      </c>
      <c r="C18" s="149">
        <v>2</v>
      </c>
      <c r="D18" s="150">
        <v>150000</v>
      </c>
      <c r="E18" s="150">
        <v>94000</v>
      </c>
    </row>
    <row r="19" spans="1:5" ht="15">
      <c r="A19" s="148">
        <v>8</v>
      </c>
      <c r="B19" s="221" t="s">
        <v>269</v>
      </c>
      <c r="C19" s="149">
        <v>2</v>
      </c>
      <c r="D19" s="150">
        <v>100000</v>
      </c>
      <c r="E19" s="150">
        <v>55000</v>
      </c>
    </row>
    <row r="20" spans="1:5" ht="30">
      <c r="A20" s="148">
        <v>9</v>
      </c>
      <c r="B20" s="221" t="s">
        <v>417</v>
      </c>
      <c r="C20" s="149">
        <v>2</v>
      </c>
      <c r="D20" s="150">
        <v>200000</v>
      </c>
      <c r="E20" s="150">
        <v>119000</v>
      </c>
    </row>
    <row r="21" spans="1:5" ht="30">
      <c r="A21" s="148">
        <v>10</v>
      </c>
      <c r="B21" s="221" t="s">
        <v>360</v>
      </c>
      <c r="C21" s="149">
        <v>2</v>
      </c>
      <c r="D21" s="150">
        <v>100000</v>
      </c>
      <c r="E21" s="150">
        <v>75000</v>
      </c>
    </row>
    <row r="22" spans="1:5" ht="15">
      <c r="A22" s="148">
        <v>11</v>
      </c>
      <c r="B22" s="221" t="s">
        <v>418</v>
      </c>
      <c r="C22" s="149">
        <v>1</v>
      </c>
      <c r="D22" s="150">
        <v>200000</v>
      </c>
      <c r="E22" s="150">
        <v>30000</v>
      </c>
    </row>
    <row r="23" spans="1:5" ht="30">
      <c r="A23" s="148">
        <v>12</v>
      </c>
      <c r="B23" s="221" t="s">
        <v>419</v>
      </c>
      <c r="C23" s="149">
        <v>1</v>
      </c>
      <c r="D23" s="150">
        <v>100000</v>
      </c>
      <c r="E23" s="150">
        <v>100000</v>
      </c>
    </row>
    <row r="24" spans="1:5" ht="45">
      <c r="A24" s="148">
        <v>13</v>
      </c>
      <c r="B24" s="221" t="s">
        <v>420</v>
      </c>
      <c r="C24" s="151">
        <v>1</v>
      </c>
      <c r="D24" s="152">
        <v>200000</v>
      </c>
      <c r="E24" s="152">
        <v>100000</v>
      </c>
    </row>
    <row r="25" spans="1:5" ht="15">
      <c r="A25" s="148">
        <v>14</v>
      </c>
      <c r="B25" s="221" t="s">
        <v>421</v>
      </c>
      <c r="C25" s="151">
        <v>1</v>
      </c>
      <c r="D25" s="152">
        <v>100000</v>
      </c>
      <c r="E25" s="152">
        <v>100000</v>
      </c>
    </row>
    <row r="26" spans="1:5" ht="15">
      <c r="A26" s="148">
        <v>15</v>
      </c>
      <c r="B26" s="221" t="s">
        <v>422</v>
      </c>
      <c r="C26" s="151">
        <v>1</v>
      </c>
      <c r="D26" s="152">
        <v>100000</v>
      </c>
      <c r="E26" s="152">
        <v>100000</v>
      </c>
    </row>
    <row r="27" spans="1:5" ht="15">
      <c r="A27" s="148">
        <v>16</v>
      </c>
      <c r="B27" s="221" t="s">
        <v>423</v>
      </c>
      <c r="C27" s="151">
        <v>1</v>
      </c>
      <c r="D27" s="152">
        <v>50000</v>
      </c>
      <c r="E27" s="152">
        <v>37500</v>
      </c>
    </row>
    <row r="28" spans="1:5" ht="30">
      <c r="A28" s="148">
        <v>17</v>
      </c>
      <c r="B28" s="221" t="s">
        <v>424</v>
      </c>
      <c r="C28" s="151">
        <v>1</v>
      </c>
      <c r="D28" s="152">
        <v>200000</v>
      </c>
      <c r="E28" s="152">
        <v>80000</v>
      </c>
    </row>
    <row r="29" spans="1:5" ht="15">
      <c r="A29" s="148">
        <v>18</v>
      </c>
      <c r="B29" s="221" t="s">
        <v>267</v>
      </c>
      <c r="C29" s="151">
        <v>1</v>
      </c>
      <c r="D29" s="152">
        <v>100000</v>
      </c>
      <c r="E29" s="152">
        <v>100000</v>
      </c>
    </row>
    <row r="30" spans="1:5" ht="30">
      <c r="A30" s="148">
        <v>19</v>
      </c>
      <c r="B30" s="221" t="s">
        <v>425</v>
      </c>
      <c r="C30" s="151">
        <v>1</v>
      </c>
      <c r="D30" s="152">
        <v>50000</v>
      </c>
      <c r="E30" s="152">
        <v>50000</v>
      </c>
    </row>
    <row r="31" spans="1:5" ht="30">
      <c r="A31" s="148">
        <v>20</v>
      </c>
      <c r="B31" s="74" t="s">
        <v>426</v>
      </c>
      <c r="C31" s="151">
        <v>1</v>
      </c>
      <c r="D31" s="152">
        <v>660000</v>
      </c>
      <c r="E31" s="152">
        <v>336600</v>
      </c>
    </row>
    <row r="32" spans="1:5" ht="15" customHeight="1">
      <c r="A32" s="426" t="s">
        <v>32</v>
      </c>
      <c r="B32" s="427"/>
      <c r="C32" s="427"/>
      <c r="D32" s="428"/>
      <c r="E32" s="145">
        <f>SUM(E12:E31)</f>
        <v>4119850</v>
      </c>
    </row>
    <row r="33" spans="2:5" ht="15">
      <c r="B33" s="3" t="s">
        <v>18</v>
      </c>
      <c r="C33" s="3"/>
      <c r="D33" s="3"/>
      <c r="E33" s="153"/>
    </row>
    <row r="34" spans="2:5" ht="15">
      <c r="B34" s="142"/>
      <c r="C34" s="142"/>
      <c r="D34" s="143"/>
      <c r="E34" s="143"/>
    </row>
    <row r="35" spans="2:5" ht="15.75" customHeight="1">
      <c r="B35" s="142"/>
      <c r="C35" s="142"/>
      <c r="D35" s="143"/>
      <c r="E35" s="143"/>
    </row>
    <row r="36" spans="2:5" ht="15.75" customHeight="1">
      <c r="B36" s="429" t="s">
        <v>151</v>
      </c>
      <c r="C36" s="429"/>
      <c r="D36" s="429"/>
      <c r="E36" s="429"/>
    </row>
    <row r="37" ht="45" customHeight="1"/>
    <row r="38" spans="1:5" ht="30" customHeight="1">
      <c r="A38" s="433" t="s">
        <v>139</v>
      </c>
      <c r="B38" s="433" t="s">
        <v>264</v>
      </c>
      <c r="C38" s="433" t="s">
        <v>257</v>
      </c>
      <c r="D38" s="433" t="s">
        <v>258</v>
      </c>
      <c r="E38" s="433" t="s">
        <v>259</v>
      </c>
    </row>
    <row r="39" spans="1:5" ht="33" customHeight="1">
      <c r="A39" s="433"/>
      <c r="B39" s="433"/>
      <c r="C39" s="433"/>
      <c r="D39" s="434"/>
      <c r="E39" s="434"/>
    </row>
    <row r="40" spans="1:5" ht="0.75" customHeight="1" hidden="1">
      <c r="A40" s="433"/>
      <c r="B40" s="433"/>
      <c r="C40" s="433"/>
      <c r="D40" s="434"/>
      <c r="E40" s="434"/>
    </row>
    <row r="41" spans="1:5" ht="30">
      <c r="A41" s="148">
        <v>1</v>
      </c>
      <c r="B41" s="221" t="s">
        <v>270</v>
      </c>
      <c r="C41" s="149">
        <v>16</v>
      </c>
      <c r="D41" s="150">
        <v>2110000</v>
      </c>
      <c r="E41" s="150">
        <v>1379500</v>
      </c>
    </row>
    <row r="42" spans="1:5" ht="30">
      <c r="A42" s="148">
        <v>2</v>
      </c>
      <c r="B42" s="221" t="s">
        <v>265</v>
      </c>
      <c r="C42" s="149">
        <v>13</v>
      </c>
      <c r="D42" s="150">
        <v>4760250</v>
      </c>
      <c r="E42" s="150">
        <v>2555644</v>
      </c>
    </row>
    <row r="43" spans="1:5" ht="15">
      <c r="A43" s="148">
        <v>3</v>
      </c>
      <c r="B43" s="221" t="s">
        <v>357</v>
      </c>
      <c r="C43" s="149">
        <v>9</v>
      </c>
      <c r="D43" s="150">
        <v>200000</v>
      </c>
      <c r="E43" s="150">
        <v>185000</v>
      </c>
    </row>
    <row r="44" spans="1:5" ht="30">
      <c r="A44" s="148">
        <v>4</v>
      </c>
      <c r="B44" s="221" t="s">
        <v>358</v>
      </c>
      <c r="C44" s="149">
        <v>7</v>
      </c>
      <c r="D44" s="150">
        <v>1633000</v>
      </c>
      <c r="E44" s="150">
        <v>1523000</v>
      </c>
    </row>
    <row r="45" spans="1:5" ht="15">
      <c r="A45" s="148">
        <v>5</v>
      </c>
      <c r="B45" s="221" t="s">
        <v>266</v>
      </c>
      <c r="C45" s="149">
        <v>6</v>
      </c>
      <c r="D45" s="150">
        <v>250390</v>
      </c>
      <c r="E45" s="150">
        <v>235350</v>
      </c>
    </row>
    <row r="46" spans="1:5" ht="30">
      <c r="A46" s="148">
        <v>6</v>
      </c>
      <c r="B46" s="221" t="s">
        <v>359</v>
      </c>
      <c r="C46" s="149">
        <v>6</v>
      </c>
      <c r="D46" s="150">
        <v>1040000</v>
      </c>
      <c r="E46" s="150">
        <v>1025000</v>
      </c>
    </row>
    <row r="47" spans="1:5" ht="15">
      <c r="A47" s="148">
        <v>7</v>
      </c>
      <c r="B47" s="221" t="s">
        <v>268</v>
      </c>
      <c r="C47" s="149">
        <v>5</v>
      </c>
      <c r="D47" s="150">
        <v>372000</v>
      </c>
      <c r="E47" s="150">
        <v>304350</v>
      </c>
    </row>
    <row r="48" spans="1:5" ht="30">
      <c r="A48" s="148">
        <v>8</v>
      </c>
      <c r="B48" s="221" t="s">
        <v>355</v>
      </c>
      <c r="C48" s="149">
        <v>5</v>
      </c>
      <c r="D48" s="150">
        <v>520000</v>
      </c>
      <c r="E48" s="150">
        <v>410000</v>
      </c>
    </row>
    <row r="49" spans="1:5" ht="15">
      <c r="A49" s="148">
        <v>9</v>
      </c>
      <c r="B49" s="221" t="s">
        <v>427</v>
      </c>
      <c r="C49" s="149">
        <v>4</v>
      </c>
      <c r="D49" s="150">
        <v>360000</v>
      </c>
      <c r="E49" s="150">
        <v>360000</v>
      </c>
    </row>
    <row r="50" spans="1:5" ht="15">
      <c r="A50" s="148">
        <v>10</v>
      </c>
      <c r="B50" s="221" t="s">
        <v>271</v>
      </c>
      <c r="C50" s="149">
        <v>4</v>
      </c>
      <c r="D50" s="150">
        <v>1530000</v>
      </c>
      <c r="E50" s="150">
        <v>1430000</v>
      </c>
    </row>
    <row r="51" spans="1:5" ht="15">
      <c r="A51" s="148">
        <v>11</v>
      </c>
      <c r="B51" s="221" t="s">
        <v>269</v>
      </c>
      <c r="C51" s="149">
        <v>4</v>
      </c>
      <c r="D51" s="150">
        <v>123100</v>
      </c>
      <c r="E51" s="150">
        <v>108055</v>
      </c>
    </row>
    <row r="52" spans="1:5" ht="15">
      <c r="A52" s="148">
        <v>12</v>
      </c>
      <c r="B52" s="221" t="s">
        <v>428</v>
      </c>
      <c r="C52" s="149">
        <v>4</v>
      </c>
      <c r="D52" s="150">
        <v>70000</v>
      </c>
      <c r="E52" s="150">
        <v>64900</v>
      </c>
    </row>
    <row r="53" spans="1:5" ht="30">
      <c r="A53" s="148">
        <v>13</v>
      </c>
      <c r="B53" s="221" t="s">
        <v>360</v>
      </c>
      <c r="C53" s="151">
        <v>4</v>
      </c>
      <c r="D53" s="152">
        <v>140100</v>
      </c>
      <c r="E53" s="152">
        <v>125075</v>
      </c>
    </row>
    <row r="54" spans="1:5" ht="45">
      <c r="A54" s="148">
        <v>14</v>
      </c>
      <c r="B54" s="221" t="s">
        <v>429</v>
      </c>
      <c r="C54" s="151">
        <v>3</v>
      </c>
      <c r="D54" s="152">
        <v>70000</v>
      </c>
      <c r="E54" s="152">
        <v>69500</v>
      </c>
    </row>
    <row r="55" spans="1:5" ht="15">
      <c r="A55" s="148">
        <v>15</v>
      </c>
      <c r="B55" s="221" t="s">
        <v>430</v>
      </c>
      <c r="C55" s="151">
        <v>3</v>
      </c>
      <c r="D55" s="152">
        <v>515000</v>
      </c>
      <c r="E55" s="152">
        <v>457500</v>
      </c>
    </row>
    <row r="56" spans="1:5" ht="15">
      <c r="A56" s="148">
        <v>16</v>
      </c>
      <c r="B56" s="221" t="s">
        <v>431</v>
      </c>
      <c r="C56" s="151">
        <v>3</v>
      </c>
      <c r="D56" s="152">
        <v>110000</v>
      </c>
      <c r="E56" s="152">
        <v>105000</v>
      </c>
    </row>
    <row r="57" spans="1:5" ht="30">
      <c r="A57" s="148">
        <v>17</v>
      </c>
      <c r="B57" s="221" t="s">
        <v>432</v>
      </c>
      <c r="C57" s="151">
        <v>3</v>
      </c>
      <c r="D57" s="152">
        <v>50000</v>
      </c>
      <c r="E57" s="152">
        <v>30100</v>
      </c>
    </row>
    <row r="58" spans="1:5" ht="15">
      <c r="A58" s="148">
        <v>18</v>
      </c>
      <c r="B58" s="221" t="s">
        <v>433</v>
      </c>
      <c r="C58" s="151">
        <v>3</v>
      </c>
      <c r="D58" s="152">
        <v>90000</v>
      </c>
      <c r="E58" s="152">
        <v>90000</v>
      </c>
    </row>
    <row r="59" spans="1:5" ht="15">
      <c r="A59" s="148">
        <v>19</v>
      </c>
      <c r="B59" s="221" t="s">
        <v>434</v>
      </c>
      <c r="C59" s="151">
        <v>3</v>
      </c>
      <c r="D59" s="152">
        <v>150000</v>
      </c>
      <c r="E59" s="152">
        <v>120000</v>
      </c>
    </row>
    <row r="60" spans="1:5" ht="45">
      <c r="A60" s="148">
        <v>20</v>
      </c>
      <c r="B60" s="74" t="s">
        <v>435</v>
      </c>
      <c r="C60" s="151">
        <v>2</v>
      </c>
      <c r="D60" s="152">
        <v>2500000</v>
      </c>
      <c r="E60" s="152">
        <v>2250000</v>
      </c>
    </row>
    <row r="61" spans="1:5" ht="15" customHeight="1">
      <c r="A61" s="426" t="s">
        <v>32</v>
      </c>
      <c r="B61" s="427"/>
      <c r="C61" s="427"/>
      <c r="D61" s="428"/>
      <c r="E61" s="145">
        <f>SUM(E41:E60)</f>
        <v>12827974</v>
      </c>
    </row>
    <row r="62" spans="1:2" ht="15">
      <c r="A62" s="3"/>
      <c r="B62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1:D61"/>
    <mergeCell ref="A32:D32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0" t="s">
        <v>367</v>
      </c>
      <c r="B1" s="290"/>
      <c r="C1" s="290"/>
    </row>
    <row r="7" ht="15">
      <c r="B7" s="1"/>
    </row>
    <row r="8" ht="18">
      <c r="B8" s="157" t="s">
        <v>276</v>
      </c>
    </row>
    <row r="9" ht="15.75" thickBot="1"/>
    <row r="10" spans="1:3" ht="15.75">
      <c r="A10" s="158"/>
      <c r="B10" s="159"/>
      <c r="C10" s="160"/>
    </row>
    <row r="11" spans="1:3" ht="25.5">
      <c r="A11" s="161"/>
      <c r="B11" s="162"/>
      <c r="C11" s="163" t="s">
        <v>277</v>
      </c>
    </row>
    <row r="12" spans="1:3" ht="15">
      <c r="A12" s="161"/>
      <c r="B12" s="164" t="s">
        <v>0</v>
      </c>
      <c r="C12" s="165">
        <v>3</v>
      </c>
    </row>
    <row r="13" spans="1:3" ht="15.75">
      <c r="A13" s="166"/>
      <c r="B13" s="164" t="s">
        <v>278</v>
      </c>
      <c r="C13" s="167" t="s">
        <v>279</v>
      </c>
    </row>
    <row r="14" spans="1:3" ht="15.75">
      <c r="A14" s="166"/>
      <c r="B14" s="168" t="s">
        <v>280</v>
      </c>
      <c r="C14" s="165">
        <v>7</v>
      </c>
    </row>
    <row r="15" spans="1:3" ht="13.5" customHeight="1">
      <c r="A15" s="166"/>
      <c r="B15" s="168" t="s">
        <v>281</v>
      </c>
      <c r="C15" s="167">
        <v>8</v>
      </c>
    </row>
    <row r="16" spans="1:3" ht="15" customHeight="1">
      <c r="A16" s="169"/>
      <c r="B16" s="170" t="s">
        <v>282</v>
      </c>
      <c r="C16" s="165">
        <v>9</v>
      </c>
    </row>
    <row r="17" spans="1:3" ht="15.75">
      <c r="A17" s="169"/>
      <c r="B17" s="164" t="s">
        <v>283</v>
      </c>
      <c r="C17" s="165">
        <v>10</v>
      </c>
    </row>
    <row r="18" spans="1:3" ht="15.75">
      <c r="A18" s="169"/>
      <c r="B18" s="164" t="s">
        <v>284</v>
      </c>
      <c r="C18" s="165">
        <v>11</v>
      </c>
    </row>
    <row r="19" spans="1:3" ht="15">
      <c r="A19" s="171"/>
      <c r="B19" s="164" t="s">
        <v>285</v>
      </c>
      <c r="C19" s="172" t="s">
        <v>336</v>
      </c>
    </row>
    <row r="20" spans="1:3" ht="15">
      <c r="A20" s="171"/>
      <c r="B20" s="164" t="s">
        <v>286</v>
      </c>
      <c r="C20" s="172" t="s">
        <v>337</v>
      </c>
    </row>
    <row r="21" spans="1:3" ht="15">
      <c r="A21" s="171"/>
      <c r="B21" s="164" t="s">
        <v>450</v>
      </c>
      <c r="C21" s="280" t="s">
        <v>338</v>
      </c>
    </row>
    <row r="22" spans="1:3" ht="15">
      <c r="A22" s="171"/>
      <c r="B22" s="164" t="s">
        <v>287</v>
      </c>
      <c r="C22" s="172" t="s">
        <v>451</v>
      </c>
    </row>
    <row r="23" spans="1:3" ht="15">
      <c r="A23" s="171"/>
      <c r="B23" s="164" t="s">
        <v>288</v>
      </c>
      <c r="C23" s="172" t="s">
        <v>452</v>
      </c>
    </row>
    <row r="24" spans="1:3" ht="15">
      <c r="A24" s="171"/>
      <c r="B24" s="164" t="s">
        <v>289</v>
      </c>
      <c r="C24" s="172" t="s">
        <v>453</v>
      </c>
    </row>
    <row r="25" spans="1:3" ht="15.75" thickBot="1">
      <c r="A25" s="173"/>
      <c r="B25" s="223" t="s">
        <v>290</v>
      </c>
      <c r="C25" s="222" t="s">
        <v>454</v>
      </c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19" location="'EN ÇOK KURULUŞ FAALİYETİ'!A1" display="En Çok Şirket Kuruluşu Yapılan İlk 10 İktisadi Faaliyet"/>
    <hyperlink ref="B20" location="İLLER!A1" display="Kurulan ve Kapanan Şirketlerin İllere Göre Dağılımı"/>
    <hyperlink ref="B22" location="'YABANCI SERMAYE GENEL GÖRÜNÜM'!A1" display="Yabancı Ortak Sermayeli Kurulan Şirketlerin Genel Görünümü"/>
    <hyperlink ref="B23" location="'YABANCI SERMAYE ve İLLER'!A1" display="Yabancı Ortak Sermayeli Kurulan Şirketlerin İllere Göre Dağılımı"/>
    <hyperlink ref="B24" location="'YABANCI SERMAYE ve ÜLKELER'!A1" display="Yabancı Ortak Sermayeli Kurulan Şirketlerin Ülkelere Göre Dağılımı"/>
    <hyperlink ref="B25" location="'YABANCI SERMAYE ve FAALİYETLER'!A1" display="En Çok Yabancı Ortak Sermayeli Şirket Kuruluşu Yapılan İlk 20 İktisadi Faaliyet"/>
    <hyperlink ref="B21" location="KOOPERATİFLER!A1" display="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  <ignoredError sqref="C21:C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showRuler="0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3" t="s">
        <v>368</v>
      </c>
      <c r="B2" s="293"/>
      <c r="C2" s="293"/>
      <c r="D2" s="293"/>
      <c r="E2" s="293"/>
      <c r="F2" s="293"/>
      <c r="G2" s="293"/>
      <c r="H2" s="293"/>
      <c r="I2" s="29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4" t="s">
        <v>0</v>
      </c>
      <c r="D6" s="294"/>
      <c r="E6" s="294"/>
      <c r="F6" s="294"/>
    </row>
    <row r="9" spans="1:8" ht="15.75">
      <c r="A9" s="295"/>
      <c r="B9" s="295"/>
      <c r="C9" s="296" t="s">
        <v>1</v>
      </c>
      <c r="D9" s="296"/>
      <c r="E9" s="296"/>
      <c r="F9" s="296"/>
      <c r="G9" s="296"/>
      <c r="H9" s="297" t="s">
        <v>2</v>
      </c>
    </row>
    <row r="10" spans="1:8" ht="15.75">
      <c r="A10" s="295"/>
      <c r="B10" s="295"/>
      <c r="C10" s="191" t="s">
        <v>3</v>
      </c>
      <c r="D10" s="191" t="s">
        <v>4</v>
      </c>
      <c r="E10" s="191" t="s">
        <v>5</v>
      </c>
      <c r="F10" s="191" t="s">
        <v>6</v>
      </c>
      <c r="G10" s="191" t="s">
        <v>7</v>
      </c>
      <c r="H10" s="297"/>
    </row>
    <row r="11" spans="1:8" ht="15">
      <c r="A11" s="291" t="s">
        <v>8</v>
      </c>
      <c r="B11" s="198" t="s">
        <v>9</v>
      </c>
      <c r="C11" s="2">
        <v>737</v>
      </c>
      <c r="D11" s="2">
        <v>5</v>
      </c>
      <c r="E11" s="2">
        <v>0</v>
      </c>
      <c r="F11" s="2">
        <v>3433</v>
      </c>
      <c r="G11" s="2">
        <v>63</v>
      </c>
      <c r="H11" s="192">
        <v>4238</v>
      </c>
    </row>
    <row r="12" spans="1:8" ht="15">
      <c r="A12" s="291"/>
      <c r="B12" s="198" t="s">
        <v>10</v>
      </c>
      <c r="C12" s="193">
        <v>386293170</v>
      </c>
      <c r="D12" s="194">
        <v>1245000</v>
      </c>
      <c r="E12" s="194">
        <v>0</v>
      </c>
      <c r="F12" s="193">
        <v>393511400</v>
      </c>
      <c r="G12" s="260" t="s">
        <v>381</v>
      </c>
      <c r="H12" s="192">
        <v>781049570</v>
      </c>
    </row>
    <row r="13" spans="1:8" ht="15" customHeight="1">
      <c r="A13" s="292" t="s">
        <v>11</v>
      </c>
      <c r="B13" s="199" t="s">
        <v>12</v>
      </c>
      <c r="C13" s="2">
        <v>3</v>
      </c>
      <c r="D13" s="2">
        <v>2</v>
      </c>
      <c r="E13" s="2">
        <v>0</v>
      </c>
      <c r="F13" s="2">
        <v>276</v>
      </c>
      <c r="G13" s="2">
        <v>1</v>
      </c>
      <c r="H13" s="195">
        <v>282</v>
      </c>
    </row>
    <row r="14" spans="1:8" ht="15" customHeight="1">
      <c r="A14" s="292"/>
      <c r="B14" s="199" t="s">
        <v>13</v>
      </c>
      <c r="C14" s="2">
        <v>277</v>
      </c>
      <c r="D14" s="2">
        <v>0</v>
      </c>
      <c r="E14" s="2">
        <v>0</v>
      </c>
      <c r="F14" s="2">
        <v>5</v>
      </c>
      <c r="G14" s="2">
        <v>0</v>
      </c>
      <c r="H14" s="195">
        <v>282</v>
      </c>
    </row>
    <row r="15" spans="1:8" ht="15.75" customHeight="1">
      <c r="A15" s="292"/>
      <c r="B15" s="199" t="s">
        <v>14</v>
      </c>
      <c r="C15" s="2">
        <v>1523426455</v>
      </c>
      <c r="D15" s="2">
        <v>0</v>
      </c>
      <c r="E15" s="2">
        <v>0</v>
      </c>
      <c r="F15" s="2">
        <v>15900000</v>
      </c>
      <c r="G15" s="2">
        <v>0</v>
      </c>
      <c r="H15" s="195">
        <v>1539326</v>
      </c>
    </row>
    <row r="16" spans="1:8" ht="15.75" customHeight="1">
      <c r="A16" s="291" t="s">
        <v>15</v>
      </c>
      <c r="B16" s="198" t="s">
        <v>9</v>
      </c>
      <c r="C16" s="2">
        <v>623</v>
      </c>
      <c r="D16" s="2">
        <v>8</v>
      </c>
      <c r="E16" s="2">
        <v>3</v>
      </c>
      <c r="F16" s="202">
        <v>2272</v>
      </c>
      <c r="G16" s="2">
        <v>1</v>
      </c>
      <c r="H16" s="192">
        <v>2907</v>
      </c>
    </row>
    <row r="17" spans="1:8" ht="15.75" customHeight="1">
      <c r="A17" s="291"/>
      <c r="B17" s="198" t="s">
        <v>326</v>
      </c>
      <c r="C17" s="2">
        <v>16095392143</v>
      </c>
      <c r="D17" s="2">
        <v>685700</v>
      </c>
      <c r="E17" s="2">
        <v>245500</v>
      </c>
      <c r="F17" s="202">
        <v>2036083935</v>
      </c>
      <c r="G17" s="2">
        <v>0</v>
      </c>
      <c r="H17" s="192">
        <v>18132407278</v>
      </c>
    </row>
    <row r="18" spans="1:8" ht="15.75" customHeight="1">
      <c r="A18" s="291"/>
      <c r="B18" s="198" t="s">
        <v>14</v>
      </c>
      <c r="C18" s="196">
        <v>25652574115</v>
      </c>
      <c r="D18" s="196">
        <v>2380296</v>
      </c>
      <c r="E18" s="196">
        <v>650000</v>
      </c>
      <c r="F18" s="202">
        <v>4354488400</v>
      </c>
      <c r="G18" s="196">
        <v>0</v>
      </c>
      <c r="H18" s="192">
        <v>30010092813</v>
      </c>
    </row>
    <row r="19" spans="1:8" ht="15.75" customHeight="1">
      <c r="A19" s="292" t="s">
        <v>16</v>
      </c>
      <c r="B19" s="200" t="s">
        <v>9</v>
      </c>
      <c r="C19" s="2">
        <v>21</v>
      </c>
      <c r="D19" s="2">
        <v>0</v>
      </c>
      <c r="E19" s="2">
        <v>0</v>
      </c>
      <c r="F19" s="2">
        <v>15</v>
      </c>
      <c r="G19" s="2">
        <v>0</v>
      </c>
      <c r="H19" s="195">
        <v>36</v>
      </c>
    </row>
    <row r="20" spans="1:8" ht="15.75" customHeight="1">
      <c r="A20" s="292"/>
      <c r="B20" s="200" t="s">
        <v>326</v>
      </c>
      <c r="C20" s="2">
        <v>1141440332</v>
      </c>
      <c r="D20" s="2">
        <v>0</v>
      </c>
      <c r="E20" s="2">
        <v>0</v>
      </c>
      <c r="F20" s="2">
        <v>39760000</v>
      </c>
      <c r="G20" s="2">
        <v>0</v>
      </c>
      <c r="H20" s="195">
        <v>1181200332</v>
      </c>
    </row>
    <row r="21" spans="1:8" ht="16.5" customHeight="1">
      <c r="A21" s="292"/>
      <c r="B21" s="200" t="s">
        <v>14</v>
      </c>
      <c r="C21" s="261">
        <v>386945204</v>
      </c>
      <c r="D21" s="190">
        <v>0</v>
      </c>
      <c r="E21" s="190">
        <v>0</v>
      </c>
      <c r="F21" s="193">
        <v>7030000</v>
      </c>
      <c r="G21" s="190">
        <v>0</v>
      </c>
      <c r="H21" s="193">
        <v>393975204</v>
      </c>
    </row>
    <row r="22" spans="1:8" ht="15.75">
      <c r="A22" s="197" t="s">
        <v>17</v>
      </c>
      <c r="B22" s="201" t="s">
        <v>9</v>
      </c>
      <c r="C22" s="190">
        <v>302</v>
      </c>
      <c r="D22" s="190">
        <v>16</v>
      </c>
      <c r="E22" s="190">
        <v>1</v>
      </c>
      <c r="F22" s="193">
        <v>2440</v>
      </c>
      <c r="G22" s="190">
        <v>354</v>
      </c>
      <c r="H22" s="192">
        <v>3113</v>
      </c>
    </row>
    <row r="23" ht="15">
      <c r="C23" s="4"/>
    </row>
    <row r="24" ht="15">
      <c r="A24" s="3" t="s">
        <v>18</v>
      </c>
    </row>
    <row r="34" ht="15">
      <c r="A34" t="s">
        <v>339</v>
      </c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&amp;L15.02.2013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zoomScale="130" zoomScaleNormal="130" zoomScalePageLayoutView="85" workbookViewId="0" topLeftCell="A1">
      <selection activeCell="K82" sqref="K82"/>
    </sheetView>
  </sheetViews>
  <sheetFormatPr defaultColWidth="6.7109375" defaultRowHeight="15"/>
  <cols>
    <col min="1" max="1" width="19.421875" style="52" customWidth="1"/>
    <col min="2" max="2" width="5.7109375" style="51" bestFit="1" customWidth="1"/>
    <col min="3" max="3" width="10.140625" style="53" customWidth="1"/>
    <col min="4" max="5" width="4.28125" style="51" bestFit="1" customWidth="1"/>
    <col min="6" max="6" width="11.57421875" style="53" customWidth="1"/>
    <col min="7" max="7" width="11.28125" style="51" customWidth="1"/>
    <col min="8" max="8" width="11.7109375" style="51" customWidth="1"/>
    <col min="9" max="9" width="6.7109375" style="51" customWidth="1"/>
    <col min="10" max="212" width="9.140625" style="6" customWidth="1"/>
    <col min="213" max="213" width="19.421875" style="6" customWidth="1"/>
    <col min="214" max="214" width="5.7109375" style="6" bestFit="1" customWidth="1"/>
    <col min="215" max="215" width="10.140625" style="6" customWidth="1"/>
    <col min="216" max="217" width="4.28125" style="6" bestFit="1" customWidth="1"/>
    <col min="218" max="218" width="11.57421875" style="6" customWidth="1"/>
    <col min="219" max="219" width="11.28125" style="6" customWidth="1"/>
    <col min="220" max="220" width="11.7109375" style="6" customWidth="1"/>
    <col min="221" max="16384" width="6.7109375" style="6" customWidth="1"/>
  </cols>
  <sheetData>
    <row r="1" spans="1:9" ht="15.75" customHeight="1" thickBot="1">
      <c r="A1" s="310" t="s">
        <v>369</v>
      </c>
      <c r="B1" s="290"/>
      <c r="C1" s="290"/>
      <c r="D1" s="290"/>
      <c r="E1" s="290"/>
      <c r="F1" s="290"/>
      <c r="G1" s="290"/>
      <c r="H1" s="290"/>
      <c r="I1" s="290"/>
    </row>
    <row r="2" spans="1:9" ht="15.75" customHeight="1" thickBot="1">
      <c r="A2" s="311" t="s">
        <v>19</v>
      </c>
      <c r="B2" s="311"/>
      <c r="C2" s="311"/>
      <c r="D2" s="311"/>
      <c r="E2" s="311"/>
      <c r="F2" s="311"/>
      <c r="G2" s="311"/>
      <c r="H2" s="311"/>
      <c r="I2" s="311"/>
    </row>
    <row r="3" spans="1:9" ht="9.75" customHeight="1">
      <c r="A3" s="312" t="s">
        <v>20</v>
      </c>
      <c r="B3" s="315" t="s">
        <v>8</v>
      </c>
      <c r="C3" s="315"/>
      <c r="D3" s="315" t="s">
        <v>11</v>
      </c>
      <c r="E3" s="315"/>
      <c r="F3" s="315"/>
      <c r="G3" s="176" t="s">
        <v>21</v>
      </c>
      <c r="H3" s="176" t="s">
        <v>22</v>
      </c>
      <c r="I3" s="7" t="s">
        <v>17</v>
      </c>
    </row>
    <row r="4" spans="1:9" ht="12.75" customHeight="1">
      <c r="A4" s="313"/>
      <c r="B4" s="8"/>
      <c r="C4" s="9"/>
      <c r="D4" s="316" t="s">
        <v>9</v>
      </c>
      <c r="E4" s="316"/>
      <c r="F4" s="10"/>
      <c r="G4" s="8"/>
      <c r="H4" s="8"/>
      <c r="I4" s="11"/>
    </row>
    <row r="5" spans="1:9" ht="9.75" customHeight="1">
      <c r="A5" s="313"/>
      <c r="B5" s="177" t="s">
        <v>9</v>
      </c>
      <c r="C5" s="177" t="s">
        <v>10</v>
      </c>
      <c r="D5" s="316"/>
      <c r="E5" s="316"/>
      <c r="F5" s="12" t="s">
        <v>14</v>
      </c>
      <c r="G5" s="177" t="s">
        <v>9</v>
      </c>
      <c r="H5" s="177" t="s">
        <v>9</v>
      </c>
      <c r="I5" s="13" t="s">
        <v>9</v>
      </c>
    </row>
    <row r="6" spans="1:9" ht="9.75" thickBot="1">
      <c r="A6" s="314"/>
      <c r="B6" s="14"/>
      <c r="C6" s="15"/>
      <c r="D6" s="14" t="s">
        <v>23</v>
      </c>
      <c r="E6" s="14" t="s">
        <v>24</v>
      </c>
      <c r="F6" s="15"/>
      <c r="G6" s="14"/>
      <c r="H6" s="14"/>
      <c r="I6" s="16"/>
    </row>
    <row r="7" spans="1:9" s="19" customFormat="1" ht="11.25">
      <c r="A7" s="17" t="s">
        <v>25</v>
      </c>
      <c r="B7" s="18">
        <f>SUM(B8+B9+B10+B11+B12)</f>
        <v>4238</v>
      </c>
      <c r="C7" s="18">
        <f aca="true" t="shared" si="0" ref="C7:H7">SUM(C8+C9+C10+C11+C12)</f>
        <v>781049570</v>
      </c>
      <c r="D7" s="18">
        <f t="shared" si="0"/>
        <v>282</v>
      </c>
      <c r="E7" s="18">
        <f t="shared" si="0"/>
        <v>282</v>
      </c>
      <c r="F7" s="18">
        <f t="shared" si="0"/>
        <v>1539326455</v>
      </c>
      <c r="G7" s="18">
        <f t="shared" si="0"/>
        <v>2907</v>
      </c>
      <c r="H7" s="18">
        <f t="shared" si="0"/>
        <v>36</v>
      </c>
      <c r="I7" s="227">
        <f>SUM(I8+I9+I10+I11+I12)</f>
        <v>3113</v>
      </c>
    </row>
    <row r="8" spans="1:9" s="19" customFormat="1" ht="11.25">
      <c r="A8" s="17" t="s">
        <v>26</v>
      </c>
      <c r="B8" s="20">
        <f aca="true" t="shared" si="1" ref="B8:I12">SUM(B15+B22+B29+B36+B43+B50+B57+B64+B74+B81+B88+B95+B102+B109+B116+B123+B130+B142+B149+B156+B163)</f>
        <v>737</v>
      </c>
      <c r="C8" s="20">
        <f t="shared" si="1"/>
        <v>386293170</v>
      </c>
      <c r="D8" s="20">
        <f t="shared" si="1"/>
        <v>3</v>
      </c>
      <c r="E8" s="20">
        <f t="shared" si="1"/>
        <v>277</v>
      </c>
      <c r="F8" s="20">
        <f t="shared" si="1"/>
        <v>1523426455</v>
      </c>
      <c r="G8" s="20">
        <f t="shared" si="1"/>
        <v>623</v>
      </c>
      <c r="H8" s="20">
        <f t="shared" si="1"/>
        <v>21</v>
      </c>
      <c r="I8" s="228">
        <f t="shared" si="1"/>
        <v>302</v>
      </c>
    </row>
    <row r="9" spans="1:9" s="19" customFormat="1" ht="11.25">
      <c r="A9" s="17" t="s">
        <v>27</v>
      </c>
      <c r="B9" s="20">
        <f t="shared" si="1"/>
        <v>5</v>
      </c>
      <c r="C9" s="20">
        <f t="shared" si="1"/>
        <v>1245000</v>
      </c>
      <c r="D9" s="20">
        <f t="shared" si="1"/>
        <v>2</v>
      </c>
      <c r="E9" s="20">
        <f t="shared" si="1"/>
        <v>0</v>
      </c>
      <c r="F9" s="20">
        <f t="shared" si="1"/>
        <v>0</v>
      </c>
      <c r="G9" s="20">
        <f t="shared" si="1"/>
        <v>8</v>
      </c>
      <c r="H9" s="20">
        <f t="shared" si="1"/>
        <v>0</v>
      </c>
      <c r="I9" s="228">
        <f t="shared" si="1"/>
        <v>16</v>
      </c>
    </row>
    <row r="10" spans="1:9" s="19" customFormat="1" ht="11.25">
      <c r="A10" s="17" t="s">
        <v>28</v>
      </c>
      <c r="B10" s="20">
        <f t="shared" si="1"/>
        <v>0</v>
      </c>
      <c r="C10" s="20">
        <f t="shared" si="1"/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 t="shared" si="1"/>
        <v>3</v>
      </c>
      <c r="H10" s="20">
        <f t="shared" si="1"/>
        <v>0</v>
      </c>
      <c r="I10" s="228">
        <f t="shared" si="1"/>
        <v>1</v>
      </c>
    </row>
    <row r="11" spans="1:9" s="19" customFormat="1" ht="11.25">
      <c r="A11" s="17" t="s">
        <v>29</v>
      </c>
      <c r="B11" s="20">
        <f t="shared" si="1"/>
        <v>3433</v>
      </c>
      <c r="C11" s="20">
        <f t="shared" si="1"/>
        <v>393511400</v>
      </c>
      <c r="D11" s="20">
        <f t="shared" si="1"/>
        <v>276</v>
      </c>
      <c r="E11" s="20">
        <f t="shared" si="1"/>
        <v>5</v>
      </c>
      <c r="F11" s="20">
        <f t="shared" si="1"/>
        <v>15900000</v>
      </c>
      <c r="G11" s="20">
        <f t="shared" si="1"/>
        <v>2272</v>
      </c>
      <c r="H11" s="20">
        <f t="shared" si="1"/>
        <v>15</v>
      </c>
      <c r="I11" s="228">
        <f t="shared" si="1"/>
        <v>2440</v>
      </c>
    </row>
    <row r="12" spans="1:9" s="19" customFormat="1" ht="12" thickBot="1">
      <c r="A12" s="21" t="s">
        <v>30</v>
      </c>
      <c r="B12" s="22">
        <f t="shared" si="1"/>
        <v>63</v>
      </c>
      <c r="C12" s="22">
        <f t="shared" si="1"/>
        <v>0</v>
      </c>
      <c r="D12" s="22">
        <f t="shared" si="1"/>
        <v>1</v>
      </c>
      <c r="E12" s="22">
        <f t="shared" si="1"/>
        <v>0</v>
      </c>
      <c r="F12" s="22">
        <f t="shared" si="1"/>
        <v>0</v>
      </c>
      <c r="G12" s="22">
        <f t="shared" si="1"/>
        <v>1</v>
      </c>
      <c r="H12" s="22">
        <f t="shared" si="1"/>
        <v>0</v>
      </c>
      <c r="I12" s="229">
        <f t="shared" si="1"/>
        <v>354</v>
      </c>
    </row>
    <row r="13" spans="1:9" s="19" customFormat="1" ht="13.5" customHeight="1" thickBot="1">
      <c r="A13" s="298" t="s">
        <v>31</v>
      </c>
      <c r="B13" s="299"/>
      <c r="C13" s="299"/>
      <c r="D13" s="299"/>
      <c r="E13" s="299"/>
      <c r="F13" s="299"/>
      <c r="G13" s="299"/>
      <c r="H13" s="299"/>
      <c r="I13" s="300"/>
    </row>
    <row r="14" spans="1:9" s="19" customFormat="1" ht="11.25">
      <c r="A14" s="23" t="s">
        <v>32</v>
      </c>
      <c r="B14" s="24">
        <v>59</v>
      </c>
      <c r="C14" s="26">
        <v>6315000</v>
      </c>
      <c r="D14" s="26">
        <v>3</v>
      </c>
      <c r="E14" s="26">
        <v>3</v>
      </c>
      <c r="F14" s="26">
        <v>4100000</v>
      </c>
      <c r="G14" s="26">
        <v>23</v>
      </c>
      <c r="H14" s="19">
        <v>0</v>
      </c>
      <c r="I14" s="27">
        <v>39</v>
      </c>
    </row>
    <row r="15" spans="1:9" s="19" customFormat="1" ht="11.25">
      <c r="A15" s="23" t="s">
        <v>33</v>
      </c>
      <c r="B15" s="28">
        <v>7</v>
      </c>
      <c r="C15" s="29">
        <v>852000</v>
      </c>
      <c r="D15" s="30">
        <v>0</v>
      </c>
      <c r="E15" s="31">
        <v>3</v>
      </c>
      <c r="F15" s="32">
        <v>4100000</v>
      </c>
      <c r="G15" s="31">
        <v>5</v>
      </c>
      <c r="H15" s="212">
        <v>0</v>
      </c>
      <c r="I15" s="34">
        <v>2</v>
      </c>
    </row>
    <row r="16" spans="1:9" s="19" customFormat="1" ht="11.25">
      <c r="A16" s="23" t="s">
        <v>34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212">
        <v>0</v>
      </c>
      <c r="I16" s="34">
        <v>0</v>
      </c>
    </row>
    <row r="17" spans="1:9" ht="11.25">
      <c r="A17" s="23" t="s">
        <v>35</v>
      </c>
      <c r="B17" s="28">
        <v>0</v>
      </c>
      <c r="C17" s="29">
        <v>0</v>
      </c>
      <c r="D17" s="30">
        <v>0</v>
      </c>
      <c r="E17" s="30">
        <v>0</v>
      </c>
      <c r="F17" s="29">
        <v>0</v>
      </c>
      <c r="G17" s="30">
        <v>0</v>
      </c>
      <c r="H17" s="211">
        <v>0</v>
      </c>
      <c r="I17" s="34">
        <v>0</v>
      </c>
    </row>
    <row r="18" spans="1:10" ht="11.25">
      <c r="A18" s="23" t="s">
        <v>36</v>
      </c>
      <c r="B18" s="28">
        <v>43</v>
      </c>
      <c r="C18" s="29">
        <v>5463000</v>
      </c>
      <c r="D18" s="30">
        <v>3</v>
      </c>
      <c r="E18" s="30">
        <v>0</v>
      </c>
      <c r="F18" s="29">
        <v>0</v>
      </c>
      <c r="G18" s="214">
        <v>18</v>
      </c>
      <c r="H18" s="211">
        <v>0</v>
      </c>
      <c r="I18" s="34">
        <v>24</v>
      </c>
      <c r="J18" s="35"/>
    </row>
    <row r="19" spans="1:9" ht="12" thickBot="1">
      <c r="A19" s="36" t="s">
        <v>30</v>
      </c>
      <c r="B19" s="37">
        <v>9</v>
      </c>
      <c r="C19" s="38">
        <v>0</v>
      </c>
      <c r="D19" s="39">
        <v>0</v>
      </c>
      <c r="E19" s="39">
        <v>0</v>
      </c>
      <c r="F19" s="38">
        <v>0</v>
      </c>
      <c r="G19" s="40">
        <v>0</v>
      </c>
      <c r="H19" s="213">
        <v>0</v>
      </c>
      <c r="I19" s="42">
        <v>13</v>
      </c>
    </row>
    <row r="20" spans="1:9" ht="13.5" customHeight="1" thickBot="1">
      <c r="A20" s="298" t="s">
        <v>37</v>
      </c>
      <c r="B20" s="303"/>
      <c r="C20" s="303"/>
      <c r="D20" s="303"/>
      <c r="E20" s="303"/>
      <c r="F20" s="303"/>
      <c r="G20" s="303"/>
      <c r="H20" s="303"/>
      <c r="I20" s="304"/>
    </row>
    <row r="21" spans="1:9" ht="11.25">
      <c r="A21" s="23" t="s">
        <v>32</v>
      </c>
      <c r="B21" s="24">
        <v>37</v>
      </c>
      <c r="C21" s="25">
        <v>6590000</v>
      </c>
      <c r="D21" s="26">
        <v>3</v>
      </c>
      <c r="E21" s="26">
        <v>3</v>
      </c>
      <c r="F21" s="25">
        <v>3271000</v>
      </c>
      <c r="G21" s="26">
        <v>22</v>
      </c>
      <c r="H21" s="26">
        <v>0</v>
      </c>
      <c r="I21" s="27">
        <v>16</v>
      </c>
    </row>
    <row r="22" spans="1:9" ht="11.25">
      <c r="A22" s="23" t="s">
        <v>33</v>
      </c>
      <c r="B22" s="28">
        <v>11</v>
      </c>
      <c r="C22" s="29">
        <v>1200000</v>
      </c>
      <c r="D22" s="30">
        <v>0</v>
      </c>
      <c r="E22" s="31">
        <v>3</v>
      </c>
      <c r="F22" s="32">
        <v>3271000</v>
      </c>
      <c r="G22" s="31">
        <v>9</v>
      </c>
      <c r="H22" s="30">
        <v>0</v>
      </c>
      <c r="I22" s="34">
        <v>3</v>
      </c>
    </row>
    <row r="23" spans="1:9" s="19" customFormat="1" ht="11.25">
      <c r="A23" s="23" t="s">
        <v>34</v>
      </c>
      <c r="B23" s="28">
        <v>0</v>
      </c>
      <c r="C23" s="29">
        <v>0</v>
      </c>
      <c r="D23" s="30">
        <v>0</v>
      </c>
      <c r="E23" s="30">
        <v>0</v>
      </c>
      <c r="F23" s="29">
        <v>0</v>
      </c>
      <c r="G23" s="30">
        <v>0</v>
      </c>
      <c r="H23" s="30">
        <v>0</v>
      </c>
      <c r="I23" s="34">
        <v>0</v>
      </c>
    </row>
    <row r="24" spans="1:9" ht="11.25">
      <c r="A24" s="23" t="s">
        <v>35</v>
      </c>
      <c r="B24" s="28">
        <v>0</v>
      </c>
      <c r="C24" s="29">
        <v>0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4">
        <v>0</v>
      </c>
    </row>
    <row r="25" spans="1:9" ht="11.25">
      <c r="A25" s="23" t="s">
        <v>36</v>
      </c>
      <c r="B25" s="28">
        <v>26</v>
      </c>
      <c r="C25" s="29">
        <v>5390000</v>
      </c>
      <c r="D25" s="30">
        <v>3</v>
      </c>
      <c r="E25" s="31">
        <v>0</v>
      </c>
      <c r="F25" s="32">
        <v>0</v>
      </c>
      <c r="G25" s="31">
        <v>13</v>
      </c>
      <c r="H25" s="30">
        <v>0</v>
      </c>
      <c r="I25" s="34">
        <v>12</v>
      </c>
    </row>
    <row r="26" spans="1:9" ht="12" customHeight="1" thickBot="1">
      <c r="A26" s="36" t="s">
        <v>30</v>
      </c>
      <c r="B26" s="37">
        <v>0</v>
      </c>
      <c r="C26" s="38">
        <v>0</v>
      </c>
      <c r="D26" s="39">
        <v>0</v>
      </c>
      <c r="E26" s="39">
        <v>0</v>
      </c>
      <c r="F26" s="38">
        <v>0</v>
      </c>
      <c r="G26" s="39">
        <v>0</v>
      </c>
      <c r="H26" s="39">
        <v>0</v>
      </c>
      <c r="I26" s="42">
        <v>1</v>
      </c>
    </row>
    <row r="27" spans="1:9" ht="11.25" customHeight="1" thickBot="1">
      <c r="A27" s="298" t="s">
        <v>38</v>
      </c>
      <c r="B27" s="303"/>
      <c r="C27" s="303"/>
      <c r="D27" s="303"/>
      <c r="E27" s="303"/>
      <c r="F27" s="303"/>
      <c r="G27" s="303"/>
      <c r="H27" s="303"/>
      <c r="I27" s="304"/>
    </row>
    <row r="28" spans="1:9" ht="11.25">
      <c r="A28" s="23" t="s">
        <v>32</v>
      </c>
      <c r="B28" s="24">
        <v>641</v>
      </c>
      <c r="C28" s="25">
        <v>140279786</v>
      </c>
      <c r="D28" s="26">
        <v>71</v>
      </c>
      <c r="E28" s="26">
        <v>71</v>
      </c>
      <c r="F28" s="25">
        <v>628788440</v>
      </c>
      <c r="G28" s="26">
        <v>585</v>
      </c>
      <c r="H28" s="26">
        <v>3</v>
      </c>
      <c r="I28" s="27">
        <v>533</v>
      </c>
    </row>
    <row r="29" spans="1:9" ht="11.25">
      <c r="A29" s="23" t="s">
        <v>33</v>
      </c>
      <c r="B29" s="28">
        <v>91</v>
      </c>
      <c r="C29" s="29">
        <v>71293086</v>
      </c>
      <c r="D29" s="30">
        <v>1</v>
      </c>
      <c r="E29" s="31">
        <v>70</v>
      </c>
      <c r="F29" s="32">
        <v>628738440</v>
      </c>
      <c r="G29" s="31">
        <v>136</v>
      </c>
      <c r="H29" s="30">
        <v>1</v>
      </c>
      <c r="I29" s="33">
        <v>75</v>
      </c>
    </row>
    <row r="30" spans="1:9" ht="11.25">
      <c r="A30" s="23" t="s">
        <v>34</v>
      </c>
      <c r="B30" s="28">
        <v>1</v>
      </c>
      <c r="C30" s="29">
        <v>40000</v>
      </c>
      <c r="D30" s="30">
        <v>0</v>
      </c>
      <c r="E30" s="30">
        <v>0</v>
      </c>
      <c r="F30" s="29">
        <v>0</v>
      </c>
      <c r="G30" s="30">
        <v>1</v>
      </c>
      <c r="H30" s="30">
        <v>0</v>
      </c>
      <c r="I30" s="33">
        <v>3</v>
      </c>
    </row>
    <row r="31" spans="1:9" ht="11.25">
      <c r="A31" s="23" t="s">
        <v>35</v>
      </c>
      <c r="B31" s="28">
        <v>0</v>
      </c>
      <c r="C31" s="29">
        <v>0</v>
      </c>
      <c r="D31" s="30">
        <v>0</v>
      </c>
      <c r="E31" s="30">
        <v>0</v>
      </c>
      <c r="F31" s="29">
        <v>0</v>
      </c>
      <c r="G31" s="30">
        <v>2</v>
      </c>
      <c r="H31" s="30">
        <v>0</v>
      </c>
      <c r="I31" s="33">
        <v>0</v>
      </c>
    </row>
    <row r="32" spans="1:9" ht="11.25">
      <c r="A32" s="23" t="s">
        <v>36</v>
      </c>
      <c r="B32" s="28">
        <v>548</v>
      </c>
      <c r="C32" s="29">
        <v>68946700</v>
      </c>
      <c r="D32" s="30">
        <v>70</v>
      </c>
      <c r="E32" s="31">
        <v>1</v>
      </c>
      <c r="F32" s="32">
        <v>50000</v>
      </c>
      <c r="G32" s="31">
        <v>446</v>
      </c>
      <c r="H32" s="30">
        <v>2</v>
      </c>
      <c r="I32" s="33">
        <v>454</v>
      </c>
    </row>
    <row r="33" spans="1:9" ht="12" customHeight="1" thickBot="1">
      <c r="A33" s="36" t="s">
        <v>30</v>
      </c>
      <c r="B33" s="37">
        <v>1</v>
      </c>
      <c r="C33" s="38">
        <v>0</v>
      </c>
      <c r="D33" s="39">
        <v>0</v>
      </c>
      <c r="E33" s="39">
        <v>0</v>
      </c>
      <c r="F33" s="38">
        <v>0</v>
      </c>
      <c r="G33" s="40">
        <v>0</v>
      </c>
      <c r="H33" s="39">
        <v>0</v>
      </c>
      <c r="I33" s="42">
        <v>1</v>
      </c>
    </row>
    <row r="34" spans="1:9" ht="14.25" customHeight="1" thickBot="1">
      <c r="A34" s="298" t="s">
        <v>39</v>
      </c>
      <c r="B34" s="303"/>
      <c r="C34" s="303"/>
      <c r="D34" s="303"/>
      <c r="E34" s="303"/>
      <c r="F34" s="303"/>
      <c r="G34" s="303"/>
      <c r="H34" s="303"/>
      <c r="I34" s="304"/>
    </row>
    <row r="35" spans="1:9" ht="11.25">
      <c r="A35" s="23" t="s">
        <v>32</v>
      </c>
      <c r="B35" s="24">
        <v>86</v>
      </c>
      <c r="C35" s="25">
        <v>60410000</v>
      </c>
      <c r="D35" s="26">
        <v>3</v>
      </c>
      <c r="E35" s="26">
        <v>3</v>
      </c>
      <c r="F35" s="25">
        <v>1172000</v>
      </c>
      <c r="G35" s="26">
        <v>38</v>
      </c>
      <c r="H35" s="26">
        <v>0</v>
      </c>
      <c r="I35" s="27">
        <v>17</v>
      </c>
    </row>
    <row r="36" spans="1:9" ht="11.25">
      <c r="A36" s="23" t="s">
        <v>33</v>
      </c>
      <c r="B36" s="28">
        <v>62</v>
      </c>
      <c r="C36" s="29">
        <v>54340000</v>
      </c>
      <c r="D36" s="30">
        <v>0</v>
      </c>
      <c r="E36" s="31">
        <v>3</v>
      </c>
      <c r="F36" s="32">
        <v>1172000</v>
      </c>
      <c r="G36" s="31">
        <v>22</v>
      </c>
      <c r="H36" s="30">
        <v>0</v>
      </c>
      <c r="I36" s="33">
        <v>6</v>
      </c>
    </row>
    <row r="37" spans="1:9" s="19" customFormat="1" ht="11.25">
      <c r="A37" s="23" t="s">
        <v>34</v>
      </c>
      <c r="B37" s="28">
        <v>0</v>
      </c>
      <c r="C37" s="29">
        <v>0</v>
      </c>
      <c r="D37" s="30">
        <v>0</v>
      </c>
      <c r="E37" s="30">
        <v>0</v>
      </c>
      <c r="F37" s="29">
        <v>0</v>
      </c>
      <c r="G37" s="30">
        <v>0</v>
      </c>
      <c r="H37" s="30">
        <v>0</v>
      </c>
      <c r="I37" s="34">
        <v>0</v>
      </c>
    </row>
    <row r="38" spans="1:9" ht="11.25">
      <c r="A38" s="23" t="s">
        <v>35</v>
      </c>
      <c r="B38" s="28">
        <v>0</v>
      </c>
      <c r="C38" s="29">
        <v>0</v>
      </c>
      <c r="D38" s="30">
        <v>0</v>
      </c>
      <c r="E38" s="30">
        <v>0</v>
      </c>
      <c r="F38" s="29">
        <v>0</v>
      </c>
      <c r="G38" s="30">
        <v>0</v>
      </c>
      <c r="H38" s="30">
        <v>0</v>
      </c>
      <c r="I38" s="34">
        <v>0</v>
      </c>
    </row>
    <row r="39" spans="1:9" ht="11.25" customHeight="1">
      <c r="A39" s="23" t="s">
        <v>36</v>
      </c>
      <c r="B39" s="28">
        <v>24</v>
      </c>
      <c r="C39" s="29">
        <v>6070000</v>
      </c>
      <c r="D39" s="30">
        <v>3</v>
      </c>
      <c r="E39" s="30">
        <v>0</v>
      </c>
      <c r="F39" s="29">
        <v>0</v>
      </c>
      <c r="G39" s="31">
        <v>16</v>
      </c>
      <c r="H39" s="30">
        <v>0</v>
      </c>
      <c r="I39" s="33">
        <v>11</v>
      </c>
    </row>
    <row r="40" spans="1:9" ht="12" thickBot="1">
      <c r="A40" s="36" t="s">
        <v>30</v>
      </c>
      <c r="B40" s="37">
        <v>0</v>
      </c>
      <c r="C40" s="38">
        <v>0</v>
      </c>
      <c r="D40" s="39">
        <v>0</v>
      </c>
      <c r="E40" s="39">
        <v>0</v>
      </c>
      <c r="F40" s="38">
        <v>0</v>
      </c>
      <c r="G40" s="39">
        <v>0</v>
      </c>
      <c r="H40" s="39">
        <v>0</v>
      </c>
      <c r="I40" s="41">
        <v>0</v>
      </c>
    </row>
    <row r="41" spans="1:9" ht="13.5" customHeight="1" thickBot="1">
      <c r="A41" s="298" t="s">
        <v>40</v>
      </c>
      <c r="B41" s="303"/>
      <c r="C41" s="303"/>
      <c r="D41" s="303"/>
      <c r="E41" s="303"/>
      <c r="F41" s="303"/>
      <c r="G41" s="303"/>
      <c r="H41" s="303"/>
      <c r="I41" s="304"/>
    </row>
    <row r="42" spans="1:9" ht="11.25">
      <c r="A42" s="23" t="s">
        <v>32</v>
      </c>
      <c r="B42" s="24">
        <v>23</v>
      </c>
      <c r="C42" s="25">
        <v>2450000</v>
      </c>
      <c r="D42" s="26">
        <v>1</v>
      </c>
      <c r="E42" s="26">
        <v>1</v>
      </c>
      <c r="F42" s="25">
        <v>8500000</v>
      </c>
      <c r="G42" s="26">
        <v>0</v>
      </c>
      <c r="H42" s="26">
        <v>0</v>
      </c>
      <c r="I42" s="206">
        <v>5</v>
      </c>
    </row>
    <row r="43" spans="1:9" ht="11.25">
      <c r="A43" s="23" t="s">
        <v>33</v>
      </c>
      <c r="B43" s="28">
        <v>9</v>
      </c>
      <c r="C43" s="29">
        <v>1600000</v>
      </c>
      <c r="D43" s="30">
        <v>0</v>
      </c>
      <c r="E43" s="30">
        <v>1</v>
      </c>
      <c r="F43" s="29">
        <v>8500000</v>
      </c>
      <c r="G43" s="31">
        <v>0</v>
      </c>
      <c r="H43" s="30">
        <v>0</v>
      </c>
      <c r="I43" s="207">
        <v>0</v>
      </c>
    </row>
    <row r="44" spans="1:9" s="19" customFormat="1" ht="13.5" customHeight="1">
      <c r="A44" s="23" t="s">
        <v>34</v>
      </c>
      <c r="B44" s="28">
        <v>0</v>
      </c>
      <c r="C44" s="29">
        <v>0</v>
      </c>
      <c r="D44" s="30">
        <v>0</v>
      </c>
      <c r="E44" s="30">
        <v>0</v>
      </c>
      <c r="F44" s="29">
        <v>0</v>
      </c>
      <c r="G44" s="30">
        <v>0</v>
      </c>
      <c r="H44" s="30">
        <v>0</v>
      </c>
      <c r="I44" s="207">
        <v>0</v>
      </c>
    </row>
    <row r="45" spans="1:9" ht="11.25">
      <c r="A45" s="23" t="s">
        <v>35</v>
      </c>
      <c r="B45" s="28">
        <v>0</v>
      </c>
      <c r="C45" s="29">
        <v>0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207">
        <v>0</v>
      </c>
    </row>
    <row r="46" spans="1:9" ht="11.25">
      <c r="A46" s="23" t="s">
        <v>36</v>
      </c>
      <c r="B46" s="28">
        <v>14</v>
      </c>
      <c r="C46" s="29">
        <v>850000</v>
      </c>
      <c r="D46" s="30">
        <v>1</v>
      </c>
      <c r="E46" s="30">
        <v>0</v>
      </c>
      <c r="F46" s="29">
        <v>0</v>
      </c>
      <c r="G46" s="31">
        <v>0</v>
      </c>
      <c r="H46" s="30">
        <v>0</v>
      </c>
      <c r="I46" s="207">
        <v>5</v>
      </c>
    </row>
    <row r="47" spans="1:9" ht="12.75" customHeight="1" thickBot="1">
      <c r="A47" s="36" t="s">
        <v>30</v>
      </c>
      <c r="B47" s="37">
        <v>0</v>
      </c>
      <c r="C47" s="38">
        <v>0</v>
      </c>
      <c r="D47" s="39">
        <v>0</v>
      </c>
      <c r="E47" s="39">
        <v>0</v>
      </c>
      <c r="F47" s="38">
        <v>0</v>
      </c>
      <c r="G47" s="39">
        <v>0</v>
      </c>
      <c r="H47" s="39">
        <v>0</v>
      </c>
      <c r="I47" s="208">
        <v>0</v>
      </c>
    </row>
    <row r="48" spans="1:9" ht="15" customHeight="1" thickBot="1">
      <c r="A48" s="298" t="s">
        <v>41</v>
      </c>
      <c r="B48" s="303"/>
      <c r="C48" s="303"/>
      <c r="D48" s="303"/>
      <c r="E48" s="303"/>
      <c r="F48" s="303"/>
      <c r="G48" s="303"/>
      <c r="H48" s="303"/>
      <c r="I48" s="304"/>
    </row>
    <row r="49" spans="1:9" ht="11.25">
      <c r="A49" s="23" t="s">
        <v>32</v>
      </c>
      <c r="B49" s="24">
        <v>646</v>
      </c>
      <c r="C49" s="25">
        <v>119359600</v>
      </c>
      <c r="D49" s="26">
        <v>39</v>
      </c>
      <c r="E49" s="26">
        <v>39</v>
      </c>
      <c r="F49" s="25">
        <v>365855000</v>
      </c>
      <c r="G49" s="26">
        <v>365</v>
      </c>
      <c r="H49" s="26">
        <v>3</v>
      </c>
      <c r="I49" s="27">
        <v>634</v>
      </c>
    </row>
    <row r="50" spans="1:10" ht="11.25">
      <c r="A50" s="23" t="s">
        <v>33</v>
      </c>
      <c r="B50" s="43">
        <v>92</v>
      </c>
      <c r="C50" s="32">
        <v>51744600</v>
      </c>
      <c r="D50" s="30">
        <v>0</v>
      </c>
      <c r="E50" s="30">
        <v>39</v>
      </c>
      <c r="F50" s="29">
        <v>365855000</v>
      </c>
      <c r="G50" s="31">
        <v>59</v>
      </c>
      <c r="H50" s="30">
        <v>2</v>
      </c>
      <c r="I50" s="33">
        <v>38</v>
      </c>
      <c r="J50" s="19"/>
    </row>
    <row r="51" spans="1:9" s="19" customFormat="1" ht="11.25">
      <c r="A51" s="23" t="s">
        <v>34</v>
      </c>
      <c r="B51" s="43">
        <v>2</v>
      </c>
      <c r="C51" s="32">
        <v>1100000</v>
      </c>
      <c r="D51" s="30">
        <v>0</v>
      </c>
      <c r="E51" s="30">
        <v>0</v>
      </c>
      <c r="F51" s="29">
        <v>0</v>
      </c>
      <c r="G51" s="30">
        <v>0</v>
      </c>
      <c r="H51" s="30">
        <v>0</v>
      </c>
      <c r="I51" s="33">
        <v>0</v>
      </c>
    </row>
    <row r="52" spans="1:10" ht="11.25">
      <c r="A52" s="23" t="s">
        <v>35</v>
      </c>
      <c r="B52" s="28">
        <v>0</v>
      </c>
      <c r="C52" s="29">
        <v>0</v>
      </c>
      <c r="D52" s="30">
        <v>0</v>
      </c>
      <c r="E52" s="30">
        <v>0</v>
      </c>
      <c r="F52" s="29">
        <v>0</v>
      </c>
      <c r="G52" s="31">
        <v>1</v>
      </c>
      <c r="H52" s="30">
        <v>0</v>
      </c>
      <c r="I52" s="34">
        <v>0</v>
      </c>
      <c r="J52" s="19"/>
    </row>
    <row r="53" spans="1:10" ht="11.25">
      <c r="A53" s="23" t="s">
        <v>36</v>
      </c>
      <c r="B53" s="43">
        <v>519</v>
      </c>
      <c r="C53" s="32">
        <v>66515000</v>
      </c>
      <c r="D53" s="30">
        <v>38</v>
      </c>
      <c r="E53" s="31">
        <v>0</v>
      </c>
      <c r="F53" s="32">
        <v>0</v>
      </c>
      <c r="G53" s="31">
        <v>305</v>
      </c>
      <c r="H53" s="30">
        <v>1</v>
      </c>
      <c r="I53" s="33">
        <v>294</v>
      </c>
      <c r="J53" s="19"/>
    </row>
    <row r="54" spans="1:10" ht="12" thickBot="1">
      <c r="A54" s="36" t="s">
        <v>30</v>
      </c>
      <c r="B54" s="37">
        <v>33</v>
      </c>
      <c r="C54" s="38">
        <v>0</v>
      </c>
      <c r="D54" s="39">
        <v>1</v>
      </c>
      <c r="E54" s="39">
        <v>0</v>
      </c>
      <c r="F54" s="38">
        <v>0</v>
      </c>
      <c r="G54" s="40">
        <v>0</v>
      </c>
      <c r="H54" s="39">
        <v>0</v>
      </c>
      <c r="I54" s="41">
        <v>302</v>
      </c>
      <c r="J54" s="19"/>
    </row>
    <row r="55" spans="1:9" ht="15" customHeight="1" thickBot="1">
      <c r="A55" s="307" t="s">
        <v>42</v>
      </c>
      <c r="B55" s="308"/>
      <c r="C55" s="308"/>
      <c r="D55" s="308"/>
      <c r="E55" s="308"/>
      <c r="F55" s="308"/>
      <c r="G55" s="308"/>
      <c r="H55" s="308"/>
      <c r="I55" s="309"/>
    </row>
    <row r="56" spans="1:9" ht="11.25">
      <c r="A56" s="23" t="s">
        <v>32</v>
      </c>
      <c r="B56" s="24">
        <v>1244</v>
      </c>
      <c r="C56" s="25">
        <v>251628803</v>
      </c>
      <c r="D56" s="26">
        <v>93</v>
      </c>
      <c r="E56" s="26">
        <v>93</v>
      </c>
      <c r="F56" s="25">
        <v>391332300</v>
      </c>
      <c r="G56" s="26">
        <v>1033</v>
      </c>
      <c r="H56" s="26">
        <v>11</v>
      </c>
      <c r="I56" s="27">
        <v>1066</v>
      </c>
    </row>
    <row r="57" spans="1:9" ht="11.25">
      <c r="A57" s="23" t="s">
        <v>33</v>
      </c>
      <c r="B57" s="43">
        <v>182</v>
      </c>
      <c r="C57" s="32">
        <v>116800503</v>
      </c>
      <c r="D57" s="30">
        <v>2</v>
      </c>
      <c r="E57" s="31">
        <v>89</v>
      </c>
      <c r="F57" s="32">
        <v>375482300</v>
      </c>
      <c r="G57" s="31">
        <v>109</v>
      </c>
      <c r="H57" s="30">
        <v>6</v>
      </c>
      <c r="I57" s="33">
        <v>87</v>
      </c>
    </row>
    <row r="58" spans="1:9" s="19" customFormat="1" ht="12" customHeight="1">
      <c r="A58" s="23" t="s">
        <v>34</v>
      </c>
      <c r="B58" s="28">
        <v>1</v>
      </c>
      <c r="C58" s="29">
        <v>100000</v>
      </c>
      <c r="D58" s="30">
        <v>2</v>
      </c>
      <c r="E58" s="30">
        <v>0</v>
      </c>
      <c r="F58" s="29">
        <v>0</v>
      </c>
      <c r="G58" s="31">
        <v>7</v>
      </c>
      <c r="H58" s="30">
        <v>0</v>
      </c>
      <c r="I58" s="33">
        <v>12</v>
      </c>
    </row>
    <row r="59" spans="1:9" ht="11.25">
      <c r="A59" s="23" t="s">
        <v>35</v>
      </c>
      <c r="B59" s="28">
        <v>0</v>
      </c>
      <c r="C59" s="29">
        <v>0</v>
      </c>
      <c r="D59" s="30">
        <v>0</v>
      </c>
      <c r="E59" s="30">
        <v>0</v>
      </c>
      <c r="F59" s="29">
        <v>0</v>
      </c>
      <c r="G59" s="31">
        <v>0</v>
      </c>
      <c r="H59" s="30">
        <v>0</v>
      </c>
      <c r="I59" s="34">
        <v>1</v>
      </c>
    </row>
    <row r="60" spans="1:9" ht="11.25" customHeight="1">
      <c r="A60" s="23" t="s">
        <v>36</v>
      </c>
      <c r="B60" s="43">
        <v>1054</v>
      </c>
      <c r="C60" s="32">
        <v>134728300</v>
      </c>
      <c r="D60" s="30">
        <v>89</v>
      </c>
      <c r="E60" s="30">
        <v>4</v>
      </c>
      <c r="F60" s="32">
        <v>15850000</v>
      </c>
      <c r="G60" s="31">
        <v>917</v>
      </c>
      <c r="H60" s="30">
        <v>5</v>
      </c>
      <c r="I60" s="33">
        <v>954</v>
      </c>
    </row>
    <row r="61" spans="1:9" ht="12" customHeight="1" thickBot="1">
      <c r="A61" s="36" t="s">
        <v>30</v>
      </c>
      <c r="B61" s="37">
        <v>7</v>
      </c>
      <c r="C61" s="38">
        <v>0</v>
      </c>
      <c r="D61" s="39">
        <v>0</v>
      </c>
      <c r="E61" s="39">
        <v>0</v>
      </c>
      <c r="F61" s="38">
        <v>0</v>
      </c>
      <c r="G61" s="39">
        <v>0</v>
      </c>
      <c r="H61" s="39">
        <v>0</v>
      </c>
      <c r="I61" s="42">
        <v>12</v>
      </c>
    </row>
    <row r="62" spans="1:9" s="19" customFormat="1" ht="12" customHeight="1" thickBot="1">
      <c r="A62" s="298" t="s">
        <v>43</v>
      </c>
      <c r="B62" s="299"/>
      <c r="C62" s="299"/>
      <c r="D62" s="299"/>
      <c r="E62" s="299"/>
      <c r="F62" s="299"/>
      <c r="G62" s="299"/>
      <c r="H62" s="299"/>
      <c r="I62" s="302"/>
    </row>
    <row r="63" spans="1:9" ht="11.25">
      <c r="A63" s="23" t="s">
        <v>32</v>
      </c>
      <c r="B63" s="24">
        <v>220</v>
      </c>
      <c r="C63" s="25">
        <v>32747000</v>
      </c>
      <c r="D63" s="26">
        <v>13</v>
      </c>
      <c r="E63" s="26">
        <v>13</v>
      </c>
      <c r="F63" s="25">
        <v>26365000</v>
      </c>
      <c r="G63" s="26">
        <v>148</v>
      </c>
      <c r="H63" s="26">
        <v>0</v>
      </c>
      <c r="I63" s="27">
        <v>158</v>
      </c>
    </row>
    <row r="64" spans="1:9" ht="11.25">
      <c r="A64" s="23" t="s">
        <v>33</v>
      </c>
      <c r="B64" s="43">
        <v>16</v>
      </c>
      <c r="C64" s="32">
        <v>9700000</v>
      </c>
      <c r="D64" s="30">
        <v>0</v>
      </c>
      <c r="E64" s="31">
        <v>13</v>
      </c>
      <c r="F64" s="32">
        <v>26365000</v>
      </c>
      <c r="G64" s="31">
        <v>26</v>
      </c>
      <c r="H64" s="30">
        <v>0</v>
      </c>
      <c r="I64" s="33">
        <v>11</v>
      </c>
    </row>
    <row r="65" spans="1:9" ht="11.25">
      <c r="A65" s="23" t="s">
        <v>34</v>
      </c>
      <c r="B65" s="28">
        <v>0</v>
      </c>
      <c r="C65" s="29">
        <v>0</v>
      </c>
      <c r="D65" s="30">
        <v>0</v>
      </c>
      <c r="E65" s="30">
        <v>0</v>
      </c>
      <c r="F65" s="29">
        <v>0</v>
      </c>
      <c r="G65" s="30">
        <v>0</v>
      </c>
      <c r="H65" s="30">
        <v>0</v>
      </c>
      <c r="I65" s="34">
        <v>1</v>
      </c>
    </row>
    <row r="66" spans="1:9" ht="11.25">
      <c r="A66" s="23" t="s">
        <v>35</v>
      </c>
      <c r="B66" s="28">
        <v>0</v>
      </c>
      <c r="C66" s="29">
        <v>0</v>
      </c>
      <c r="D66" s="30">
        <v>0</v>
      </c>
      <c r="E66" s="30">
        <v>0</v>
      </c>
      <c r="F66" s="29">
        <v>0</v>
      </c>
      <c r="G66" s="30">
        <v>0</v>
      </c>
      <c r="H66" s="30">
        <v>0</v>
      </c>
      <c r="I66" s="33">
        <v>0</v>
      </c>
    </row>
    <row r="67" spans="1:9" ht="12.75" customHeight="1">
      <c r="A67" s="23" t="s">
        <v>36</v>
      </c>
      <c r="B67" s="43">
        <v>193</v>
      </c>
      <c r="C67" s="32">
        <v>23047000</v>
      </c>
      <c r="D67" s="30">
        <v>13</v>
      </c>
      <c r="E67" s="31">
        <v>0</v>
      </c>
      <c r="F67" s="32">
        <v>0</v>
      </c>
      <c r="G67" s="31">
        <v>122</v>
      </c>
      <c r="H67" s="30">
        <v>0</v>
      </c>
      <c r="I67" s="33">
        <v>125</v>
      </c>
    </row>
    <row r="68" spans="1:9" ht="12" thickBot="1">
      <c r="A68" s="36" t="s">
        <v>30</v>
      </c>
      <c r="B68" s="44">
        <v>11</v>
      </c>
      <c r="C68" s="45">
        <v>0</v>
      </c>
      <c r="D68" s="39">
        <v>0</v>
      </c>
      <c r="E68" s="39">
        <v>0</v>
      </c>
      <c r="F68" s="38">
        <v>0</v>
      </c>
      <c r="G68" s="40">
        <v>0</v>
      </c>
      <c r="H68" s="39">
        <v>0</v>
      </c>
      <c r="I68" s="41">
        <v>21</v>
      </c>
    </row>
    <row r="69" spans="1:9" ht="19.5" customHeight="1" hidden="1" thickBot="1">
      <c r="A69" s="180"/>
      <c r="B69" s="46"/>
      <c r="C69" s="47"/>
      <c r="D69" s="48"/>
      <c r="E69" s="48"/>
      <c r="F69" s="49"/>
      <c r="G69" s="46"/>
      <c r="H69" s="48"/>
      <c r="I69" s="46"/>
    </row>
    <row r="70" spans="1:9" ht="12" customHeight="1">
      <c r="A70" s="178"/>
      <c r="B70" s="48"/>
      <c r="C70" s="49"/>
      <c r="D70" s="48"/>
      <c r="E70" s="48"/>
      <c r="F70" s="49"/>
      <c r="G70" s="48"/>
      <c r="H70" s="48"/>
      <c r="I70" s="48"/>
    </row>
    <row r="71" spans="1:9" ht="8.25" customHeight="1" thickBot="1">
      <c r="A71" s="178"/>
      <c r="B71" s="48"/>
      <c r="C71" s="49"/>
      <c r="D71" s="48"/>
      <c r="E71" s="48"/>
      <c r="F71" s="49"/>
      <c r="G71" s="48"/>
      <c r="H71" s="48"/>
      <c r="I71" s="48"/>
    </row>
    <row r="72" spans="1:9" ht="15" customHeight="1" thickBot="1">
      <c r="A72" s="298" t="s">
        <v>44</v>
      </c>
      <c r="B72" s="299"/>
      <c r="C72" s="299"/>
      <c r="D72" s="299"/>
      <c r="E72" s="299"/>
      <c r="F72" s="299"/>
      <c r="G72" s="299"/>
      <c r="H72" s="299"/>
      <c r="I72" s="300"/>
    </row>
    <row r="73" spans="1:9" ht="11.25">
      <c r="A73" s="231" t="s">
        <v>32</v>
      </c>
      <c r="B73" s="24">
        <v>204</v>
      </c>
      <c r="C73" s="25">
        <v>26910881</v>
      </c>
      <c r="D73" s="26">
        <v>7</v>
      </c>
      <c r="E73" s="232">
        <v>7</v>
      </c>
      <c r="F73" s="25">
        <v>29411000</v>
      </c>
      <c r="G73" s="233">
        <v>95</v>
      </c>
      <c r="H73" s="26">
        <v>1</v>
      </c>
      <c r="I73" s="27">
        <v>66</v>
      </c>
    </row>
    <row r="74" spans="1:9" ht="11.25">
      <c r="A74" s="23" t="s">
        <v>33</v>
      </c>
      <c r="B74" s="43">
        <v>44</v>
      </c>
      <c r="C74" s="32">
        <v>10440881</v>
      </c>
      <c r="D74" s="30">
        <v>0</v>
      </c>
      <c r="E74" s="245">
        <v>7</v>
      </c>
      <c r="F74" s="32">
        <v>29411000</v>
      </c>
      <c r="G74" s="246">
        <v>22</v>
      </c>
      <c r="H74" s="30">
        <v>1</v>
      </c>
      <c r="I74" s="33">
        <v>5</v>
      </c>
    </row>
    <row r="75" spans="1:9" s="19" customFormat="1" ht="11.25">
      <c r="A75" s="23" t="s">
        <v>34</v>
      </c>
      <c r="B75" s="28">
        <v>0</v>
      </c>
      <c r="C75" s="29">
        <v>0</v>
      </c>
      <c r="D75" s="30">
        <v>0</v>
      </c>
      <c r="E75" s="30">
        <v>0</v>
      </c>
      <c r="F75" s="29">
        <v>0</v>
      </c>
      <c r="G75" s="30">
        <v>0</v>
      </c>
      <c r="H75" s="30">
        <v>0</v>
      </c>
      <c r="I75" s="34">
        <v>0</v>
      </c>
    </row>
    <row r="76" spans="1:9" ht="11.25">
      <c r="A76" s="23" t="s">
        <v>35</v>
      </c>
      <c r="B76" s="28">
        <v>0</v>
      </c>
      <c r="C76" s="29">
        <v>0</v>
      </c>
      <c r="D76" s="30">
        <v>0</v>
      </c>
      <c r="E76" s="30">
        <v>0</v>
      </c>
      <c r="F76" s="29">
        <v>0</v>
      </c>
      <c r="G76" s="30">
        <v>0</v>
      </c>
      <c r="H76" s="30">
        <v>0</v>
      </c>
      <c r="I76" s="34">
        <v>0</v>
      </c>
    </row>
    <row r="77" spans="1:9" ht="11.25">
      <c r="A77" s="23" t="s">
        <v>36</v>
      </c>
      <c r="B77" s="43">
        <v>160</v>
      </c>
      <c r="C77" s="32">
        <v>16470000</v>
      </c>
      <c r="D77" s="30">
        <v>7</v>
      </c>
      <c r="E77" s="30">
        <v>0</v>
      </c>
      <c r="F77" s="29">
        <v>0</v>
      </c>
      <c r="G77" s="31">
        <v>73</v>
      </c>
      <c r="H77" s="30">
        <v>0</v>
      </c>
      <c r="I77" s="33">
        <v>61</v>
      </c>
    </row>
    <row r="78" spans="1:9" ht="12" thickBot="1">
      <c r="A78" s="36" t="s">
        <v>30</v>
      </c>
      <c r="B78" s="37">
        <v>0</v>
      </c>
      <c r="C78" s="38">
        <v>0</v>
      </c>
      <c r="D78" s="39">
        <v>0</v>
      </c>
      <c r="E78" s="39">
        <v>0</v>
      </c>
      <c r="F78" s="38">
        <v>0</v>
      </c>
      <c r="G78" s="247">
        <v>0</v>
      </c>
      <c r="H78" s="39">
        <v>0</v>
      </c>
      <c r="I78" s="42">
        <v>0</v>
      </c>
    </row>
    <row r="79" spans="1:9" ht="12.75" customHeight="1" thickBot="1">
      <c r="A79" s="298" t="s">
        <v>45</v>
      </c>
      <c r="B79" s="299"/>
      <c r="C79" s="299"/>
      <c r="D79" s="299"/>
      <c r="E79" s="299"/>
      <c r="F79" s="299"/>
      <c r="G79" s="299"/>
      <c r="H79" s="301"/>
      <c r="I79" s="302"/>
    </row>
    <row r="80" spans="1:9" ht="11.25">
      <c r="A80" s="23" t="s">
        <v>32</v>
      </c>
      <c r="B80" s="203">
        <v>147</v>
      </c>
      <c r="C80" s="204">
        <v>14367000</v>
      </c>
      <c r="D80" s="205">
        <v>12</v>
      </c>
      <c r="E80" s="205">
        <v>12</v>
      </c>
      <c r="F80" s="204">
        <v>13603215</v>
      </c>
      <c r="G80" s="205">
        <v>145</v>
      </c>
      <c r="H80" s="26">
        <v>5</v>
      </c>
      <c r="I80" s="215">
        <v>66</v>
      </c>
    </row>
    <row r="81" spans="1:9" ht="11.25">
      <c r="A81" s="23" t="s">
        <v>33</v>
      </c>
      <c r="B81" s="43">
        <v>48</v>
      </c>
      <c r="C81" s="32">
        <v>10362000</v>
      </c>
      <c r="D81" s="30">
        <v>0</v>
      </c>
      <c r="E81" s="30">
        <v>12</v>
      </c>
      <c r="F81" s="29">
        <v>13603215</v>
      </c>
      <c r="G81" s="31">
        <v>110</v>
      </c>
      <c r="H81" s="30">
        <v>5</v>
      </c>
      <c r="I81" s="216">
        <v>13</v>
      </c>
    </row>
    <row r="82" spans="1:9" s="19" customFormat="1" ht="11.25">
      <c r="A82" s="23" t="s">
        <v>34</v>
      </c>
      <c r="B82" s="28">
        <v>1</v>
      </c>
      <c r="C82" s="29">
        <v>5000</v>
      </c>
      <c r="D82" s="30">
        <v>0</v>
      </c>
      <c r="E82" s="30">
        <v>0</v>
      </c>
      <c r="F82" s="29">
        <v>0</v>
      </c>
      <c r="G82" s="30">
        <v>0</v>
      </c>
      <c r="H82" s="30">
        <v>0</v>
      </c>
      <c r="I82" s="216">
        <v>0</v>
      </c>
    </row>
    <row r="83" spans="1:9" ht="11.25">
      <c r="A83" s="23" t="s">
        <v>35</v>
      </c>
      <c r="B83" s="28">
        <v>0</v>
      </c>
      <c r="C83" s="29">
        <v>0</v>
      </c>
      <c r="D83" s="30">
        <v>0</v>
      </c>
      <c r="E83" s="30">
        <v>0</v>
      </c>
      <c r="F83" s="29">
        <v>0</v>
      </c>
      <c r="G83" s="30">
        <v>0</v>
      </c>
      <c r="H83" s="30">
        <v>0</v>
      </c>
      <c r="I83" s="216">
        <v>0</v>
      </c>
    </row>
    <row r="84" spans="1:9" ht="11.25">
      <c r="A84" s="23" t="s">
        <v>36</v>
      </c>
      <c r="B84" s="43">
        <v>98</v>
      </c>
      <c r="C84" s="32">
        <v>4000000</v>
      </c>
      <c r="D84" s="30">
        <v>12</v>
      </c>
      <c r="E84" s="30">
        <v>0</v>
      </c>
      <c r="F84" s="29">
        <v>0</v>
      </c>
      <c r="G84" s="31">
        <v>35</v>
      </c>
      <c r="H84" s="30">
        <v>0</v>
      </c>
      <c r="I84" s="216">
        <v>53</v>
      </c>
    </row>
    <row r="85" spans="1:9" ht="12" thickBot="1">
      <c r="A85" s="36" t="s">
        <v>30</v>
      </c>
      <c r="B85" s="37">
        <v>0</v>
      </c>
      <c r="C85" s="38">
        <v>0</v>
      </c>
      <c r="D85" s="39">
        <v>0</v>
      </c>
      <c r="E85" s="39">
        <v>0</v>
      </c>
      <c r="F85" s="38">
        <v>0</v>
      </c>
      <c r="G85" s="39">
        <v>0</v>
      </c>
      <c r="H85" s="39">
        <v>0</v>
      </c>
      <c r="I85" s="217">
        <v>0</v>
      </c>
    </row>
    <row r="86" spans="1:9" ht="13.5" customHeight="1" thickBot="1">
      <c r="A86" s="298" t="s">
        <v>46</v>
      </c>
      <c r="B86" s="303"/>
      <c r="C86" s="303"/>
      <c r="D86" s="303"/>
      <c r="E86" s="303"/>
      <c r="F86" s="303"/>
      <c r="G86" s="303"/>
      <c r="H86" s="303"/>
      <c r="I86" s="304"/>
    </row>
    <row r="87" spans="1:9" ht="11.25">
      <c r="A87" s="23" t="s">
        <v>32</v>
      </c>
      <c r="B87" s="24">
        <v>53</v>
      </c>
      <c r="C87" s="25">
        <v>14160000</v>
      </c>
      <c r="D87" s="26">
        <v>2</v>
      </c>
      <c r="E87" s="26">
        <v>2</v>
      </c>
      <c r="F87" s="25">
        <v>650000</v>
      </c>
      <c r="G87" s="26">
        <v>65</v>
      </c>
      <c r="H87" s="26">
        <v>3</v>
      </c>
      <c r="I87" s="27">
        <v>36</v>
      </c>
    </row>
    <row r="88" spans="1:9" ht="11.25">
      <c r="A88" s="23" t="s">
        <v>33</v>
      </c>
      <c r="B88" s="43">
        <v>16</v>
      </c>
      <c r="C88" s="32">
        <v>12810000</v>
      </c>
      <c r="D88" s="30">
        <v>0</v>
      </c>
      <c r="E88" s="30">
        <v>2</v>
      </c>
      <c r="F88" s="29">
        <v>650000</v>
      </c>
      <c r="G88" s="31">
        <v>44</v>
      </c>
      <c r="H88" s="30">
        <v>3</v>
      </c>
      <c r="I88" s="33">
        <v>3</v>
      </c>
    </row>
    <row r="89" spans="1:9" s="19" customFormat="1" ht="11.25">
      <c r="A89" s="23" t="s">
        <v>34</v>
      </c>
      <c r="B89" s="28">
        <v>0</v>
      </c>
      <c r="C89" s="29">
        <v>0</v>
      </c>
      <c r="D89" s="30">
        <v>0</v>
      </c>
      <c r="E89" s="30">
        <v>0</v>
      </c>
      <c r="F89" s="29">
        <v>0</v>
      </c>
      <c r="G89" s="30">
        <v>0</v>
      </c>
      <c r="H89" s="30">
        <v>0</v>
      </c>
      <c r="I89" s="34">
        <v>0</v>
      </c>
    </row>
    <row r="90" spans="1:9" ht="11.25">
      <c r="A90" s="23" t="s">
        <v>35</v>
      </c>
      <c r="B90" s="28">
        <v>0</v>
      </c>
      <c r="C90" s="29">
        <v>0</v>
      </c>
      <c r="D90" s="30">
        <v>0</v>
      </c>
      <c r="E90" s="30">
        <v>0</v>
      </c>
      <c r="F90" s="29">
        <v>0</v>
      </c>
      <c r="G90" s="30">
        <v>0</v>
      </c>
      <c r="H90" s="30">
        <v>0</v>
      </c>
      <c r="I90" s="34">
        <v>0</v>
      </c>
    </row>
    <row r="91" spans="1:9" ht="11.25">
      <c r="A91" s="23" t="s">
        <v>36</v>
      </c>
      <c r="B91" s="43">
        <v>36</v>
      </c>
      <c r="C91" s="32">
        <v>1350000</v>
      </c>
      <c r="D91" s="30">
        <v>2</v>
      </c>
      <c r="E91" s="30">
        <v>0</v>
      </c>
      <c r="F91" s="29">
        <v>0</v>
      </c>
      <c r="G91" s="31">
        <v>21</v>
      </c>
      <c r="H91" s="30">
        <v>0</v>
      </c>
      <c r="I91" s="33">
        <v>33</v>
      </c>
    </row>
    <row r="92" spans="1:9" ht="12" thickBot="1">
      <c r="A92" s="36" t="s">
        <v>30</v>
      </c>
      <c r="B92" s="37">
        <v>1</v>
      </c>
      <c r="C92" s="38">
        <v>0</v>
      </c>
      <c r="D92" s="39">
        <v>0</v>
      </c>
      <c r="E92" s="39">
        <v>0</v>
      </c>
      <c r="F92" s="38">
        <v>0</v>
      </c>
      <c r="G92" s="39">
        <v>0</v>
      </c>
      <c r="H92" s="39">
        <v>0</v>
      </c>
      <c r="I92" s="42">
        <v>0</v>
      </c>
    </row>
    <row r="93" spans="1:9" ht="13.5" customHeight="1" thickBot="1">
      <c r="A93" s="298" t="s">
        <v>47</v>
      </c>
      <c r="B93" s="303"/>
      <c r="C93" s="303"/>
      <c r="D93" s="303"/>
      <c r="E93" s="303"/>
      <c r="F93" s="303"/>
      <c r="G93" s="303"/>
      <c r="H93" s="303"/>
      <c r="I93" s="304"/>
    </row>
    <row r="94" spans="1:9" ht="11.25">
      <c r="A94" s="23" t="s">
        <v>32</v>
      </c>
      <c r="B94" s="24">
        <v>76</v>
      </c>
      <c r="C94" s="25">
        <v>9808000</v>
      </c>
      <c r="D94" s="26">
        <v>3</v>
      </c>
      <c r="E94" s="26">
        <v>3</v>
      </c>
      <c r="F94" s="25">
        <v>20400000</v>
      </c>
      <c r="G94" s="26">
        <v>33</v>
      </c>
      <c r="H94" s="26">
        <v>0</v>
      </c>
      <c r="I94" s="27">
        <v>47</v>
      </c>
    </row>
    <row r="95" spans="1:9" ht="11.25">
      <c r="A95" s="23" t="s">
        <v>33</v>
      </c>
      <c r="B95" s="43">
        <v>20</v>
      </c>
      <c r="C95" s="32">
        <v>4550000</v>
      </c>
      <c r="D95" s="30">
        <v>0</v>
      </c>
      <c r="E95" s="30">
        <v>3</v>
      </c>
      <c r="F95" s="29">
        <v>20400000</v>
      </c>
      <c r="G95" s="31">
        <v>14</v>
      </c>
      <c r="H95" s="30">
        <v>0</v>
      </c>
      <c r="I95" s="33">
        <v>14</v>
      </c>
    </row>
    <row r="96" spans="1:9" s="19" customFormat="1" ht="11.25">
      <c r="A96" s="23" t="s">
        <v>34</v>
      </c>
      <c r="B96" s="28">
        <v>0</v>
      </c>
      <c r="C96" s="29">
        <v>0</v>
      </c>
      <c r="D96" s="30">
        <v>0</v>
      </c>
      <c r="E96" s="30">
        <v>0</v>
      </c>
      <c r="F96" s="29">
        <v>0</v>
      </c>
      <c r="G96" s="30">
        <v>0</v>
      </c>
      <c r="H96" s="30">
        <v>0</v>
      </c>
      <c r="I96" s="34">
        <v>0</v>
      </c>
    </row>
    <row r="97" spans="1:9" ht="11.25">
      <c r="A97" s="23" t="s">
        <v>35</v>
      </c>
      <c r="B97" s="28">
        <v>0</v>
      </c>
      <c r="C97" s="29">
        <v>0</v>
      </c>
      <c r="D97" s="30">
        <v>0</v>
      </c>
      <c r="E97" s="30">
        <v>0</v>
      </c>
      <c r="F97" s="29">
        <v>0</v>
      </c>
      <c r="G97" s="30">
        <v>0</v>
      </c>
      <c r="H97" s="30">
        <v>0</v>
      </c>
      <c r="I97" s="34">
        <v>0</v>
      </c>
    </row>
    <row r="98" spans="1:9" ht="11.25">
      <c r="A98" s="23" t="s">
        <v>36</v>
      </c>
      <c r="B98" s="43">
        <v>56</v>
      </c>
      <c r="C98" s="32">
        <v>5258000</v>
      </c>
      <c r="D98" s="30">
        <v>3</v>
      </c>
      <c r="E98" s="30">
        <v>0</v>
      </c>
      <c r="F98" s="29">
        <v>0</v>
      </c>
      <c r="G98" s="31">
        <v>19</v>
      </c>
      <c r="H98" s="30">
        <v>0</v>
      </c>
      <c r="I98" s="33">
        <v>33</v>
      </c>
    </row>
    <row r="99" spans="1:9" ht="12" thickBot="1">
      <c r="A99" s="36" t="s">
        <v>30</v>
      </c>
      <c r="B99" s="44">
        <v>0</v>
      </c>
      <c r="C99" s="45">
        <v>0</v>
      </c>
      <c r="D99" s="39">
        <v>0</v>
      </c>
      <c r="E99" s="39">
        <v>0</v>
      </c>
      <c r="F99" s="38">
        <v>0</v>
      </c>
      <c r="G99" s="39">
        <v>0</v>
      </c>
      <c r="H99" s="39">
        <v>0</v>
      </c>
      <c r="I99" s="41">
        <v>0</v>
      </c>
    </row>
    <row r="100" spans="1:10" ht="13.5" customHeight="1" thickBot="1">
      <c r="A100" s="298" t="s">
        <v>48</v>
      </c>
      <c r="B100" s="303"/>
      <c r="C100" s="303"/>
      <c r="D100" s="303"/>
      <c r="E100" s="303"/>
      <c r="F100" s="303"/>
      <c r="G100" s="303"/>
      <c r="H100" s="303"/>
      <c r="I100" s="304"/>
      <c r="J100" s="19"/>
    </row>
    <row r="101" spans="1:10" ht="11.25">
      <c r="A101" s="23" t="s">
        <v>32</v>
      </c>
      <c r="B101" s="24">
        <v>369</v>
      </c>
      <c r="C101" s="25">
        <v>24768500</v>
      </c>
      <c r="D101" s="26">
        <v>15</v>
      </c>
      <c r="E101" s="26">
        <v>15</v>
      </c>
      <c r="F101" s="25">
        <v>13718000</v>
      </c>
      <c r="G101" s="26">
        <v>152</v>
      </c>
      <c r="H101" s="26">
        <v>5</v>
      </c>
      <c r="I101" s="27">
        <v>190</v>
      </c>
      <c r="J101" s="19"/>
    </row>
    <row r="102" spans="1:10" ht="11.25">
      <c r="A102" s="23" t="s">
        <v>33</v>
      </c>
      <c r="B102" s="43">
        <v>68</v>
      </c>
      <c r="C102" s="32">
        <v>9820100</v>
      </c>
      <c r="D102" s="30">
        <v>0</v>
      </c>
      <c r="E102" s="31">
        <v>15</v>
      </c>
      <c r="F102" s="32">
        <v>13718000</v>
      </c>
      <c r="G102" s="31">
        <v>24</v>
      </c>
      <c r="H102" s="30">
        <v>3</v>
      </c>
      <c r="I102" s="33">
        <v>15</v>
      </c>
      <c r="J102" s="19"/>
    </row>
    <row r="103" spans="1:9" s="19" customFormat="1" ht="11.25">
      <c r="A103" s="23" t="s">
        <v>34</v>
      </c>
      <c r="B103" s="28">
        <v>0</v>
      </c>
      <c r="C103" s="29">
        <v>0</v>
      </c>
      <c r="D103" s="30">
        <v>0</v>
      </c>
      <c r="E103" s="30">
        <v>0</v>
      </c>
      <c r="F103" s="29">
        <v>0</v>
      </c>
      <c r="G103" s="30">
        <v>0</v>
      </c>
      <c r="H103" s="30">
        <v>0</v>
      </c>
      <c r="I103" s="34">
        <v>0</v>
      </c>
    </row>
    <row r="104" spans="1:9" ht="11.25">
      <c r="A104" s="23" t="s">
        <v>35</v>
      </c>
      <c r="B104" s="28">
        <v>0</v>
      </c>
      <c r="C104" s="29">
        <v>0</v>
      </c>
      <c r="D104" s="30">
        <v>0</v>
      </c>
      <c r="E104" s="30">
        <v>0</v>
      </c>
      <c r="F104" s="29">
        <v>0</v>
      </c>
      <c r="G104" s="30">
        <v>0</v>
      </c>
      <c r="H104" s="30">
        <v>0</v>
      </c>
      <c r="I104" s="34">
        <v>0</v>
      </c>
    </row>
    <row r="105" spans="1:9" ht="11.25">
      <c r="A105" s="23" t="s">
        <v>36</v>
      </c>
      <c r="B105" s="43">
        <v>301</v>
      </c>
      <c r="C105" s="32">
        <v>14948400</v>
      </c>
      <c r="D105" s="30">
        <v>15</v>
      </c>
      <c r="E105" s="31">
        <v>0</v>
      </c>
      <c r="F105" s="32">
        <v>0</v>
      </c>
      <c r="G105" s="31">
        <v>128</v>
      </c>
      <c r="H105" s="30">
        <v>2</v>
      </c>
      <c r="I105" s="33">
        <v>175</v>
      </c>
    </row>
    <row r="106" spans="1:9" ht="12" thickBot="1">
      <c r="A106" s="36" t="s">
        <v>30</v>
      </c>
      <c r="B106" s="37">
        <v>0</v>
      </c>
      <c r="C106" s="38">
        <v>0</v>
      </c>
      <c r="D106" s="39">
        <v>0</v>
      </c>
      <c r="E106" s="39">
        <v>0</v>
      </c>
      <c r="F106" s="38">
        <v>0</v>
      </c>
      <c r="G106" s="39">
        <v>0</v>
      </c>
      <c r="H106" s="39">
        <v>0</v>
      </c>
      <c r="I106" s="42">
        <v>0</v>
      </c>
    </row>
    <row r="107" spans="1:9" ht="14.25" customHeight="1" thickBot="1">
      <c r="A107" s="298" t="s">
        <v>49</v>
      </c>
      <c r="B107" s="303"/>
      <c r="C107" s="303"/>
      <c r="D107" s="303"/>
      <c r="E107" s="303"/>
      <c r="F107" s="303"/>
      <c r="G107" s="303"/>
      <c r="H107" s="303"/>
      <c r="I107" s="304"/>
    </row>
    <row r="108" spans="1:9" ht="11.25">
      <c r="A108" s="23" t="s">
        <v>32</v>
      </c>
      <c r="B108" s="24">
        <v>170</v>
      </c>
      <c r="C108" s="25">
        <v>15218000</v>
      </c>
      <c r="D108" s="26">
        <v>7</v>
      </c>
      <c r="E108" s="26">
        <v>7</v>
      </c>
      <c r="F108" s="25">
        <v>13025000</v>
      </c>
      <c r="G108" s="26">
        <v>95</v>
      </c>
      <c r="H108" s="26">
        <v>4</v>
      </c>
      <c r="I108" s="27">
        <v>72</v>
      </c>
    </row>
    <row r="109" spans="1:9" ht="11.25">
      <c r="A109" s="23" t="s">
        <v>33</v>
      </c>
      <c r="B109" s="43">
        <v>21</v>
      </c>
      <c r="C109" s="32">
        <v>4160000</v>
      </c>
      <c r="D109" s="30">
        <v>0</v>
      </c>
      <c r="E109" s="31">
        <v>7</v>
      </c>
      <c r="F109" s="32">
        <v>13025000</v>
      </c>
      <c r="G109" s="31">
        <v>17</v>
      </c>
      <c r="H109" s="30">
        <v>0</v>
      </c>
      <c r="I109" s="33">
        <v>12</v>
      </c>
    </row>
    <row r="110" spans="1:9" s="19" customFormat="1" ht="11.25">
      <c r="A110" s="23" t="s">
        <v>34</v>
      </c>
      <c r="B110" s="28">
        <v>0</v>
      </c>
      <c r="C110" s="29">
        <v>0</v>
      </c>
      <c r="D110" s="30">
        <v>0</v>
      </c>
      <c r="E110" s="30">
        <v>0</v>
      </c>
      <c r="F110" s="29">
        <v>0</v>
      </c>
      <c r="G110" s="30">
        <v>0</v>
      </c>
      <c r="H110" s="30">
        <v>0</v>
      </c>
      <c r="I110" s="34">
        <v>0</v>
      </c>
    </row>
    <row r="111" spans="1:9" ht="11.25">
      <c r="A111" s="23" t="s">
        <v>35</v>
      </c>
      <c r="B111" s="28">
        <v>0</v>
      </c>
      <c r="C111" s="29">
        <v>0</v>
      </c>
      <c r="D111" s="30">
        <v>0</v>
      </c>
      <c r="E111" s="30">
        <v>0</v>
      </c>
      <c r="F111" s="29">
        <v>0</v>
      </c>
      <c r="G111" s="30">
        <v>0</v>
      </c>
      <c r="H111" s="30">
        <v>0</v>
      </c>
      <c r="I111" s="34">
        <v>0</v>
      </c>
    </row>
    <row r="112" spans="1:9" ht="11.25">
      <c r="A112" s="23" t="s">
        <v>36</v>
      </c>
      <c r="B112" s="43">
        <v>149</v>
      </c>
      <c r="C112" s="32">
        <v>11058000</v>
      </c>
      <c r="D112" s="30">
        <v>7</v>
      </c>
      <c r="E112" s="31">
        <v>0</v>
      </c>
      <c r="F112" s="32">
        <v>0</v>
      </c>
      <c r="G112" s="31">
        <v>78</v>
      </c>
      <c r="H112" s="30">
        <v>4</v>
      </c>
      <c r="I112" s="33">
        <v>58</v>
      </c>
    </row>
    <row r="113" spans="1:9" ht="12" thickBot="1">
      <c r="A113" s="36" t="s">
        <v>30</v>
      </c>
      <c r="B113" s="37">
        <v>0</v>
      </c>
      <c r="C113" s="38">
        <v>0</v>
      </c>
      <c r="D113" s="39">
        <v>0</v>
      </c>
      <c r="E113" s="39">
        <v>0</v>
      </c>
      <c r="F113" s="38">
        <v>0</v>
      </c>
      <c r="G113" s="39">
        <v>0</v>
      </c>
      <c r="H113" s="39">
        <v>0</v>
      </c>
      <c r="I113" s="42">
        <v>2</v>
      </c>
    </row>
    <row r="114" spans="1:9" ht="13.5" customHeight="1" thickBot="1">
      <c r="A114" s="305" t="s">
        <v>50</v>
      </c>
      <c r="B114" s="303"/>
      <c r="C114" s="303"/>
      <c r="D114" s="303"/>
      <c r="E114" s="303"/>
      <c r="F114" s="303"/>
      <c r="G114" s="303"/>
      <c r="H114" s="303"/>
      <c r="I114" s="304"/>
    </row>
    <row r="115" spans="1:9" ht="11.25">
      <c r="A115" s="23" t="s">
        <v>32</v>
      </c>
      <c r="B115" s="24">
        <v>4</v>
      </c>
      <c r="C115" s="25">
        <v>180000</v>
      </c>
      <c r="D115" s="26">
        <v>0</v>
      </c>
      <c r="E115" s="26">
        <v>0</v>
      </c>
      <c r="F115" s="25">
        <v>0</v>
      </c>
      <c r="G115" s="26">
        <v>3</v>
      </c>
      <c r="H115" s="26">
        <v>0</v>
      </c>
      <c r="I115" s="27">
        <v>5</v>
      </c>
    </row>
    <row r="116" spans="1:9" ht="11.25">
      <c r="A116" s="23" t="s">
        <v>33</v>
      </c>
      <c r="B116" s="28">
        <v>1</v>
      </c>
      <c r="C116" s="29">
        <v>100000</v>
      </c>
      <c r="D116" s="30">
        <v>0</v>
      </c>
      <c r="E116" s="30">
        <v>0</v>
      </c>
      <c r="F116" s="29">
        <v>0</v>
      </c>
      <c r="G116" s="31">
        <v>0</v>
      </c>
      <c r="H116" s="30">
        <v>0</v>
      </c>
      <c r="I116" s="34">
        <v>0</v>
      </c>
    </row>
    <row r="117" spans="1:9" ht="11.25">
      <c r="A117" s="23" t="s">
        <v>34</v>
      </c>
      <c r="B117" s="28">
        <v>0</v>
      </c>
      <c r="C117" s="29">
        <v>0</v>
      </c>
      <c r="D117" s="30">
        <v>0</v>
      </c>
      <c r="E117" s="30">
        <v>0</v>
      </c>
      <c r="F117" s="29">
        <v>0</v>
      </c>
      <c r="G117" s="30">
        <v>0</v>
      </c>
      <c r="H117" s="30">
        <v>0</v>
      </c>
      <c r="I117" s="34">
        <v>0</v>
      </c>
    </row>
    <row r="118" spans="1:9" s="19" customFormat="1" ht="11.25">
      <c r="A118" s="23" t="s">
        <v>35</v>
      </c>
      <c r="B118" s="28">
        <v>0</v>
      </c>
      <c r="C118" s="29">
        <v>0</v>
      </c>
      <c r="D118" s="30">
        <v>0</v>
      </c>
      <c r="E118" s="30">
        <v>0</v>
      </c>
      <c r="F118" s="29">
        <v>0</v>
      </c>
      <c r="G118" s="30">
        <v>0</v>
      </c>
      <c r="H118" s="30">
        <v>0</v>
      </c>
      <c r="I118" s="34">
        <v>0</v>
      </c>
    </row>
    <row r="119" spans="1:9" ht="11.25">
      <c r="A119" s="23" t="s">
        <v>36</v>
      </c>
      <c r="B119" s="43">
        <v>3</v>
      </c>
      <c r="C119" s="32">
        <v>80000</v>
      </c>
      <c r="D119" s="30">
        <v>0</v>
      </c>
      <c r="E119" s="30">
        <v>0</v>
      </c>
      <c r="F119" s="29">
        <v>0</v>
      </c>
      <c r="G119" s="31">
        <v>3</v>
      </c>
      <c r="H119" s="30">
        <v>0</v>
      </c>
      <c r="I119" s="34">
        <v>4</v>
      </c>
    </row>
    <row r="120" spans="1:9" ht="12" thickBot="1">
      <c r="A120" s="36" t="s">
        <v>30</v>
      </c>
      <c r="B120" s="44">
        <v>0</v>
      </c>
      <c r="C120" s="45">
        <v>0</v>
      </c>
      <c r="D120" s="39">
        <v>0</v>
      </c>
      <c r="E120" s="39">
        <v>0</v>
      </c>
      <c r="F120" s="38">
        <v>0</v>
      </c>
      <c r="G120" s="39">
        <v>0</v>
      </c>
      <c r="H120" s="39">
        <v>0</v>
      </c>
      <c r="I120" s="42">
        <v>1</v>
      </c>
    </row>
    <row r="121" spans="1:9" ht="15.75" customHeight="1" thickBot="1">
      <c r="A121" s="298" t="s">
        <v>51</v>
      </c>
      <c r="B121" s="303"/>
      <c r="C121" s="303"/>
      <c r="D121" s="303"/>
      <c r="E121" s="303"/>
      <c r="F121" s="303"/>
      <c r="G121" s="303"/>
      <c r="H121" s="303"/>
      <c r="I121" s="304"/>
    </row>
    <row r="122" spans="1:9" ht="11.25">
      <c r="A122" s="23" t="s">
        <v>32</v>
      </c>
      <c r="B122" s="24">
        <v>88</v>
      </c>
      <c r="C122" s="25">
        <v>13275000</v>
      </c>
      <c r="D122" s="26">
        <v>1</v>
      </c>
      <c r="E122" s="26">
        <v>1</v>
      </c>
      <c r="F122" s="25">
        <v>3500000</v>
      </c>
      <c r="G122" s="26">
        <v>34</v>
      </c>
      <c r="H122" s="26">
        <v>1</v>
      </c>
      <c r="I122" s="27">
        <v>44</v>
      </c>
    </row>
    <row r="123" spans="1:9" ht="11.25">
      <c r="A123" s="23" t="s">
        <v>33</v>
      </c>
      <c r="B123" s="43">
        <v>22</v>
      </c>
      <c r="C123" s="32">
        <v>9510000</v>
      </c>
      <c r="D123" s="30">
        <v>0</v>
      </c>
      <c r="E123" s="30">
        <v>1</v>
      </c>
      <c r="F123" s="29">
        <v>3500000</v>
      </c>
      <c r="G123" s="31">
        <v>10</v>
      </c>
      <c r="H123" s="30">
        <v>0</v>
      </c>
      <c r="I123" s="33">
        <v>8</v>
      </c>
    </row>
    <row r="124" spans="1:9" ht="11.25">
      <c r="A124" s="23" t="s">
        <v>34</v>
      </c>
      <c r="B124" s="28">
        <v>0</v>
      </c>
      <c r="C124" s="29">
        <v>0</v>
      </c>
      <c r="D124" s="30">
        <v>0</v>
      </c>
      <c r="E124" s="30">
        <v>0</v>
      </c>
      <c r="F124" s="29">
        <v>0</v>
      </c>
      <c r="G124" s="30">
        <v>0</v>
      </c>
      <c r="H124" s="30">
        <v>0</v>
      </c>
      <c r="I124" s="34">
        <v>0</v>
      </c>
    </row>
    <row r="125" spans="1:9" ht="11.25">
      <c r="A125" s="23" t="s">
        <v>35</v>
      </c>
      <c r="B125" s="28">
        <v>0</v>
      </c>
      <c r="C125" s="29">
        <v>0</v>
      </c>
      <c r="D125" s="30">
        <v>0</v>
      </c>
      <c r="E125" s="30">
        <v>0</v>
      </c>
      <c r="F125" s="29">
        <v>0</v>
      </c>
      <c r="G125" s="30">
        <v>0</v>
      </c>
      <c r="H125" s="30">
        <v>0</v>
      </c>
      <c r="I125" s="34">
        <v>0</v>
      </c>
    </row>
    <row r="126" spans="1:9" ht="11.25">
      <c r="A126" s="23" t="s">
        <v>36</v>
      </c>
      <c r="B126" s="43">
        <v>65</v>
      </c>
      <c r="C126" s="32">
        <v>3765000</v>
      </c>
      <c r="D126" s="30">
        <v>1</v>
      </c>
      <c r="E126" s="30">
        <v>0</v>
      </c>
      <c r="F126" s="29">
        <v>0</v>
      </c>
      <c r="G126" s="31">
        <v>23</v>
      </c>
      <c r="H126" s="30">
        <v>1</v>
      </c>
      <c r="I126" s="33">
        <v>36</v>
      </c>
    </row>
    <row r="127" spans="1:9" ht="12" thickBot="1">
      <c r="A127" s="36" t="s">
        <v>30</v>
      </c>
      <c r="B127" s="44">
        <v>1</v>
      </c>
      <c r="C127" s="45">
        <v>0</v>
      </c>
      <c r="D127" s="39">
        <v>0</v>
      </c>
      <c r="E127" s="39">
        <v>0</v>
      </c>
      <c r="F127" s="38">
        <v>0</v>
      </c>
      <c r="G127" s="39">
        <v>1</v>
      </c>
      <c r="H127" s="39">
        <v>0</v>
      </c>
      <c r="I127" s="42">
        <v>0</v>
      </c>
    </row>
    <row r="128" spans="1:10" ht="13.5" customHeight="1" thickBot="1">
      <c r="A128" s="305" t="s">
        <v>52</v>
      </c>
      <c r="B128" s="303"/>
      <c r="C128" s="303"/>
      <c r="D128" s="303"/>
      <c r="E128" s="303"/>
      <c r="F128" s="303"/>
      <c r="G128" s="303"/>
      <c r="H128" s="303"/>
      <c r="I128" s="306"/>
      <c r="J128" s="226"/>
    </row>
    <row r="129" spans="1:10" ht="11.25">
      <c r="A129" s="23" t="s">
        <v>32</v>
      </c>
      <c r="B129" s="24">
        <v>110</v>
      </c>
      <c r="C129" s="25">
        <v>38365000</v>
      </c>
      <c r="D129" s="26">
        <v>8</v>
      </c>
      <c r="E129" s="26">
        <v>8</v>
      </c>
      <c r="F129" s="25">
        <v>15135500</v>
      </c>
      <c r="G129" s="26">
        <v>40</v>
      </c>
      <c r="H129" s="26">
        <v>0</v>
      </c>
      <c r="I129" s="27">
        <v>79</v>
      </c>
      <c r="J129" s="226"/>
    </row>
    <row r="130" spans="1:10" ht="11.25">
      <c r="A130" s="23" t="s">
        <v>33</v>
      </c>
      <c r="B130" s="43">
        <v>18</v>
      </c>
      <c r="C130" s="32">
        <v>15510000</v>
      </c>
      <c r="D130" s="30">
        <v>0</v>
      </c>
      <c r="E130" s="31">
        <v>8</v>
      </c>
      <c r="F130" s="32">
        <v>15135500</v>
      </c>
      <c r="G130" s="31">
        <v>7</v>
      </c>
      <c r="H130" s="30">
        <v>0</v>
      </c>
      <c r="I130" s="33">
        <v>8</v>
      </c>
      <c r="J130" s="226"/>
    </row>
    <row r="131" spans="1:9" ht="11.25">
      <c r="A131" s="23" t="s">
        <v>34</v>
      </c>
      <c r="B131" s="28">
        <v>0</v>
      </c>
      <c r="C131" s="29">
        <v>0</v>
      </c>
      <c r="D131" s="30">
        <v>0</v>
      </c>
      <c r="E131" s="30">
        <v>0</v>
      </c>
      <c r="F131" s="29">
        <v>0</v>
      </c>
      <c r="G131" s="30">
        <v>0</v>
      </c>
      <c r="H131" s="30">
        <v>0</v>
      </c>
      <c r="I131" s="34">
        <v>0</v>
      </c>
    </row>
    <row r="132" spans="1:9" s="19" customFormat="1" ht="11.25">
      <c r="A132" s="23" t="s">
        <v>35</v>
      </c>
      <c r="B132" s="28">
        <v>0</v>
      </c>
      <c r="C132" s="29">
        <v>0</v>
      </c>
      <c r="D132" s="30">
        <v>0</v>
      </c>
      <c r="E132" s="30">
        <v>0</v>
      </c>
      <c r="F132" s="29">
        <v>0</v>
      </c>
      <c r="G132" s="30">
        <v>0</v>
      </c>
      <c r="H132" s="30">
        <v>0</v>
      </c>
      <c r="I132" s="34">
        <v>0</v>
      </c>
    </row>
    <row r="133" spans="1:9" ht="11.25">
      <c r="A133" s="23" t="s">
        <v>36</v>
      </c>
      <c r="B133" s="43">
        <v>92</v>
      </c>
      <c r="C133" s="32">
        <v>22855000</v>
      </c>
      <c r="D133" s="30">
        <v>8</v>
      </c>
      <c r="E133" s="30">
        <v>0</v>
      </c>
      <c r="F133" s="29">
        <v>0</v>
      </c>
      <c r="G133" s="31">
        <v>33</v>
      </c>
      <c r="H133" s="30">
        <v>0</v>
      </c>
      <c r="I133" s="33">
        <v>71</v>
      </c>
    </row>
    <row r="134" spans="1:9" ht="12" thickBot="1">
      <c r="A134" s="179" t="s">
        <v>30</v>
      </c>
      <c r="B134" s="37">
        <v>0</v>
      </c>
      <c r="C134" s="38">
        <v>0</v>
      </c>
      <c r="D134" s="39">
        <v>0</v>
      </c>
      <c r="E134" s="39">
        <v>0</v>
      </c>
      <c r="F134" s="38">
        <v>0</v>
      </c>
      <c r="G134" s="39">
        <v>0</v>
      </c>
      <c r="H134" s="39">
        <v>0</v>
      </c>
      <c r="I134" s="42">
        <v>0</v>
      </c>
    </row>
    <row r="135" spans="1:9" ht="1.5" customHeight="1" hidden="1" thickBot="1">
      <c r="A135" s="178"/>
      <c r="B135" s="48"/>
      <c r="C135" s="49"/>
      <c r="D135" s="48"/>
      <c r="E135" s="48"/>
      <c r="F135" s="49"/>
      <c r="G135" s="48"/>
      <c r="H135" s="48"/>
      <c r="I135" s="48"/>
    </row>
    <row r="136" spans="1:9" ht="12" customHeight="1" hidden="1" thickBot="1">
      <c r="A136" s="178"/>
      <c r="B136" s="48"/>
      <c r="C136" s="49"/>
      <c r="D136" s="48"/>
      <c r="E136" s="48"/>
      <c r="F136" s="49"/>
      <c r="G136" s="48"/>
      <c r="H136" s="48"/>
      <c r="I136" s="48"/>
    </row>
    <row r="137" spans="1:9" ht="12" customHeight="1" hidden="1" thickBot="1">
      <c r="A137" s="178"/>
      <c r="B137" s="48"/>
      <c r="C137" s="49"/>
      <c r="D137" s="48"/>
      <c r="E137" s="48"/>
      <c r="F137" s="49"/>
      <c r="G137" s="48"/>
      <c r="H137" s="48"/>
      <c r="I137" s="48"/>
    </row>
    <row r="138" spans="1:9" ht="12" customHeight="1">
      <c r="A138" s="178"/>
      <c r="B138" s="48"/>
      <c r="C138" s="49"/>
      <c r="D138" s="48"/>
      <c r="E138" s="48"/>
      <c r="F138" s="49"/>
      <c r="G138" s="48"/>
      <c r="H138" s="48"/>
      <c r="I138" s="48"/>
    </row>
    <row r="139" spans="1:9" ht="12" customHeight="1" thickBot="1">
      <c r="A139" s="178"/>
      <c r="B139" s="48"/>
      <c r="C139" s="49"/>
      <c r="D139" s="48"/>
      <c r="E139" s="48"/>
      <c r="F139" s="49"/>
      <c r="G139" s="48"/>
      <c r="H139" s="48"/>
      <c r="I139" s="48"/>
    </row>
    <row r="140" spans="1:9" ht="15.75" customHeight="1" thickBot="1">
      <c r="A140" s="298" t="s">
        <v>53</v>
      </c>
      <c r="B140" s="299"/>
      <c r="C140" s="299"/>
      <c r="D140" s="299"/>
      <c r="E140" s="299"/>
      <c r="F140" s="299"/>
      <c r="G140" s="299"/>
      <c r="H140" s="299"/>
      <c r="I140" s="300"/>
    </row>
    <row r="141" spans="1:9" ht="15" customHeight="1">
      <c r="A141" s="23" t="s">
        <v>32</v>
      </c>
      <c r="B141" s="24">
        <v>24</v>
      </c>
      <c r="C141" s="25">
        <v>1587000</v>
      </c>
      <c r="D141" s="26">
        <v>1</v>
      </c>
      <c r="E141" s="26">
        <v>1</v>
      </c>
      <c r="F141" s="25">
        <v>500000</v>
      </c>
      <c r="G141" s="26">
        <v>9</v>
      </c>
      <c r="H141" s="26">
        <v>0</v>
      </c>
      <c r="I141" s="209">
        <v>14</v>
      </c>
    </row>
    <row r="142" spans="1:9" ht="11.25">
      <c r="A142" s="23" t="s">
        <v>33</v>
      </c>
      <c r="B142" s="43">
        <v>7</v>
      </c>
      <c r="C142" s="32">
        <v>1100000</v>
      </c>
      <c r="D142" s="30">
        <v>0</v>
      </c>
      <c r="E142" s="30">
        <v>1</v>
      </c>
      <c r="F142" s="29">
        <v>500000</v>
      </c>
      <c r="G142" s="31">
        <v>4</v>
      </c>
      <c r="H142" s="30">
        <v>0</v>
      </c>
      <c r="I142" s="225">
        <v>1</v>
      </c>
    </row>
    <row r="143" spans="1:9" ht="11.25">
      <c r="A143" s="23" t="s">
        <v>34</v>
      </c>
      <c r="B143" s="28">
        <v>0</v>
      </c>
      <c r="C143" s="29">
        <v>0</v>
      </c>
      <c r="D143" s="30">
        <v>0</v>
      </c>
      <c r="E143" s="30">
        <v>0</v>
      </c>
      <c r="F143" s="29">
        <v>0</v>
      </c>
      <c r="G143" s="30">
        <v>0</v>
      </c>
      <c r="H143" s="30">
        <v>0</v>
      </c>
      <c r="I143" s="230">
        <v>0</v>
      </c>
    </row>
    <row r="144" spans="1:9" s="19" customFormat="1" ht="11.25">
      <c r="A144" s="23" t="s">
        <v>35</v>
      </c>
      <c r="B144" s="28">
        <v>0</v>
      </c>
      <c r="C144" s="29">
        <v>0</v>
      </c>
      <c r="D144" s="30">
        <v>0</v>
      </c>
      <c r="E144" s="30">
        <v>0</v>
      </c>
      <c r="F144" s="29">
        <v>0</v>
      </c>
      <c r="G144" s="30">
        <v>0</v>
      </c>
      <c r="H144" s="30">
        <v>0</v>
      </c>
      <c r="I144" s="224">
        <v>0</v>
      </c>
    </row>
    <row r="145" spans="1:9" ht="11.25">
      <c r="A145" s="23" t="s">
        <v>36</v>
      </c>
      <c r="B145" s="43">
        <v>17</v>
      </c>
      <c r="C145" s="32">
        <v>487000</v>
      </c>
      <c r="D145" s="30">
        <v>1</v>
      </c>
      <c r="E145" s="30">
        <v>0</v>
      </c>
      <c r="F145" s="29">
        <v>0</v>
      </c>
      <c r="G145" s="31">
        <v>5</v>
      </c>
      <c r="H145" s="30">
        <v>0</v>
      </c>
      <c r="I145" s="225">
        <v>13</v>
      </c>
    </row>
    <row r="146" spans="1:9" ht="12" customHeight="1" thickBot="1">
      <c r="A146" s="36" t="s">
        <v>30</v>
      </c>
      <c r="B146" s="37">
        <v>0</v>
      </c>
      <c r="C146" s="38">
        <v>0</v>
      </c>
      <c r="D146" s="39">
        <v>0</v>
      </c>
      <c r="E146" s="39">
        <v>0</v>
      </c>
      <c r="F146" s="38">
        <v>0</v>
      </c>
      <c r="G146" s="39">
        <v>0</v>
      </c>
      <c r="H146" s="39">
        <v>0</v>
      </c>
      <c r="I146" s="210">
        <v>0</v>
      </c>
    </row>
    <row r="147" spans="1:9" ht="15" customHeight="1" thickBot="1">
      <c r="A147" s="298" t="s">
        <v>54</v>
      </c>
      <c r="B147" s="303"/>
      <c r="C147" s="303"/>
      <c r="D147" s="303"/>
      <c r="E147" s="303"/>
      <c r="F147" s="303"/>
      <c r="G147" s="303"/>
      <c r="H147" s="303"/>
      <c r="I147" s="304"/>
    </row>
    <row r="148" spans="1:9" ht="11.25">
      <c r="A148" s="23" t="s">
        <v>32</v>
      </c>
      <c r="B148" s="24">
        <v>37</v>
      </c>
      <c r="C148" s="25">
        <v>2630000</v>
      </c>
      <c r="D148" s="26">
        <v>0</v>
      </c>
      <c r="E148" s="26">
        <v>0</v>
      </c>
      <c r="F148" s="25">
        <v>0</v>
      </c>
      <c r="G148" s="26">
        <v>21</v>
      </c>
      <c r="H148" s="26">
        <v>0</v>
      </c>
      <c r="I148" s="27">
        <v>26</v>
      </c>
    </row>
    <row r="149" spans="1:9" ht="11.25">
      <c r="A149" s="23" t="s">
        <v>33</v>
      </c>
      <c r="B149" s="28">
        <v>2</v>
      </c>
      <c r="C149" s="29">
        <v>400000</v>
      </c>
      <c r="D149" s="30">
        <v>0</v>
      </c>
      <c r="E149" s="30">
        <v>0</v>
      </c>
      <c r="F149" s="29">
        <v>0</v>
      </c>
      <c r="G149" s="30">
        <v>4</v>
      </c>
      <c r="H149" s="30">
        <v>0</v>
      </c>
      <c r="I149" s="33">
        <v>1</v>
      </c>
    </row>
    <row r="150" spans="1:9" ht="11.25">
      <c r="A150" s="23" t="s">
        <v>34</v>
      </c>
      <c r="B150" s="28">
        <v>0</v>
      </c>
      <c r="C150" s="29">
        <v>0</v>
      </c>
      <c r="D150" s="30">
        <v>0</v>
      </c>
      <c r="E150" s="30">
        <v>0</v>
      </c>
      <c r="F150" s="29">
        <v>0</v>
      </c>
      <c r="G150" s="30">
        <v>0</v>
      </c>
      <c r="H150" s="30">
        <v>0</v>
      </c>
      <c r="I150" s="34">
        <v>0</v>
      </c>
    </row>
    <row r="151" spans="1:9" ht="11.25">
      <c r="A151" s="23" t="s">
        <v>35</v>
      </c>
      <c r="B151" s="28">
        <v>0</v>
      </c>
      <c r="C151" s="29">
        <v>0</v>
      </c>
      <c r="D151" s="30">
        <v>0</v>
      </c>
      <c r="E151" s="30">
        <v>0</v>
      </c>
      <c r="F151" s="29">
        <v>0</v>
      </c>
      <c r="G151" s="30">
        <v>0</v>
      </c>
      <c r="H151" s="30">
        <v>0</v>
      </c>
      <c r="I151" s="34">
        <v>0</v>
      </c>
    </row>
    <row r="152" spans="1:9" ht="11.25">
      <c r="A152" s="23" t="s">
        <v>36</v>
      </c>
      <c r="B152" s="43">
        <v>35</v>
      </c>
      <c r="C152" s="29">
        <v>2230000</v>
      </c>
      <c r="D152" s="30">
        <v>0</v>
      </c>
      <c r="E152" s="30">
        <v>0</v>
      </c>
      <c r="F152" s="29">
        <v>0</v>
      </c>
      <c r="G152" s="31">
        <v>17</v>
      </c>
      <c r="H152" s="30">
        <v>0</v>
      </c>
      <c r="I152" s="33">
        <v>24</v>
      </c>
    </row>
    <row r="153" spans="1:9" ht="12" customHeight="1" thickBot="1">
      <c r="A153" s="36" t="s">
        <v>30</v>
      </c>
      <c r="B153" s="44">
        <v>0</v>
      </c>
      <c r="C153" s="45">
        <v>0</v>
      </c>
      <c r="D153" s="39">
        <v>0</v>
      </c>
      <c r="E153" s="39">
        <v>0</v>
      </c>
      <c r="F153" s="38">
        <v>0</v>
      </c>
      <c r="G153" s="39">
        <v>0</v>
      </c>
      <c r="H153" s="39">
        <v>0</v>
      </c>
      <c r="I153" s="42">
        <v>1</v>
      </c>
    </row>
    <row r="154" spans="1:9" ht="24.75" customHeight="1" thickBot="1">
      <c r="A154" s="298" t="s">
        <v>55</v>
      </c>
      <c r="B154" s="303"/>
      <c r="C154" s="303"/>
      <c r="D154" s="303"/>
      <c r="E154" s="303"/>
      <c r="F154" s="303"/>
      <c r="G154" s="303"/>
      <c r="H154" s="303"/>
      <c r="I154" s="304"/>
    </row>
    <row r="155" spans="1:9" ht="15" customHeight="1">
      <c r="A155" s="23" t="s">
        <v>32</v>
      </c>
      <c r="B155" s="24">
        <f aca="true" t="shared" si="2" ref="B155:I155">SUM(B160,B159,B158,B157,B156)</f>
        <v>0</v>
      </c>
      <c r="C155" s="25">
        <f t="shared" si="2"/>
        <v>0</v>
      </c>
      <c r="D155" s="26">
        <f t="shared" si="2"/>
        <v>0</v>
      </c>
      <c r="E155" s="26">
        <f t="shared" si="2"/>
        <v>0</v>
      </c>
      <c r="F155" s="25">
        <f t="shared" si="2"/>
        <v>0</v>
      </c>
      <c r="G155" s="26">
        <f t="shared" si="2"/>
        <v>0</v>
      </c>
      <c r="H155" s="26">
        <f t="shared" si="2"/>
        <v>0</v>
      </c>
      <c r="I155" s="27">
        <f t="shared" si="2"/>
        <v>0</v>
      </c>
    </row>
    <row r="156" spans="1:9" ht="11.25">
      <c r="A156" s="23" t="s">
        <v>33</v>
      </c>
      <c r="B156" s="28">
        <v>0</v>
      </c>
      <c r="C156" s="29">
        <v>0</v>
      </c>
      <c r="D156" s="30">
        <v>0</v>
      </c>
      <c r="E156" s="30">
        <v>0</v>
      </c>
      <c r="F156" s="29">
        <v>0</v>
      </c>
      <c r="G156" s="30">
        <v>0</v>
      </c>
      <c r="H156" s="30">
        <v>0</v>
      </c>
      <c r="I156" s="33">
        <v>0</v>
      </c>
    </row>
    <row r="157" spans="1:9" ht="11.25">
      <c r="A157" s="23" t="s">
        <v>34</v>
      </c>
      <c r="B157" s="28">
        <v>0</v>
      </c>
      <c r="C157" s="29">
        <v>0</v>
      </c>
      <c r="D157" s="30">
        <v>0</v>
      </c>
      <c r="E157" s="30">
        <v>0</v>
      </c>
      <c r="F157" s="29">
        <v>0</v>
      </c>
      <c r="G157" s="30">
        <v>0</v>
      </c>
      <c r="H157" s="30">
        <v>0</v>
      </c>
      <c r="I157" s="34">
        <v>0</v>
      </c>
    </row>
    <row r="158" spans="1:9" s="19" customFormat="1" ht="11.25">
      <c r="A158" s="23" t="s">
        <v>35</v>
      </c>
      <c r="B158" s="28">
        <v>0</v>
      </c>
      <c r="C158" s="29">
        <v>0</v>
      </c>
      <c r="D158" s="30">
        <v>0</v>
      </c>
      <c r="E158" s="30">
        <v>0</v>
      </c>
      <c r="F158" s="29">
        <v>0</v>
      </c>
      <c r="G158" s="30">
        <v>0</v>
      </c>
      <c r="H158" s="30">
        <v>0</v>
      </c>
      <c r="I158" s="34">
        <v>0</v>
      </c>
    </row>
    <row r="159" spans="1:9" ht="11.25">
      <c r="A159" s="23" t="s">
        <v>36</v>
      </c>
      <c r="B159" s="43">
        <v>0</v>
      </c>
      <c r="C159" s="32">
        <v>0</v>
      </c>
      <c r="D159" s="30">
        <v>0</v>
      </c>
      <c r="E159" s="30">
        <v>0</v>
      </c>
      <c r="F159" s="29">
        <v>0</v>
      </c>
      <c r="G159" s="31">
        <v>0</v>
      </c>
      <c r="H159" s="30">
        <v>0</v>
      </c>
      <c r="I159" s="34">
        <v>0</v>
      </c>
    </row>
    <row r="160" spans="1:9" ht="12" customHeight="1" thickBot="1">
      <c r="A160" s="36" t="s">
        <v>30</v>
      </c>
      <c r="B160" s="44">
        <v>0</v>
      </c>
      <c r="C160" s="45">
        <v>0</v>
      </c>
      <c r="D160" s="39">
        <v>0</v>
      </c>
      <c r="E160" s="39">
        <v>0</v>
      </c>
      <c r="F160" s="38">
        <v>0</v>
      </c>
      <c r="G160" s="39">
        <v>0</v>
      </c>
      <c r="H160" s="39">
        <v>0</v>
      </c>
      <c r="I160" s="42">
        <v>0</v>
      </c>
    </row>
    <row r="161" spans="1:9" ht="12" customHeight="1" thickBot="1">
      <c r="A161" s="298" t="s">
        <v>56</v>
      </c>
      <c r="B161" s="303"/>
      <c r="C161" s="303"/>
      <c r="D161" s="303"/>
      <c r="E161" s="303"/>
      <c r="F161" s="303"/>
      <c r="G161" s="303"/>
      <c r="H161" s="303"/>
      <c r="I161" s="304"/>
    </row>
    <row r="162" spans="1:9" ht="11.25">
      <c r="A162" s="23" t="s">
        <v>32</v>
      </c>
      <c r="B162" s="24">
        <v>0</v>
      </c>
      <c r="C162" s="25">
        <v>0</v>
      </c>
      <c r="D162" s="26">
        <v>0</v>
      </c>
      <c r="E162" s="26">
        <v>0</v>
      </c>
      <c r="F162" s="25">
        <v>0</v>
      </c>
      <c r="G162" s="26">
        <v>1</v>
      </c>
      <c r="H162" s="26">
        <v>0</v>
      </c>
      <c r="I162" s="27">
        <v>0</v>
      </c>
    </row>
    <row r="163" spans="1:9" ht="11.25">
      <c r="A163" s="23" t="s">
        <v>33</v>
      </c>
      <c r="B163" s="28">
        <v>0</v>
      </c>
      <c r="C163" s="29">
        <v>0</v>
      </c>
      <c r="D163" s="30">
        <v>0</v>
      </c>
      <c r="E163" s="30">
        <v>0</v>
      </c>
      <c r="F163" s="29">
        <v>0</v>
      </c>
      <c r="G163" s="30">
        <v>1</v>
      </c>
      <c r="H163" s="30">
        <v>0</v>
      </c>
      <c r="I163" s="34">
        <v>0</v>
      </c>
    </row>
    <row r="164" spans="1:9" ht="11.25" customHeight="1">
      <c r="A164" s="23" t="s">
        <v>34</v>
      </c>
      <c r="B164" s="28">
        <v>0</v>
      </c>
      <c r="C164" s="29">
        <v>0</v>
      </c>
      <c r="D164" s="30">
        <v>0</v>
      </c>
      <c r="E164" s="30">
        <v>0</v>
      </c>
      <c r="F164" s="29">
        <v>0</v>
      </c>
      <c r="G164" s="30">
        <v>0</v>
      </c>
      <c r="H164" s="30">
        <v>0</v>
      </c>
      <c r="I164" s="34">
        <v>0</v>
      </c>
    </row>
    <row r="165" spans="1:9" ht="11.25" customHeight="1">
      <c r="A165" s="23" t="s">
        <v>35</v>
      </c>
      <c r="B165" s="28">
        <v>0</v>
      </c>
      <c r="C165" s="29">
        <v>0</v>
      </c>
      <c r="D165" s="30">
        <v>0</v>
      </c>
      <c r="E165" s="30">
        <v>0</v>
      </c>
      <c r="F165" s="29">
        <v>0</v>
      </c>
      <c r="G165" s="30">
        <v>0</v>
      </c>
      <c r="H165" s="30">
        <v>0</v>
      </c>
      <c r="I165" s="34">
        <v>0</v>
      </c>
    </row>
    <row r="166" spans="1:9" ht="13.5" customHeight="1">
      <c r="A166" s="23" t="s">
        <v>36</v>
      </c>
      <c r="B166" s="28">
        <v>0</v>
      </c>
      <c r="C166" s="29">
        <v>0</v>
      </c>
      <c r="D166" s="30">
        <v>0</v>
      </c>
      <c r="E166" s="30">
        <v>0</v>
      </c>
      <c r="F166" s="29">
        <v>0</v>
      </c>
      <c r="G166" s="30">
        <v>0</v>
      </c>
      <c r="H166" s="30">
        <v>0</v>
      </c>
      <c r="I166" s="34">
        <v>0</v>
      </c>
    </row>
    <row r="167" spans="1:9" ht="12" thickBot="1">
      <c r="A167" s="36" t="s">
        <v>57</v>
      </c>
      <c r="B167" s="37">
        <v>0</v>
      </c>
      <c r="C167" s="38">
        <v>0</v>
      </c>
      <c r="D167" s="39">
        <v>0</v>
      </c>
      <c r="E167" s="39">
        <v>0</v>
      </c>
      <c r="F167" s="38">
        <v>0</v>
      </c>
      <c r="G167" s="39">
        <v>0</v>
      </c>
      <c r="H167" s="39">
        <v>0</v>
      </c>
      <c r="I167" s="42">
        <v>0</v>
      </c>
    </row>
    <row r="168" ht="27" customHeight="1"/>
    <row r="169" ht="27" customHeight="1">
      <c r="A169" s="50" t="s">
        <v>18</v>
      </c>
    </row>
    <row r="170" ht="27" customHeight="1"/>
  </sheetData>
  <sheetProtection/>
  <mergeCells count="27">
    <mergeCell ref="A72:I72"/>
    <mergeCell ref="A1:I1"/>
    <mergeCell ref="A2:I2"/>
    <mergeCell ref="A3:A6"/>
    <mergeCell ref="B3:C3"/>
    <mergeCell ref="D3:F3"/>
    <mergeCell ref="D4:E5"/>
    <mergeCell ref="A128:I128"/>
    <mergeCell ref="A93:I93"/>
    <mergeCell ref="A13:I13"/>
    <mergeCell ref="A20:I20"/>
    <mergeCell ref="A27:I27"/>
    <mergeCell ref="A34:I34"/>
    <mergeCell ref="A41:I41"/>
    <mergeCell ref="A48:I48"/>
    <mergeCell ref="A55:I55"/>
    <mergeCell ref="A62:I62"/>
    <mergeCell ref="A140:I140"/>
    <mergeCell ref="A79:I79"/>
    <mergeCell ref="A86:I86"/>
    <mergeCell ref="A147:I147"/>
    <mergeCell ref="A154:I154"/>
    <mergeCell ref="A161:I161"/>
    <mergeCell ref="A100:I100"/>
    <mergeCell ref="A107:I107"/>
    <mergeCell ref="A114:I114"/>
    <mergeCell ref="A121:I121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15.02.2013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0" t="s">
        <v>367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311" t="s">
        <v>58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thickBot="1">
      <c r="A6" s="317" t="s">
        <v>59</v>
      </c>
      <c r="B6" s="319" t="s">
        <v>60</v>
      </c>
      <c r="C6" s="320"/>
      <c r="D6" s="321" t="s">
        <v>61</v>
      </c>
      <c r="E6" s="320"/>
      <c r="F6" s="321" t="s">
        <v>62</v>
      </c>
      <c r="G6" s="320"/>
      <c r="H6" s="321" t="s">
        <v>63</v>
      </c>
      <c r="I6" s="320"/>
      <c r="J6" s="321" t="s">
        <v>64</v>
      </c>
      <c r="K6" s="320"/>
    </row>
    <row r="7" spans="1:11" ht="15.75" customHeight="1" thickBot="1">
      <c r="A7" s="318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58" t="s">
        <v>65</v>
      </c>
      <c r="B8" s="59">
        <f>SUM(B9,B10,B11,B12,B13,B14,B15,B16,B17,B18,B19,B20,B21,B22,B23,B24,B25,B26,B27,B28,B29)</f>
        <v>4238</v>
      </c>
      <c r="C8" s="60">
        <f>SUM(C9,C10,C11,C12,C13,C14,C15,C16,C17,C18,C19,C20,C21,C22,C23,C24,C25,C26,C27,C28,C29)</f>
        <v>3113</v>
      </c>
      <c r="D8" s="60">
        <f>SUM(D9,D10,D11,D12,D13,D14,D15,D16,D17,D18,D19,D20,D21,D22,D23,D24,D25,D26,D27,D28,D29)</f>
        <v>1792</v>
      </c>
      <c r="E8" s="60">
        <f>SUM(E9:E29)</f>
        <v>1364</v>
      </c>
      <c r="F8" s="60">
        <f>SUM(F9,F10,F11,F12,F13,F14,F15,F16,F17,F18,F19,F20,F21,F22,F23,F24,F25,F26,F27,F28,F30)</f>
        <v>428</v>
      </c>
      <c r="G8" s="60">
        <f>SUM(G9,G10,G11,G12,G13,G14,G15,G16,G17,G18,G19,G20,G21,G22,G23,G24,G25,G26,G27,G28,G30)</f>
        <v>234</v>
      </c>
      <c r="H8" s="60">
        <f>SUM(H9,H10,H11,H12,H13,H14,H15,H16,H17,H18,H19,H20,H21,H22,H23,H24,H25,H26,H27,H28,H30)</f>
        <v>243</v>
      </c>
      <c r="I8" s="60">
        <f>SUM(I9,I10,I11,I12,I13,I14,I15,I16,I17,I18,I19,I20,I21,I22,I23,I24,I25,I26,I27,I28,I30)</f>
        <v>236</v>
      </c>
      <c r="J8" s="60">
        <f aca="true" t="shared" si="0" ref="J8:K10">B8-(D8+F8+H8)</f>
        <v>1775</v>
      </c>
      <c r="K8" s="60">
        <f t="shared" si="0"/>
        <v>1279</v>
      </c>
    </row>
    <row r="9" spans="1:11" ht="26.25" customHeight="1">
      <c r="A9" s="77" t="s">
        <v>66</v>
      </c>
      <c r="B9" s="61">
        <v>59</v>
      </c>
      <c r="C9" s="61">
        <v>39</v>
      </c>
      <c r="D9" s="62">
        <v>13</v>
      </c>
      <c r="E9" s="181">
        <v>6</v>
      </c>
      <c r="F9" s="62">
        <v>2</v>
      </c>
      <c r="G9" s="181">
        <v>8</v>
      </c>
      <c r="H9" s="62">
        <v>2</v>
      </c>
      <c r="I9" s="181">
        <v>1</v>
      </c>
      <c r="J9" s="262">
        <f t="shared" si="0"/>
        <v>42</v>
      </c>
      <c r="K9" s="234">
        <f t="shared" si="0"/>
        <v>24</v>
      </c>
    </row>
    <row r="10" spans="1:11" ht="26.25" customHeight="1">
      <c r="A10" s="63" t="s">
        <v>67</v>
      </c>
      <c r="B10" s="64">
        <v>37</v>
      </c>
      <c r="C10" s="64">
        <v>16</v>
      </c>
      <c r="D10" s="65">
        <v>10</v>
      </c>
      <c r="E10" s="66">
        <v>6</v>
      </c>
      <c r="F10" s="65">
        <v>5</v>
      </c>
      <c r="G10" s="66">
        <v>2</v>
      </c>
      <c r="H10" s="65">
        <v>2</v>
      </c>
      <c r="I10" s="66">
        <v>0</v>
      </c>
      <c r="J10" s="235">
        <f t="shared" si="0"/>
        <v>20</v>
      </c>
      <c r="K10" s="236">
        <f t="shared" si="0"/>
        <v>8</v>
      </c>
    </row>
    <row r="11" spans="1:11" ht="15">
      <c r="A11" s="63" t="s">
        <v>68</v>
      </c>
      <c r="B11" s="64">
        <v>641</v>
      </c>
      <c r="C11" s="64">
        <v>533</v>
      </c>
      <c r="D11" s="65">
        <v>288</v>
      </c>
      <c r="E11" s="66">
        <v>305</v>
      </c>
      <c r="F11" s="65">
        <v>55</v>
      </c>
      <c r="G11" s="66">
        <v>41</v>
      </c>
      <c r="H11" s="65">
        <v>35</v>
      </c>
      <c r="I11" s="66">
        <v>28</v>
      </c>
      <c r="J11" s="235">
        <f aca="true" t="shared" si="1" ref="J11:J27">B11-(D11+F11+H11)</f>
        <v>263</v>
      </c>
      <c r="K11" s="236">
        <f aca="true" t="shared" si="2" ref="K11:K27">C11-(E11+G11+I11)</f>
        <v>159</v>
      </c>
    </row>
    <row r="12" spans="1:11" ht="36.75" customHeight="1">
      <c r="A12" s="63" t="s">
        <v>69</v>
      </c>
      <c r="B12" s="64">
        <v>86</v>
      </c>
      <c r="C12" s="64">
        <v>17</v>
      </c>
      <c r="D12" s="65">
        <v>21</v>
      </c>
      <c r="E12" s="66">
        <v>9</v>
      </c>
      <c r="F12" s="65">
        <v>44</v>
      </c>
      <c r="G12" s="66">
        <v>3</v>
      </c>
      <c r="H12" s="65">
        <v>5</v>
      </c>
      <c r="I12" s="66">
        <v>2</v>
      </c>
      <c r="J12" s="235">
        <f t="shared" si="1"/>
        <v>16</v>
      </c>
      <c r="K12" s="236">
        <f t="shared" si="2"/>
        <v>3</v>
      </c>
    </row>
    <row r="13" spans="1:11" ht="39.75" customHeight="1">
      <c r="A13" s="63" t="s">
        <v>70</v>
      </c>
      <c r="B13" s="64">
        <v>23</v>
      </c>
      <c r="C13" s="64">
        <v>5</v>
      </c>
      <c r="D13" s="65">
        <v>9</v>
      </c>
      <c r="E13" s="66">
        <v>4</v>
      </c>
      <c r="F13" s="65">
        <v>0</v>
      </c>
      <c r="G13" s="66">
        <v>0</v>
      </c>
      <c r="H13" s="65">
        <v>0</v>
      </c>
      <c r="I13" s="66">
        <v>0</v>
      </c>
      <c r="J13" s="235">
        <f t="shared" si="1"/>
        <v>14</v>
      </c>
      <c r="K13" s="236">
        <f t="shared" si="2"/>
        <v>1</v>
      </c>
    </row>
    <row r="14" spans="1:11" ht="15">
      <c r="A14" s="63" t="s">
        <v>71</v>
      </c>
      <c r="B14" s="64">
        <v>646</v>
      </c>
      <c r="C14" s="64">
        <v>634</v>
      </c>
      <c r="D14" s="65">
        <v>240</v>
      </c>
      <c r="E14" s="66">
        <v>161</v>
      </c>
      <c r="F14" s="65">
        <v>57</v>
      </c>
      <c r="G14" s="66">
        <v>52</v>
      </c>
      <c r="H14" s="65">
        <v>36</v>
      </c>
      <c r="I14" s="66">
        <v>53</v>
      </c>
      <c r="J14" s="235">
        <f t="shared" si="1"/>
        <v>313</v>
      </c>
      <c r="K14" s="236">
        <f t="shared" si="2"/>
        <v>368</v>
      </c>
    </row>
    <row r="15" spans="1:11" ht="47.25" customHeight="1">
      <c r="A15" s="63" t="s">
        <v>72</v>
      </c>
      <c r="B15" s="64">
        <v>1244</v>
      </c>
      <c r="C15" s="64">
        <v>1066</v>
      </c>
      <c r="D15" s="65">
        <v>531</v>
      </c>
      <c r="E15" s="66">
        <v>492</v>
      </c>
      <c r="F15" s="65">
        <v>106</v>
      </c>
      <c r="G15" s="66">
        <v>68</v>
      </c>
      <c r="H15" s="65">
        <v>78</v>
      </c>
      <c r="I15" s="66">
        <v>91</v>
      </c>
      <c r="J15" s="235">
        <f t="shared" si="1"/>
        <v>529</v>
      </c>
      <c r="K15" s="236">
        <f t="shared" si="2"/>
        <v>415</v>
      </c>
    </row>
    <row r="16" spans="1:11" ht="18" customHeight="1">
      <c r="A16" s="63" t="s">
        <v>73</v>
      </c>
      <c r="B16" s="64">
        <v>220</v>
      </c>
      <c r="C16" s="64">
        <v>158</v>
      </c>
      <c r="D16" s="65">
        <v>88</v>
      </c>
      <c r="E16" s="66">
        <v>65</v>
      </c>
      <c r="F16" s="65">
        <v>11</v>
      </c>
      <c r="G16" s="66">
        <v>4</v>
      </c>
      <c r="H16" s="65">
        <v>12</v>
      </c>
      <c r="I16" s="66">
        <v>12</v>
      </c>
      <c r="J16" s="235">
        <f t="shared" si="1"/>
        <v>109</v>
      </c>
      <c r="K16" s="236">
        <f t="shared" si="2"/>
        <v>77</v>
      </c>
    </row>
    <row r="17" spans="1:11" ht="26.25" customHeight="1">
      <c r="A17" s="63" t="s">
        <v>74</v>
      </c>
      <c r="B17" s="64">
        <v>204</v>
      </c>
      <c r="C17" s="64">
        <v>66</v>
      </c>
      <c r="D17" s="65">
        <v>106</v>
      </c>
      <c r="E17" s="66">
        <v>29</v>
      </c>
      <c r="F17" s="65">
        <v>16</v>
      </c>
      <c r="G17" s="66">
        <v>3</v>
      </c>
      <c r="H17" s="65">
        <v>11</v>
      </c>
      <c r="I17" s="66">
        <v>6</v>
      </c>
      <c r="J17" s="235">
        <f t="shared" si="1"/>
        <v>71</v>
      </c>
      <c r="K17" s="236">
        <f t="shared" si="2"/>
        <v>28</v>
      </c>
    </row>
    <row r="18" spans="1:11" ht="15">
      <c r="A18" s="63" t="s">
        <v>75</v>
      </c>
      <c r="B18" s="64">
        <v>147</v>
      </c>
      <c r="C18" s="64">
        <v>66</v>
      </c>
      <c r="D18" s="65">
        <v>105</v>
      </c>
      <c r="E18" s="66">
        <v>51</v>
      </c>
      <c r="F18" s="65">
        <v>21</v>
      </c>
      <c r="G18" s="66">
        <v>5</v>
      </c>
      <c r="H18" s="65">
        <v>5</v>
      </c>
      <c r="I18" s="66">
        <v>3</v>
      </c>
      <c r="J18" s="235">
        <f t="shared" si="1"/>
        <v>16</v>
      </c>
      <c r="K18" s="236">
        <f t="shared" si="2"/>
        <v>7</v>
      </c>
    </row>
    <row r="19" spans="1:11" ht="25.5" customHeight="1">
      <c r="A19" s="63" t="s">
        <v>76</v>
      </c>
      <c r="B19" s="64">
        <v>53</v>
      </c>
      <c r="C19" s="64">
        <v>36</v>
      </c>
      <c r="D19" s="65">
        <v>19</v>
      </c>
      <c r="E19" s="66">
        <v>20</v>
      </c>
      <c r="F19" s="65">
        <v>6</v>
      </c>
      <c r="G19" s="66">
        <v>3</v>
      </c>
      <c r="H19" s="65">
        <v>4</v>
      </c>
      <c r="I19" s="66">
        <v>2</v>
      </c>
      <c r="J19" s="235">
        <f t="shared" si="1"/>
        <v>24</v>
      </c>
      <c r="K19" s="236">
        <f t="shared" si="2"/>
        <v>11</v>
      </c>
    </row>
    <row r="20" spans="1:11" ht="23.25">
      <c r="A20" s="63" t="s">
        <v>77</v>
      </c>
      <c r="B20" s="64">
        <v>76</v>
      </c>
      <c r="C20" s="64">
        <v>47</v>
      </c>
      <c r="D20" s="65">
        <v>34</v>
      </c>
      <c r="E20" s="66">
        <v>26</v>
      </c>
      <c r="F20" s="65">
        <v>5</v>
      </c>
      <c r="G20" s="66">
        <v>3</v>
      </c>
      <c r="H20" s="65">
        <v>6</v>
      </c>
      <c r="I20" s="66">
        <v>3</v>
      </c>
      <c r="J20" s="235">
        <f t="shared" si="1"/>
        <v>31</v>
      </c>
      <c r="K20" s="236">
        <f t="shared" si="2"/>
        <v>15</v>
      </c>
    </row>
    <row r="21" spans="1:11" ht="26.25" customHeight="1">
      <c r="A21" s="63" t="s">
        <v>78</v>
      </c>
      <c r="B21" s="64">
        <v>369</v>
      </c>
      <c r="C21" s="64">
        <v>190</v>
      </c>
      <c r="D21" s="65">
        <v>158</v>
      </c>
      <c r="E21" s="66">
        <v>85</v>
      </c>
      <c r="F21" s="65">
        <v>55</v>
      </c>
      <c r="G21" s="66">
        <v>20</v>
      </c>
      <c r="H21" s="65">
        <v>25</v>
      </c>
      <c r="I21" s="66">
        <v>14</v>
      </c>
      <c r="J21" s="235">
        <f t="shared" si="1"/>
        <v>131</v>
      </c>
      <c r="K21" s="236">
        <f t="shared" si="2"/>
        <v>71</v>
      </c>
    </row>
    <row r="22" spans="1:11" ht="25.5" customHeight="1">
      <c r="A22" s="63" t="s">
        <v>79</v>
      </c>
      <c r="B22" s="64">
        <v>170</v>
      </c>
      <c r="C22" s="64">
        <v>72</v>
      </c>
      <c r="D22" s="65">
        <v>72</v>
      </c>
      <c r="E22" s="66">
        <v>33</v>
      </c>
      <c r="F22" s="65">
        <v>23</v>
      </c>
      <c r="G22" s="66">
        <v>8</v>
      </c>
      <c r="H22" s="65">
        <v>10</v>
      </c>
      <c r="I22" s="66">
        <v>8</v>
      </c>
      <c r="J22" s="235">
        <f t="shared" si="1"/>
        <v>65</v>
      </c>
      <c r="K22" s="236">
        <f t="shared" si="2"/>
        <v>23</v>
      </c>
    </row>
    <row r="23" spans="1:11" ht="34.5">
      <c r="A23" s="63" t="s">
        <v>80</v>
      </c>
      <c r="B23" s="64">
        <v>4</v>
      </c>
      <c r="C23" s="64">
        <v>5</v>
      </c>
      <c r="D23" s="65">
        <v>2</v>
      </c>
      <c r="E23" s="65">
        <v>3</v>
      </c>
      <c r="F23" s="65">
        <v>0</v>
      </c>
      <c r="G23" s="65">
        <v>1</v>
      </c>
      <c r="H23" s="66">
        <v>0</v>
      </c>
      <c r="I23" s="66">
        <v>0</v>
      </c>
      <c r="J23" s="235">
        <f t="shared" si="1"/>
        <v>2</v>
      </c>
      <c r="K23" s="236">
        <f t="shared" si="2"/>
        <v>1</v>
      </c>
    </row>
    <row r="24" spans="1:11" ht="15">
      <c r="A24" s="63" t="s">
        <v>81</v>
      </c>
      <c r="B24" s="64">
        <v>88</v>
      </c>
      <c r="C24" s="64">
        <v>44</v>
      </c>
      <c r="D24" s="65">
        <v>29</v>
      </c>
      <c r="E24" s="66">
        <v>16</v>
      </c>
      <c r="F24" s="65">
        <v>10</v>
      </c>
      <c r="G24" s="66">
        <v>5</v>
      </c>
      <c r="H24" s="65">
        <v>5</v>
      </c>
      <c r="I24" s="66">
        <v>3</v>
      </c>
      <c r="J24" s="235">
        <f t="shared" si="1"/>
        <v>44</v>
      </c>
      <c r="K24" s="236">
        <f t="shared" si="2"/>
        <v>20</v>
      </c>
    </row>
    <row r="25" spans="1:11" ht="25.5" customHeight="1">
      <c r="A25" s="63" t="s">
        <v>82</v>
      </c>
      <c r="B25" s="64">
        <v>110</v>
      </c>
      <c r="C25" s="64">
        <v>79</v>
      </c>
      <c r="D25" s="65">
        <v>38</v>
      </c>
      <c r="E25" s="66">
        <v>30</v>
      </c>
      <c r="F25" s="65">
        <v>7</v>
      </c>
      <c r="G25" s="66">
        <v>4</v>
      </c>
      <c r="H25" s="65">
        <v>3</v>
      </c>
      <c r="I25" s="66">
        <v>10</v>
      </c>
      <c r="J25" s="235">
        <f t="shared" si="1"/>
        <v>62</v>
      </c>
      <c r="K25" s="236">
        <f t="shared" si="2"/>
        <v>35</v>
      </c>
    </row>
    <row r="26" spans="1:11" ht="29.25" customHeight="1">
      <c r="A26" s="63" t="s">
        <v>83</v>
      </c>
      <c r="B26" s="64">
        <v>24</v>
      </c>
      <c r="C26" s="64">
        <v>14</v>
      </c>
      <c r="D26" s="65">
        <v>14</v>
      </c>
      <c r="E26" s="66">
        <v>6</v>
      </c>
      <c r="F26" s="65">
        <v>2</v>
      </c>
      <c r="G26" s="66">
        <v>0</v>
      </c>
      <c r="H26" s="66">
        <v>2</v>
      </c>
      <c r="I26" s="66">
        <v>0</v>
      </c>
      <c r="J26" s="235">
        <f t="shared" si="1"/>
        <v>6</v>
      </c>
      <c r="K26" s="236">
        <f t="shared" si="2"/>
        <v>8</v>
      </c>
    </row>
    <row r="27" spans="1:11" ht="23.25">
      <c r="A27" s="63" t="s">
        <v>84</v>
      </c>
      <c r="B27" s="64">
        <v>37</v>
      </c>
      <c r="C27" s="64">
        <v>26</v>
      </c>
      <c r="D27" s="65">
        <v>15</v>
      </c>
      <c r="E27" s="66">
        <v>17</v>
      </c>
      <c r="F27" s="65">
        <v>3</v>
      </c>
      <c r="G27" s="66">
        <v>4</v>
      </c>
      <c r="H27" s="65">
        <v>2</v>
      </c>
      <c r="I27" s="66">
        <v>0</v>
      </c>
      <c r="J27" s="235">
        <f t="shared" si="1"/>
        <v>17</v>
      </c>
      <c r="K27" s="236">
        <f t="shared" si="2"/>
        <v>5</v>
      </c>
    </row>
    <row r="28" spans="1:11" ht="92.25" customHeight="1">
      <c r="A28" s="63" t="s">
        <v>85</v>
      </c>
      <c r="B28" s="64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35">
        <f>B28-(D28+F28+H28)</f>
        <v>0</v>
      </c>
      <c r="K28" s="236">
        <f>C28-(E28+G28+I28)</f>
        <v>0</v>
      </c>
    </row>
    <row r="29" spans="1:11" ht="46.5" thickBot="1">
      <c r="A29" s="67" t="s">
        <v>86</v>
      </c>
      <c r="B29" s="68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218">
        <v>0</v>
      </c>
    </row>
    <row r="30" spans="1:11" ht="15">
      <c r="A30" s="70" t="s">
        <v>18</v>
      </c>
      <c r="B30" s="3"/>
      <c r="C30" s="71"/>
      <c r="D30" s="72"/>
      <c r="E30" s="72"/>
      <c r="F30" s="72"/>
      <c r="G30" s="72"/>
      <c r="H30" s="72"/>
      <c r="I30" s="72"/>
      <c r="J30" s="72"/>
      <c r="K30" s="72"/>
    </row>
    <row r="31" spans="6:9" ht="15">
      <c r="F31" s="5"/>
      <c r="G31" s="5"/>
      <c r="H31" s="5"/>
      <c r="I31" s="5"/>
    </row>
    <row r="32" spans="1:9" ht="15" customHeight="1">
      <c r="A32" s="70"/>
      <c r="B32" s="3"/>
      <c r="C32" s="3"/>
      <c r="F32" s="5"/>
      <c r="G32" s="5"/>
      <c r="H32" s="5"/>
      <c r="I32" s="5"/>
    </row>
    <row r="35" ht="15" customHeight="1"/>
    <row r="36" ht="15" customHeight="1"/>
    <row r="37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&amp;L15.02.2013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95" max="95" width="21.00390625" style="0" customWidth="1"/>
    <col min="96" max="96" width="7.140625" style="0" customWidth="1"/>
    <col min="97" max="97" width="8.140625" style="0" bestFit="1" customWidth="1"/>
    <col min="98" max="98" width="7.28125" style="0" bestFit="1" customWidth="1"/>
    <col min="99" max="99" width="8.140625" style="0" bestFit="1" customWidth="1"/>
    <col min="100" max="100" width="7.28125" style="0" bestFit="1" customWidth="1"/>
    <col min="101" max="101" width="8.140625" style="0" bestFit="1" customWidth="1"/>
    <col min="102" max="102" width="7.28125" style="0" bestFit="1" customWidth="1"/>
    <col min="103" max="103" width="8.140625" style="0" bestFit="1" customWidth="1"/>
    <col min="104" max="104" width="7.00390625" style="0" customWidth="1"/>
    <col min="105" max="105" width="7.7109375" style="0" customWidth="1"/>
    <col min="106" max="106" width="17.8515625" style="0" bestFit="1" customWidth="1"/>
  </cols>
  <sheetData>
    <row r="2" spans="1:11" ht="18.75" thickBot="1">
      <c r="A2" s="290" t="s">
        <v>370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2:11" ht="15.75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311" t="s">
        <v>87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58.5" customHeight="1" thickBot="1">
      <c r="A6" s="317" t="s">
        <v>88</v>
      </c>
      <c r="B6" s="319" t="s">
        <v>60</v>
      </c>
      <c r="C6" s="320"/>
      <c r="D6" s="321" t="s">
        <v>61</v>
      </c>
      <c r="E6" s="320"/>
      <c r="F6" s="321" t="s">
        <v>62</v>
      </c>
      <c r="G6" s="320"/>
      <c r="H6" s="321" t="s">
        <v>63</v>
      </c>
      <c r="I6" s="320"/>
      <c r="J6" s="321" t="s">
        <v>64</v>
      </c>
      <c r="K6" s="323"/>
    </row>
    <row r="7" spans="1:11" ht="15.75" customHeight="1" thickBot="1">
      <c r="A7" s="318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75" t="s">
        <v>65</v>
      </c>
      <c r="B8" s="182">
        <f>SUM(B9,B10,B11,B12,B13,B14,B15,B16,B17,B18,B19,B20,B21,B22,B23,B24,B25,B26,B27,B28,B29)</f>
        <v>5903</v>
      </c>
      <c r="C8" s="182">
        <f>SUM(C9,C10,C11,C12,C13,C14,C15,C16,C17,C18,C19,C20,C21,C22,C23,C24,C25,C26,C27,C28,C29)</f>
        <v>3024</v>
      </c>
      <c r="D8" s="76">
        <f aca="true" t="shared" si="0" ref="D8:I8">SUM(D9,D10,D11,D12,D13,D14,D15,D16,D17,D18,D19,D20,D21,D22,D23,D24,D25,D26,D27,D28,D29)</f>
        <v>2101</v>
      </c>
      <c r="E8" s="76">
        <f t="shared" si="0"/>
        <v>985</v>
      </c>
      <c r="F8" s="76">
        <f t="shared" si="0"/>
        <v>525</v>
      </c>
      <c r="G8" s="76">
        <f t="shared" si="0"/>
        <v>205</v>
      </c>
      <c r="H8" s="76">
        <f t="shared" si="0"/>
        <v>265</v>
      </c>
      <c r="I8" s="76">
        <f t="shared" si="0"/>
        <v>135</v>
      </c>
      <c r="J8" s="237">
        <f aca="true" t="shared" si="1" ref="J8:K10">B8-(D8+F8+H8)</f>
        <v>3012</v>
      </c>
      <c r="K8" s="237">
        <f t="shared" si="1"/>
        <v>1699</v>
      </c>
    </row>
    <row r="9" spans="1:11" ht="29.25" customHeight="1">
      <c r="A9" s="77" t="s">
        <v>66</v>
      </c>
      <c r="B9" s="78">
        <v>30</v>
      </c>
      <c r="C9" s="78">
        <v>15</v>
      </c>
      <c r="D9" s="79">
        <v>1</v>
      </c>
      <c r="E9" s="80">
        <v>1</v>
      </c>
      <c r="F9" s="79">
        <v>0</v>
      </c>
      <c r="G9" s="80">
        <v>1</v>
      </c>
      <c r="H9" s="79">
        <v>1</v>
      </c>
      <c r="I9" s="238">
        <v>0</v>
      </c>
      <c r="J9" s="242">
        <f t="shared" si="1"/>
        <v>28</v>
      </c>
      <c r="K9" s="243">
        <f t="shared" si="1"/>
        <v>13</v>
      </c>
    </row>
    <row r="10" spans="1:11" ht="23.25">
      <c r="A10" s="63" t="s">
        <v>67</v>
      </c>
      <c r="B10" s="64">
        <v>4</v>
      </c>
      <c r="C10" s="64">
        <v>13</v>
      </c>
      <c r="D10" s="65">
        <v>0</v>
      </c>
      <c r="E10" s="66">
        <v>3</v>
      </c>
      <c r="F10" s="65">
        <v>0</v>
      </c>
      <c r="G10" s="66">
        <v>0</v>
      </c>
      <c r="H10" s="65">
        <v>0</v>
      </c>
      <c r="I10" s="239">
        <v>2</v>
      </c>
      <c r="J10" s="263">
        <f t="shared" si="1"/>
        <v>4</v>
      </c>
      <c r="K10" s="264">
        <f t="shared" si="1"/>
        <v>8</v>
      </c>
    </row>
    <row r="11" spans="1:11" ht="15">
      <c r="A11" s="63" t="s">
        <v>68</v>
      </c>
      <c r="B11" s="64">
        <v>737</v>
      </c>
      <c r="C11" s="64">
        <v>298</v>
      </c>
      <c r="D11" s="65">
        <v>263</v>
      </c>
      <c r="E11" s="66">
        <v>124</v>
      </c>
      <c r="F11" s="65">
        <v>63</v>
      </c>
      <c r="G11" s="66">
        <v>19</v>
      </c>
      <c r="H11" s="65">
        <v>18</v>
      </c>
      <c r="I11" s="66">
        <v>14</v>
      </c>
      <c r="J11" s="263">
        <f aca="true" t="shared" si="2" ref="J11:J27">B11-(D11+F11+H11)</f>
        <v>393</v>
      </c>
      <c r="K11" s="264">
        <f aca="true" t="shared" si="3" ref="K11:K27">C11-(E11+G11+I11)</f>
        <v>141</v>
      </c>
    </row>
    <row r="12" spans="1:11" ht="36.75" customHeight="1">
      <c r="A12" s="63" t="s">
        <v>69</v>
      </c>
      <c r="B12" s="64">
        <v>2</v>
      </c>
      <c r="C12" s="64">
        <v>3</v>
      </c>
      <c r="D12" s="65">
        <v>1</v>
      </c>
      <c r="E12" s="66">
        <v>2</v>
      </c>
      <c r="F12" s="65">
        <v>0</v>
      </c>
      <c r="G12" s="66">
        <v>0</v>
      </c>
      <c r="H12" s="65">
        <v>0</v>
      </c>
      <c r="I12" s="66">
        <v>0</v>
      </c>
      <c r="J12" s="263">
        <f t="shared" si="2"/>
        <v>1</v>
      </c>
      <c r="K12" s="264">
        <f t="shared" si="3"/>
        <v>1</v>
      </c>
    </row>
    <row r="13" spans="1:11" ht="38.25" customHeight="1">
      <c r="A13" s="63" t="s">
        <v>70</v>
      </c>
      <c r="B13" s="64">
        <v>7</v>
      </c>
      <c r="C13" s="64">
        <v>1</v>
      </c>
      <c r="D13" s="65">
        <v>1</v>
      </c>
      <c r="E13" s="66">
        <v>0</v>
      </c>
      <c r="F13" s="65">
        <v>0</v>
      </c>
      <c r="G13" s="66">
        <v>0</v>
      </c>
      <c r="H13" s="66">
        <v>0</v>
      </c>
      <c r="I13" s="66">
        <v>0</v>
      </c>
      <c r="J13" s="263">
        <f t="shared" si="2"/>
        <v>6</v>
      </c>
      <c r="K13" s="264">
        <f t="shared" si="3"/>
        <v>1</v>
      </c>
    </row>
    <row r="14" spans="1:11" ht="15">
      <c r="A14" s="63" t="s">
        <v>71</v>
      </c>
      <c r="B14" s="64">
        <v>964</v>
      </c>
      <c r="C14" s="64">
        <v>449</v>
      </c>
      <c r="D14" s="65">
        <v>328</v>
      </c>
      <c r="E14" s="66">
        <v>209</v>
      </c>
      <c r="F14" s="65">
        <v>78</v>
      </c>
      <c r="G14" s="66">
        <v>39</v>
      </c>
      <c r="H14" s="65">
        <v>53</v>
      </c>
      <c r="I14" s="66">
        <v>31</v>
      </c>
      <c r="J14" s="263">
        <f t="shared" si="2"/>
        <v>505</v>
      </c>
      <c r="K14" s="264">
        <f t="shared" si="3"/>
        <v>170</v>
      </c>
    </row>
    <row r="15" spans="1:11" ht="47.25" customHeight="1">
      <c r="A15" s="63" t="s">
        <v>72</v>
      </c>
      <c r="B15" s="64">
        <v>2450</v>
      </c>
      <c r="C15" s="64">
        <v>1507</v>
      </c>
      <c r="D15" s="65">
        <v>670</v>
      </c>
      <c r="E15" s="66">
        <v>327</v>
      </c>
      <c r="F15" s="65">
        <v>235</v>
      </c>
      <c r="G15" s="66">
        <v>81</v>
      </c>
      <c r="H15" s="65">
        <v>127</v>
      </c>
      <c r="I15" s="66">
        <v>53</v>
      </c>
      <c r="J15" s="263">
        <f t="shared" si="2"/>
        <v>1418</v>
      </c>
      <c r="K15" s="264">
        <f t="shared" si="3"/>
        <v>1046</v>
      </c>
    </row>
    <row r="16" spans="1:11" ht="19.5" customHeight="1">
      <c r="A16" s="63" t="s">
        <v>73</v>
      </c>
      <c r="B16" s="64">
        <v>557</v>
      </c>
      <c r="C16" s="64">
        <v>182</v>
      </c>
      <c r="D16" s="65">
        <v>421</v>
      </c>
      <c r="E16" s="66">
        <v>130</v>
      </c>
      <c r="F16" s="65">
        <v>13</v>
      </c>
      <c r="G16" s="66">
        <v>2</v>
      </c>
      <c r="H16" s="65">
        <v>3</v>
      </c>
      <c r="I16" s="66">
        <v>0</v>
      </c>
      <c r="J16" s="263">
        <f t="shared" si="2"/>
        <v>120</v>
      </c>
      <c r="K16" s="264">
        <f t="shared" si="3"/>
        <v>50</v>
      </c>
    </row>
    <row r="17" spans="1:11" ht="26.25" customHeight="1">
      <c r="A17" s="63" t="s">
        <v>74</v>
      </c>
      <c r="B17" s="61">
        <v>372</v>
      </c>
      <c r="C17" s="64">
        <v>147</v>
      </c>
      <c r="D17" s="65">
        <v>119</v>
      </c>
      <c r="E17" s="66">
        <v>39</v>
      </c>
      <c r="F17" s="65">
        <v>47</v>
      </c>
      <c r="G17" s="66">
        <v>19</v>
      </c>
      <c r="H17" s="65">
        <v>8</v>
      </c>
      <c r="I17" s="66">
        <v>3</v>
      </c>
      <c r="J17" s="263">
        <f t="shared" si="2"/>
        <v>198</v>
      </c>
      <c r="K17" s="264">
        <f t="shared" si="3"/>
        <v>86</v>
      </c>
    </row>
    <row r="18" spans="1:11" ht="15">
      <c r="A18" s="63" t="s">
        <v>75</v>
      </c>
      <c r="B18" s="64">
        <v>101</v>
      </c>
      <c r="C18" s="64">
        <v>47</v>
      </c>
      <c r="D18" s="65">
        <v>58</v>
      </c>
      <c r="E18" s="66">
        <v>20</v>
      </c>
      <c r="F18" s="65">
        <v>18</v>
      </c>
      <c r="G18" s="66">
        <v>6</v>
      </c>
      <c r="H18" s="65">
        <v>2</v>
      </c>
      <c r="I18" s="66">
        <v>1</v>
      </c>
      <c r="J18" s="263">
        <f t="shared" si="2"/>
        <v>23</v>
      </c>
      <c r="K18" s="264">
        <f t="shared" si="3"/>
        <v>20</v>
      </c>
    </row>
    <row r="19" spans="1:11" ht="27.75" customHeight="1">
      <c r="A19" s="63" t="s">
        <v>76</v>
      </c>
      <c r="B19" s="64">
        <v>38</v>
      </c>
      <c r="C19" s="64">
        <v>55</v>
      </c>
      <c r="D19" s="65">
        <v>6</v>
      </c>
      <c r="E19" s="66">
        <v>15</v>
      </c>
      <c r="F19" s="65">
        <v>2</v>
      </c>
      <c r="G19" s="66">
        <v>3</v>
      </c>
      <c r="H19" s="65">
        <v>4</v>
      </c>
      <c r="I19" s="66">
        <v>5</v>
      </c>
      <c r="J19" s="263">
        <f t="shared" si="2"/>
        <v>26</v>
      </c>
      <c r="K19" s="264">
        <f t="shared" si="3"/>
        <v>32</v>
      </c>
    </row>
    <row r="20" spans="1:11" ht="25.5" customHeight="1">
      <c r="A20" s="63" t="s">
        <v>77</v>
      </c>
      <c r="B20" s="64">
        <v>104</v>
      </c>
      <c r="C20" s="64">
        <v>76</v>
      </c>
      <c r="D20" s="65">
        <v>24</v>
      </c>
      <c r="E20" s="66">
        <v>27</v>
      </c>
      <c r="F20" s="65">
        <v>22</v>
      </c>
      <c r="G20" s="66">
        <v>19</v>
      </c>
      <c r="H20" s="65">
        <v>11</v>
      </c>
      <c r="I20" s="66">
        <v>6</v>
      </c>
      <c r="J20" s="263">
        <f t="shared" si="2"/>
        <v>47</v>
      </c>
      <c r="K20" s="264">
        <f t="shared" si="3"/>
        <v>24</v>
      </c>
    </row>
    <row r="21" spans="1:11" ht="26.25" customHeight="1">
      <c r="A21" s="63" t="s">
        <v>78</v>
      </c>
      <c r="B21" s="64">
        <v>215</v>
      </c>
      <c r="C21" s="64">
        <v>99</v>
      </c>
      <c r="D21" s="65">
        <v>79</v>
      </c>
      <c r="E21" s="66">
        <v>41</v>
      </c>
      <c r="F21" s="65">
        <v>21</v>
      </c>
      <c r="G21" s="66">
        <v>6</v>
      </c>
      <c r="H21" s="65">
        <v>18</v>
      </c>
      <c r="I21" s="66">
        <v>10</v>
      </c>
      <c r="J21" s="263">
        <f t="shared" si="2"/>
        <v>97</v>
      </c>
      <c r="K21" s="264">
        <f t="shared" si="3"/>
        <v>42</v>
      </c>
    </row>
    <row r="22" spans="1:11" ht="28.5" customHeight="1">
      <c r="A22" s="63" t="s">
        <v>79</v>
      </c>
      <c r="B22" s="64">
        <v>131</v>
      </c>
      <c r="C22" s="64">
        <v>36</v>
      </c>
      <c r="D22" s="65">
        <v>60</v>
      </c>
      <c r="E22" s="66">
        <v>10</v>
      </c>
      <c r="F22" s="65">
        <v>6</v>
      </c>
      <c r="G22" s="66">
        <v>2</v>
      </c>
      <c r="H22" s="65">
        <v>6</v>
      </c>
      <c r="I22" s="66">
        <v>3</v>
      </c>
      <c r="J22" s="263">
        <f t="shared" si="2"/>
        <v>59</v>
      </c>
      <c r="K22" s="264">
        <f t="shared" si="3"/>
        <v>21</v>
      </c>
    </row>
    <row r="23" spans="1:11" ht="34.5">
      <c r="A23" s="63" t="s">
        <v>80</v>
      </c>
      <c r="B23" s="64">
        <v>1</v>
      </c>
      <c r="C23" s="64">
        <v>1</v>
      </c>
      <c r="D23" s="65">
        <v>0</v>
      </c>
      <c r="E23" s="65">
        <v>1</v>
      </c>
      <c r="F23" s="65">
        <v>1</v>
      </c>
      <c r="G23" s="65">
        <v>0</v>
      </c>
      <c r="H23" s="65">
        <v>0</v>
      </c>
      <c r="I23" s="65">
        <v>0</v>
      </c>
      <c r="J23" s="263">
        <f t="shared" si="2"/>
        <v>0</v>
      </c>
      <c r="K23" s="264">
        <f t="shared" si="3"/>
        <v>0</v>
      </c>
    </row>
    <row r="24" spans="1:11" ht="15">
      <c r="A24" s="63" t="s">
        <v>81</v>
      </c>
      <c r="B24" s="64">
        <v>66</v>
      </c>
      <c r="C24" s="64">
        <v>16</v>
      </c>
      <c r="D24" s="65">
        <v>20</v>
      </c>
      <c r="E24" s="66">
        <v>2</v>
      </c>
      <c r="F24" s="65">
        <v>5</v>
      </c>
      <c r="G24" s="66">
        <v>2</v>
      </c>
      <c r="H24" s="65">
        <v>7</v>
      </c>
      <c r="I24" s="66">
        <v>2</v>
      </c>
      <c r="J24" s="263">
        <f t="shared" si="2"/>
        <v>34</v>
      </c>
      <c r="K24" s="264">
        <f t="shared" si="3"/>
        <v>10</v>
      </c>
    </row>
    <row r="25" spans="1:11" ht="25.5" customHeight="1">
      <c r="A25" s="63" t="s">
        <v>82</v>
      </c>
      <c r="B25" s="64">
        <v>14</v>
      </c>
      <c r="C25" s="64">
        <v>15</v>
      </c>
      <c r="D25" s="65">
        <v>6</v>
      </c>
      <c r="E25" s="66">
        <v>7</v>
      </c>
      <c r="F25" s="65">
        <v>2</v>
      </c>
      <c r="G25" s="66">
        <v>3</v>
      </c>
      <c r="H25" s="65">
        <v>1</v>
      </c>
      <c r="I25" s="66">
        <v>1</v>
      </c>
      <c r="J25" s="263">
        <f t="shared" si="2"/>
        <v>5</v>
      </c>
      <c r="K25" s="264">
        <f t="shared" si="3"/>
        <v>4</v>
      </c>
    </row>
    <row r="26" spans="1:11" ht="30.75" customHeight="1">
      <c r="A26" s="63" t="s">
        <v>83</v>
      </c>
      <c r="B26" s="64">
        <v>29</v>
      </c>
      <c r="C26" s="64">
        <v>22</v>
      </c>
      <c r="D26" s="65">
        <v>15</v>
      </c>
      <c r="E26" s="66">
        <v>10</v>
      </c>
      <c r="F26" s="65">
        <v>1</v>
      </c>
      <c r="G26" s="66">
        <v>0</v>
      </c>
      <c r="H26" s="66">
        <v>1</v>
      </c>
      <c r="I26" s="66">
        <v>2</v>
      </c>
      <c r="J26" s="263">
        <f t="shared" si="2"/>
        <v>12</v>
      </c>
      <c r="K26" s="264">
        <f t="shared" si="3"/>
        <v>10</v>
      </c>
    </row>
    <row r="27" spans="1:11" ht="21" customHeight="1">
      <c r="A27" s="63" t="s">
        <v>84</v>
      </c>
      <c r="B27" s="64">
        <v>81</v>
      </c>
      <c r="C27" s="64">
        <v>42</v>
      </c>
      <c r="D27" s="65">
        <v>29</v>
      </c>
      <c r="E27" s="66">
        <v>17</v>
      </c>
      <c r="F27" s="65">
        <v>11</v>
      </c>
      <c r="G27" s="66">
        <v>3</v>
      </c>
      <c r="H27" s="65">
        <v>5</v>
      </c>
      <c r="I27" s="66">
        <v>2</v>
      </c>
      <c r="J27" s="263">
        <f t="shared" si="2"/>
        <v>36</v>
      </c>
      <c r="K27" s="264">
        <f t="shared" si="3"/>
        <v>20</v>
      </c>
    </row>
    <row r="28" spans="1:11" ht="79.5" customHeight="1">
      <c r="A28" s="63" t="s">
        <v>85</v>
      </c>
      <c r="B28" s="61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40">
        <f>B28-(D28+F28+H28)</f>
        <v>0</v>
      </c>
      <c r="K28" s="241">
        <f>C28-(E28+G28+I28)</f>
        <v>0</v>
      </c>
    </row>
    <row r="29" spans="1:11" ht="36" customHeight="1" thickBot="1">
      <c r="A29" s="67" t="s">
        <v>86</v>
      </c>
      <c r="B29" s="61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219">
        <f>B29-(D29+F29+H29)</f>
        <v>0</v>
      </c>
      <c r="K29" s="220">
        <f>C29-(E29+G29+I29)</f>
        <v>0</v>
      </c>
    </row>
    <row r="30" spans="1:11" ht="15">
      <c r="A30" s="322" t="s">
        <v>18</v>
      </c>
      <c r="B30" s="322"/>
      <c r="C30" s="322"/>
      <c r="D30" s="72"/>
      <c r="E30" s="72"/>
      <c r="F30" s="72"/>
      <c r="G30" s="72"/>
      <c r="H30" s="72"/>
      <c r="I30" s="72"/>
      <c r="J30" s="72"/>
      <c r="K30" s="72"/>
    </row>
    <row r="31" ht="15">
      <c r="A31" s="81"/>
    </row>
    <row r="32" ht="15" customHeight="1">
      <c r="A32" s="81"/>
    </row>
    <row r="33" ht="15">
      <c r="A33" s="81"/>
    </row>
    <row r="35" ht="15" customHeight="1"/>
    <row r="36" ht="15" customHeight="1"/>
    <row r="37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F22" sqref="F22"/>
    </sheetView>
  </sheetViews>
  <sheetFormatPr defaultColWidth="9.140625" defaultRowHeight="15"/>
  <cols>
    <col min="228" max="228" width="3.140625" style="0" customWidth="1"/>
  </cols>
  <sheetData>
    <row r="2" spans="1:10" ht="18.75" customHeight="1" thickBot="1">
      <c r="A2" s="290" t="s">
        <v>370</v>
      </c>
      <c r="B2" s="290"/>
      <c r="C2" s="290"/>
      <c r="D2" s="290"/>
      <c r="E2" s="290"/>
      <c r="F2" s="290"/>
      <c r="G2" s="290"/>
      <c r="H2" s="290"/>
      <c r="I2" s="290"/>
      <c r="J2" s="290"/>
    </row>
    <row r="4" spans="1:10" ht="15.75">
      <c r="A4" s="311" t="s">
        <v>371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30" customHeight="1">
      <c r="A6" s="330" t="s">
        <v>89</v>
      </c>
      <c r="B6" s="330"/>
      <c r="C6" s="330"/>
      <c r="D6" s="330"/>
      <c r="E6" s="330"/>
      <c r="F6" s="330"/>
      <c r="G6" s="330"/>
      <c r="H6" s="330"/>
      <c r="I6" s="330"/>
      <c r="J6" s="330"/>
    </row>
    <row r="7" spans="4:7" ht="15">
      <c r="D7" s="326" t="s">
        <v>90</v>
      </c>
      <c r="E7" s="326"/>
      <c r="F7" s="186" t="s">
        <v>9</v>
      </c>
      <c r="G7" s="83" t="s">
        <v>91</v>
      </c>
    </row>
    <row r="8" spans="4:7" ht="15">
      <c r="D8" s="327" t="s">
        <v>92</v>
      </c>
      <c r="E8" s="327"/>
      <c r="F8" s="187">
        <v>517</v>
      </c>
      <c r="G8" s="84">
        <f>F8/737*100</f>
        <v>70.1492537313433</v>
      </c>
    </row>
    <row r="9" spans="4:7" ht="15">
      <c r="D9" s="327" t="s">
        <v>93</v>
      </c>
      <c r="E9" s="327"/>
      <c r="F9" s="187">
        <v>14</v>
      </c>
      <c r="G9" s="84">
        <f aca="true" t="shared" si="0" ref="G9:G22">F9/737*100</f>
        <v>1.8995929443690638</v>
      </c>
    </row>
    <row r="10" spans="4:7" ht="15">
      <c r="D10" s="327" t="s">
        <v>94</v>
      </c>
      <c r="E10" s="327"/>
      <c r="F10" s="187">
        <v>40</v>
      </c>
      <c r="G10" s="84">
        <f t="shared" si="0"/>
        <v>5.4274084124830395</v>
      </c>
    </row>
    <row r="11" spans="4:7" ht="15">
      <c r="D11" s="327" t="s">
        <v>95</v>
      </c>
      <c r="E11" s="327"/>
      <c r="F11" s="187">
        <v>17</v>
      </c>
      <c r="G11" s="84">
        <f t="shared" si="0"/>
        <v>2.3066485753052914</v>
      </c>
    </row>
    <row r="12" spans="4:7" ht="15">
      <c r="D12" s="327" t="s">
        <v>96</v>
      </c>
      <c r="E12" s="327"/>
      <c r="F12" s="187">
        <v>18</v>
      </c>
      <c r="G12" s="84">
        <f t="shared" si="0"/>
        <v>2.4423337856173677</v>
      </c>
    </row>
    <row r="13" spans="4:7" ht="15">
      <c r="D13" s="327" t="s">
        <v>97</v>
      </c>
      <c r="E13" s="327"/>
      <c r="F13" s="187">
        <v>12</v>
      </c>
      <c r="G13" s="84">
        <f t="shared" si="0"/>
        <v>1.6282225237449117</v>
      </c>
    </row>
    <row r="14" spans="4:7" ht="15">
      <c r="D14" s="327" t="s">
        <v>98</v>
      </c>
      <c r="E14" s="327"/>
      <c r="F14" s="187">
        <v>32</v>
      </c>
      <c r="G14" s="84">
        <f t="shared" si="0"/>
        <v>4.341926729986431</v>
      </c>
    </row>
    <row r="15" spans="4:7" ht="15">
      <c r="D15" s="327" t="s">
        <v>99</v>
      </c>
      <c r="E15" s="327"/>
      <c r="F15" s="187">
        <v>8</v>
      </c>
      <c r="G15" s="84">
        <f t="shared" si="0"/>
        <v>1.0854816824966078</v>
      </c>
    </row>
    <row r="16" spans="4:7" ht="15">
      <c r="D16" s="327" t="s">
        <v>100</v>
      </c>
      <c r="E16" s="327"/>
      <c r="F16" s="187">
        <v>29</v>
      </c>
      <c r="G16" s="84">
        <f t="shared" si="0"/>
        <v>3.934871099050204</v>
      </c>
    </row>
    <row r="17" spans="4:7" ht="15">
      <c r="D17" s="327" t="s">
        <v>101</v>
      </c>
      <c r="E17" s="327"/>
      <c r="F17" s="187">
        <v>7</v>
      </c>
      <c r="G17" s="84">
        <f t="shared" si="0"/>
        <v>0.9497964721845319</v>
      </c>
    </row>
    <row r="18" spans="4:7" ht="15">
      <c r="D18" s="327" t="s">
        <v>102</v>
      </c>
      <c r="E18" s="327"/>
      <c r="F18" s="187">
        <v>10</v>
      </c>
      <c r="G18" s="84">
        <f t="shared" si="0"/>
        <v>1.3568521031207599</v>
      </c>
    </row>
    <row r="19" spans="4:7" ht="15">
      <c r="D19" s="327" t="s">
        <v>103</v>
      </c>
      <c r="E19" s="327"/>
      <c r="F19" s="187">
        <v>12</v>
      </c>
      <c r="G19" s="84">
        <f t="shared" si="0"/>
        <v>1.6282225237449117</v>
      </c>
    </row>
    <row r="20" spans="4:7" ht="15">
      <c r="D20" s="327" t="s">
        <v>104</v>
      </c>
      <c r="E20" s="327"/>
      <c r="F20" s="187">
        <v>4</v>
      </c>
      <c r="G20" s="84">
        <f t="shared" si="0"/>
        <v>0.5427408412483039</v>
      </c>
    </row>
    <row r="21" spans="4:7" ht="15">
      <c r="D21" s="327" t="s">
        <v>105</v>
      </c>
      <c r="E21" s="327"/>
      <c r="F21" s="187">
        <v>17</v>
      </c>
      <c r="G21" s="84">
        <f t="shared" si="0"/>
        <v>2.3066485753052914</v>
      </c>
    </row>
    <row r="22" spans="4:7" ht="15">
      <c r="D22" s="328" t="s">
        <v>32</v>
      </c>
      <c r="E22" s="329"/>
      <c r="F22" s="188">
        <f>SUM(F8:F21)</f>
        <v>737</v>
      </c>
      <c r="G22" s="265">
        <f t="shared" si="0"/>
        <v>100</v>
      </c>
    </row>
    <row r="23" ht="15.75" customHeight="1"/>
    <row r="24" spans="1:10" ht="15.75" customHeight="1">
      <c r="A24" s="330" t="s">
        <v>106</v>
      </c>
      <c r="B24" s="330"/>
      <c r="C24" s="330"/>
      <c r="D24" s="330"/>
      <c r="E24" s="330"/>
      <c r="F24" s="330"/>
      <c r="G24" s="330"/>
      <c r="H24" s="330"/>
      <c r="I24" s="330"/>
      <c r="J24" s="330"/>
    </row>
    <row r="25" spans="4:7" ht="15">
      <c r="D25" s="326" t="s">
        <v>90</v>
      </c>
      <c r="E25" s="326"/>
      <c r="F25" s="186" t="s">
        <v>9</v>
      </c>
      <c r="G25" s="83" t="s">
        <v>91</v>
      </c>
    </row>
    <row r="26" spans="4:7" ht="15">
      <c r="D26" s="325" t="s">
        <v>107</v>
      </c>
      <c r="E26" s="325"/>
      <c r="F26" s="185">
        <v>998</v>
      </c>
      <c r="G26" s="84">
        <f>F26/3433*100</f>
        <v>29.070783571220502</v>
      </c>
    </row>
    <row r="27" spans="4:7" ht="15">
      <c r="D27" s="325" t="s">
        <v>108</v>
      </c>
      <c r="E27" s="325"/>
      <c r="F27" s="185">
        <v>379</v>
      </c>
      <c r="G27" s="84">
        <f aca="true" t="shared" si="1" ref="G27:G47">F27/3433*100</f>
        <v>11.039906787066705</v>
      </c>
    </row>
    <row r="28" spans="4:7" ht="15">
      <c r="D28" s="325" t="s">
        <v>109</v>
      </c>
      <c r="E28" s="325"/>
      <c r="F28" s="185">
        <v>171</v>
      </c>
      <c r="G28" s="84">
        <f t="shared" si="1"/>
        <v>4.981066122924556</v>
      </c>
    </row>
    <row r="29" spans="4:7" ht="15">
      <c r="D29" s="325" t="s">
        <v>110</v>
      </c>
      <c r="E29" s="325"/>
      <c r="F29" s="185">
        <v>106</v>
      </c>
      <c r="G29" s="84">
        <f t="shared" si="1"/>
        <v>3.087678415380134</v>
      </c>
    </row>
    <row r="30" spans="4:7" ht="15">
      <c r="D30" s="325" t="s">
        <v>111</v>
      </c>
      <c r="E30" s="325"/>
      <c r="F30" s="185">
        <v>552</v>
      </c>
      <c r="G30" s="84">
        <f t="shared" si="1"/>
        <v>16.07923099330032</v>
      </c>
    </row>
    <row r="31" spans="4:7" ht="15">
      <c r="D31" s="325" t="s">
        <v>112</v>
      </c>
      <c r="E31" s="325"/>
      <c r="F31" s="185">
        <v>61</v>
      </c>
      <c r="G31" s="84">
        <f t="shared" si="1"/>
        <v>1.7768715409263034</v>
      </c>
    </row>
    <row r="32" spans="4:7" ht="15">
      <c r="D32" s="325" t="s">
        <v>113</v>
      </c>
      <c r="E32" s="325"/>
      <c r="F32" s="185">
        <v>584</v>
      </c>
      <c r="G32" s="84">
        <f t="shared" si="1"/>
        <v>17.011360326245267</v>
      </c>
    </row>
    <row r="33" spans="4:7" ht="15">
      <c r="D33" s="325" t="s">
        <v>114</v>
      </c>
      <c r="E33" s="325"/>
      <c r="F33" s="185">
        <v>18</v>
      </c>
      <c r="G33" s="84">
        <f t="shared" si="1"/>
        <v>0.5243227497815321</v>
      </c>
    </row>
    <row r="34" spans="4:7" ht="15">
      <c r="D34" s="325" t="s">
        <v>115</v>
      </c>
      <c r="E34" s="325"/>
      <c r="F34" s="185">
        <v>61</v>
      </c>
      <c r="G34" s="84">
        <f t="shared" si="1"/>
        <v>1.7768715409263034</v>
      </c>
    </row>
    <row r="35" spans="4:7" ht="15">
      <c r="D35" s="325" t="s">
        <v>94</v>
      </c>
      <c r="E35" s="325"/>
      <c r="F35" s="185">
        <v>165</v>
      </c>
      <c r="G35" s="84">
        <f t="shared" si="1"/>
        <v>4.806291872997378</v>
      </c>
    </row>
    <row r="36" spans="4:7" ht="15">
      <c r="D36" s="325" t="s">
        <v>95</v>
      </c>
      <c r="E36" s="325"/>
      <c r="F36" s="185">
        <v>47</v>
      </c>
      <c r="G36" s="84">
        <f t="shared" si="1"/>
        <v>1.3690649577628895</v>
      </c>
    </row>
    <row r="37" spans="4:7" ht="15">
      <c r="D37" s="325" t="s">
        <v>96</v>
      </c>
      <c r="E37" s="325"/>
      <c r="F37" s="185">
        <v>60</v>
      </c>
      <c r="G37" s="84">
        <f t="shared" si="1"/>
        <v>1.747742499271774</v>
      </c>
    </row>
    <row r="38" spans="4:7" ht="15">
      <c r="D38" s="325" t="s">
        <v>97</v>
      </c>
      <c r="E38" s="325"/>
      <c r="F38" s="185">
        <v>52</v>
      </c>
      <c r="G38" s="84">
        <f t="shared" si="1"/>
        <v>1.5147101660355373</v>
      </c>
    </row>
    <row r="39" spans="4:7" ht="15">
      <c r="D39" s="325" t="s">
        <v>98</v>
      </c>
      <c r="E39" s="325"/>
      <c r="F39" s="185">
        <v>85</v>
      </c>
      <c r="G39" s="84">
        <f t="shared" si="1"/>
        <v>2.475968540635013</v>
      </c>
    </row>
    <row r="40" spans="4:7" ht="15">
      <c r="D40" s="325" t="s">
        <v>116</v>
      </c>
      <c r="E40" s="325"/>
      <c r="F40" s="185">
        <v>14</v>
      </c>
      <c r="G40" s="84">
        <f t="shared" si="1"/>
        <v>0.40780658316341395</v>
      </c>
    </row>
    <row r="41" spans="4:7" ht="15">
      <c r="D41" s="325" t="s">
        <v>117</v>
      </c>
      <c r="E41" s="325"/>
      <c r="F41" s="185">
        <v>3</v>
      </c>
      <c r="G41" s="84">
        <f t="shared" si="1"/>
        <v>0.08738712496358869</v>
      </c>
    </row>
    <row r="42" spans="4:7" ht="15">
      <c r="D42" s="325" t="s">
        <v>118</v>
      </c>
      <c r="E42" s="325"/>
      <c r="F42" s="185">
        <v>8</v>
      </c>
      <c r="G42" s="84">
        <f t="shared" si="1"/>
        <v>0.2330323332362365</v>
      </c>
    </row>
    <row r="43" spans="4:7" ht="15">
      <c r="D43" s="325" t="s">
        <v>119</v>
      </c>
      <c r="E43" s="325"/>
      <c r="F43" s="185">
        <v>44</v>
      </c>
      <c r="G43" s="84">
        <f t="shared" si="1"/>
        <v>1.2816778327993008</v>
      </c>
    </row>
    <row r="44" spans="4:7" ht="15">
      <c r="D44" s="325" t="s">
        <v>101</v>
      </c>
      <c r="E44" s="325"/>
      <c r="F44" s="185">
        <v>7</v>
      </c>
      <c r="G44" s="84">
        <f t="shared" si="1"/>
        <v>0.20390329158170697</v>
      </c>
    </row>
    <row r="45" spans="4:7" ht="15">
      <c r="D45" s="325" t="s">
        <v>102</v>
      </c>
      <c r="E45" s="325"/>
      <c r="F45" s="185">
        <v>9</v>
      </c>
      <c r="G45" s="84">
        <f t="shared" si="1"/>
        <v>0.2621613748907661</v>
      </c>
    </row>
    <row r="46" spans="4:7" ht="15">
      <c r="D46" s="325" t="s">
        <v>120</v>
      </c>
      <c r="E46" s="325"/>
      <c r="F46" s="185">
        <v>9</v>
      </c>
      <c r="G46" s="84">
        <f t="shared" si="1"/>
        <v>0.2621613748907661</v>
      </c>
    </row>
    <row r="47" spans="4:7" ht="15">
      <c r="D47" s="324" t="s">
        <v>32</v>
      </c>
      <c r="E47" s="324"/>
      <c r="F47" s="184">
        <f>SUM(F26:F46)</f>
        <v>3433</v>
      </c>
      <c r="G47" s="265">
        <f t="shared" si="1"/>
        <v>100</v>
      </c>
    </row>
    <row r="48" spans="4:8" ht="15">
      <c r="D48" s="3" t="s">
        <v>121</v>
      </c>
      <c r="E48" s="3"/>
      <c r="F48" s="3"/>
      <c r="G48" s="3"/>
      <c r="H48" s="3"/>
    </row>
  </sheetData>
  <sheetProtection/>
  <mergeCells count="43">
    <mergeCell ref="D9:E9"/>
    <mergeCell ref="D10:E10"/>
    <mergeCell ref="D11:E11"/>
    <mergeCell ref="D8:E8"/>
    <mergeCell ref="A2:J2"/>
    <mergeCell ref="A4:J4"/>
    <mergeCell ref="A6:J6"/>
    <mergeCell ref="D7:E7"/>
    <mergeCell ref="D15:E15"/>
    <mergeCell ref="D16:E16"/>
    <mergeCell ref="D17:E17"/>
    <mergeCell ref="D12:E12"/>
    <mergeCell ref="D13:E13"/>
    <mergeCell ref="D14:E14"/>
    <mergeCell ref="D26:E26"/>
    <mergeCell ref="D27:E27"/>
    <mergeCell ref="D28:E28"/>
    <mergeCell ref="D25:E25"/>
    <mergeCell ref="D18:E18"/>
    <mergeCell ref="D19:E19"/>
    <mergeCell ref="D20:E20"/>
    <mergeCell ref="D21:E21"/>
    <mergeCell ref="D22:E22"/>
    <mergeCell ref="A24:J24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&amp;L15.02.2013&amp;CTÜRKİYE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I23" sqref="I23"/>
    </sheetView>
  </sheetViews>
  <sheetFormatPr defaultColWidth="9.140625" defaultRowHeight="15"/>
  <cols>
    <col min="3" max="3" width="16.14062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290" t="s">
        <v>372</v>
      </c>
      <c r="B2" s="290"/>
      <c r="C2" s="290"/>
      <c r="D2" s="290"/>
      <c r="E2" s="290"/>
      <c r="F2" s="290"/>
      <c r="G2" s="290"/>
      <c r="H2" s="290"/>
      <c r="I2" s="290"/>
      <c r="J2" s="82"/>
      <c r="K2" s="82"/>
    </row>
    <row r="3" spans="1:11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2"/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34" t="s">
        <v>122</v>
      </c>
      <c r="B5" s="334"/>
      <c r="C5" s="334"/>
      <c r="D5" s="334"/>
      <c r="E5" s="334"/>
      <c r="F5" s="334"/>
      <c r="G5" s="334"/>
      <c r="H5" s="334"/>
      <c r="I5" s="334"/>
      <c r="J5" s="267"/>
      <c r="K5" s="86"/>
    </row>
    <row r="6" spans="2:11" ht="18.75">
      <c r="B6" s="87"/>
      <c r="C6" s="88"/>
      <c r="D6" s="88"/>
      <c r="E6" s="88"/>
      <c r="F6" s="88"/>
      <c r="G6" s="88"/>
      <c r="H6" s="88"/>
      <c r="I6" s="88"/>
      <c r="J6" s="88"/>
      <c r="K6" s="5"/>
    </row>
    <row r="7" spans="2:11" ht="18.75">
      <c r="B7" s="87"/>
      <c r="C7" s="332"/>
      <c r="D7" s="333" t="s">
        <v>373</v>
      </c>
      <c r="E7" s="333"/>
      <c r="F7" s="333" t="s">
        <v>374</v>
      </c>
      <c r="G7" s="333"/>
      <c r="H7" s="88"/>
      <c r="I7" s="88"/>
      <c r="J7" s="88"/>
      <c r="K7" s="5"/>
    </row>
    <row r="8" spans="2:11" ht="18.75" customHeight="1">
      <c r="B8" s="5"/>
      <c r="C8" s="332"/>
      <c r="D8" s="333"/>
      <c r="E8" s="333"/>
      <c r="F8" s="333"/>
      <c r="G8" s="333"/>
      <c r="H8" s="5"/>
      <c r="I8" s="5"/>
      <c r="J8" s="5"/>
      <c r="K8" s="89"/>
    </row>
    <row r="9" spans="2:9" ht="28.5" customHeight="1">
      <c r="B9" s="5"/>
      <c r="C9" s="248" t="s">
        <v>375</v>
      </c>
      <c r="D9" s="248" t="s">
        <v>9</v>
      </c>
      <c r="E9" s="248" t="s">
        <v>123</v>
      </c>
      <c r="F9" s="248" t="s">
        <v>9</v>
      </c>
      <c r="G9" s="248" t="s">
        <v>123</v>
      </c>
      <c r="H9" s="5"/>
      <c r="I9" s="5"/>
    </row>
    <row r="10" spans="2:9" ht="30" customHeight="1">
      <c r="B10" s="5"/>
      <c r="C10" s="249">
        <v>1</v>
      </c>
      <c r="D10" s="250">
        <v>278</v>
      </c>
      <c r="E10" s="251">
        <f>D10/737*100</f>
        <v>37.720488466757125</v>
      </c>
      <c r="F10" s="252">
        <v>1805</v>
      </c>
      <c r="G10" s="251">
        <f>F10/3433*100</f>
        <v>52.577920186425864</v>
      </c>
      <c r="H10" s="5"/>
      <c r="I10" s="5"/>
    </row>
    <row r="11" spans="2:9" ht="30" customHeight="1">
      <c r="B11" s="5"/>
      <c r="C11" s="253">
        <v>2</v>
      </c>
      <c r="D11" s="254">
        <v>253</v>
      </c>
      <c r="E11" s="251">
        <f aca="true" t="shared" si="0" ref="E11:E21">D11/737*100</f>
        <v>34.32835820895522</v>
      </c>
      <c r="F11" s="254">
        <v>1127</v>
      </c>
      <c r="G11" s="251">
        <f aca="true" t="shared" si="1" ref="G11:G21">F11/3433*100</f>
        <v>32.82842994465482</v>
      </c>
      <c r="H11" s="5"/>
      <c r="I11" s="5"/>
    </row>
    <row r="12" spans="2:11" ht="29.25" customHeight="1">
      <c r="B12" s="5"/>
      <c r="C12" s="253">
        <v>3</v>
      </c>
      <c r="D12" s="255">
        <v>102</v>
      </c>
      <c r="E12" s="251">
        <f t="shared" si="0"/>
        <v>13.83989145183175</v>
      </c>
      <c r="F12" s="255">
        <v>357</v>
      </c>
      <c r="G12" s="251">
        <f t="shared" si="1"/>
        <v>10.399067870667054</v>
      </c>
      <c r="H12" s="5"/>
      <c r="I12" s="5"/>
      <c r="J12" s="5"/>
      <c r="K12" s="5"/>
    </row>
    <row r="13" spans="2:11" ht="28.5" customHeight="1">
      <c r="B13" s="5"/>
      <c r="C13" s="253">
        <v>4</v>
      </c>
      <c r="D13" s="255">
        <v>45</v>
      </c>
      <c r="E13" s="251">
        <f t="shared" si="0"/>
        <v>6.1058344640434195</v>
      </c>
      <c r="F13" s="255">
        <v>99</v>
      </c>
      <c r="G13" s="251">
        <f t="shared" si="1"/>
        <v>2.883775123798427</v>
      </c>
      <c r="H13" s="5"/>
      <c r="I13" s="5"/>
      <c r="J13" s="5"/>
      <c r="K13" s="5"/>
    </row>
    <row r="14" spans="2:11" ht="28.5" customHeight="1">
      <c r="B14" s="5"/>
      <c r="C14" s="253">
        <v>5</v>
      </c>
      <c r="D14" s="255">
        <v>32</v>
      </c>
      <c r="E14" s="251">
        <f t="shared" si="0"/>
        <v>4.341926729986431</v>
      </c>
      <c r="F14" s="255">
        <v>23</v>
      </c>
      <c r="G14" s="251">
        <f t="shared" si="1"/>
        <v>0.6699679580541801</v>
      </c>
      <c r="H14" s="5"/>
      <c r="I14" s="5"/>
      <c r="J14" s="5"/>
      <c r="K14" s="5"/>
    </row>
    <row r="15" spans="2:11" ht="29.25" customHeight="1">
      <c r="B15" s="5"/>
      <c r="C15" s="253">
        <v>6</v>
      </c>
      <c r="D15" s="255">
        <v>14</v>
      </c>
      <c r="E15" s="251">
        <f t="shared" si="0"/>
        <v>1.8995929443690638</v>
      </c>
      <c r="F15" s="255">
        <v>8</v>
      </c>
      <c r="G15" s="251">
        <f t="shared" si="1"/>
        <v>0.2330323332362365</v>
      </c>
      <c r="H15" s="5"/>
      <c r="I15" s="5"/>
      <c r="J15" s="5"/>
      <c r="K15" s="5"/>
    </row>
    <row r="16" spans="2:11" ht="29.25" customHeight="1">
      <c r="B16" s="5"/>
      <c r="C16" s="253">
        <v>7</v>
      </c>
      <c r="D16" s="255">
        <v>6</v>
      </c>
      <c r="E16" s="251">
        <f t="shared" si="0"/>
        <v>0.8141112618724559</v>
      </c>
      <c r="F16" s="255">
        <v>6</v>
      </c>
      <c r="G16" s="251">
        <f t="shared" si="1"/>
        <v>0.17477424992717738</v>
      </c>
      <c r="H16" s="5"/>
      <c r="I16" s="5"/>
      <c r="J16" s="5"/>
      <c r="K16" s="5"/>
    </row>
    <row r="17" spans="2:11" ht="28.5" customHeight="1">
      <c r="B17" s="5"/>
      <c r="C17" s="253">
        <v>8</v>
      </c>
      <c r="D17" s="255">
        <v>2</v>
      </c>
      <c r="E17" s="251">
        <f t="shared" si="0"/>
        <v>0.27137042062415195</v>
      </c>
      <c r="F17" s="255">
        <v>3</v>
      </c>
      <c r="G17" s="251">
        <f t="shared" si="1"/>
        <v>0.08738712496358869</v>
      </c>
      <c r="H17" s="5"/>
      <c r="I17" s="5"/>
      <c r="J17" s="5"/>
      <c r="K17" s="5"/>
    </row>
    <row r="18" spans="2:11" ht="30" customHeight="1">
      <c r="B18" s="5"/>
      <c r="C18" s="253">
        <v>9</v>
      </c>
      <c r="D18" s="255">
        <v>1</v>
      </c>
      <c r="E18" s="251">
        <f t="shared" si="0"/>
        <v>0.13568521031207598</v>
      </c>
      <c r="F18" s="255">
        <v>4</v>
      </c>
      <c r="G18" s="251">
        <f t="shared" si="1"/>
        <v>0.11651616661811826</v>
      </c>
      <c r="H18" s="5"/>
      <c r="I18" s="5"/>
      <c r="J18" s="5"/>
      <c r="K18" s="5"/>
    </row>
    <row r="19" spans="2:11" ht="29.25" customHeight="1">
      <c r="B19" s="5"/>
      <c r="C19" s="253">
        <v>10</v>
      </c>
      <c r="D19" s="255">
        <v>0</v>
      </c>
      <c r="E19" s="251">
        <f t="shared" si="0"/>
        <v>0</v>
      </c>
      <c r="F19" s="255">
        <v>0</v>
      </c>
      <c r="G19" s="251">
        <f t="shared" si="1"/>
        <v>0</v>
      </c>
      <c r="H19" s="5"/>
      <c r="I19" s="5"/>
      <c r="J19" s="5"/>
      <c r="K19" s="5"/>
    </row>
    <row r="20" spans="2:11" ht="32.25" customHeight="1">
      <c r="B20" s="5"/>
      <c r="C20" s="253" t="s">
        <v>124</v>
      </c>
      <c r="D20" s="255">
        <v>4</v>
      </c>
      <c r="E20" s="251">
        <f t="shared" si="0"/>
        <v>0.5427408412483039</v>
      </c>
      <c r="F20" s="255">
        <v>1</v>
      </c>
      <c r="G20" s="251">
        <f t="shared" si="1"/>
        <v>0.029129041654529564</v>
      </c>
      <c r="H20" s="5"/>
      <c r="I20" s="5"/>
      <c r="J20" s="5"/>
      <c r="K20" s="5"/>
    </row>
    <row r="21" spans="3:11" ht="27.75" customHeight="1">
      <c r="C21" s="248" t="s">
        <v>32</v>
      </c>
      <c r="D21" s="256">
        <f>SUM(D10:D20)</f>
        <v>737</v>
      </c>
      <c r="E21" s="266">
        <f t="shared" si="0"/>
        <v>100</v>
      </c>
      <c r="F21" s="257">
        <f>SUM(F10:F20)</f>
        <v>3433</v>
      </c>
      <c r="G21" s="266">
        <f t="shared" si="1"/>
        <v>100</v>
      </c>
      <c r="K21" s="5"/>
    </row>
    <row r="22" spans="3:11" ht="15">
      <c r="C22" s="331" t="s">
        <v>18</v>
      </c>
      <c r="D22" s="331"/>
      <c r="E22" s="331"/>
      <c r="F22" s="331"/>
      <c r="G22" s="331"/>
      <c r="K22" s="5"/>
    </row>
    <row r="23" spans="3:11" ht="15">
      <c r="C23" s="258" t="s">
        <v>376</v>
      </c>
      <c r="D23" s="258"/>
      <c r="E23" s="258"/>
      <c r="F23" s="258"/>
      <c r="G23" s="258"/>
      <c r="K23" s="5"/>
    </row>
    <row r="24" ht="15">
      <c r="K24" s="5"/>
    </row>
    <row r="25" ht="15"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  <row r="30" ht="15">
      <c r="K30" s="5"/>
    </row>
    <row r="31" ht="15">
      <c r="K31" s="5"/>
    </row>
    <row r="32" ht="15">
      <c r="K32" s="5"/>
    </row>
    <row r="33" ht="15">
      <c r="K33" s="5"/>
    </row>
    <row r="34" ht="15">
      <c r="K34" s="5"/>
    </row>
    <row r="35" ht="15">
      <c r="K35" s="5"/>
    </row>
    <row r="36" ht="15">
      <c r="K36" s="5"/>
    </row>
    <row r="37" ht="15">
      <c r="K37" s="5"/>
    </row>
    <row r="38" ht="15">
      <c r="K38" s="5"/>
    </row>
    <row r="39" ht="15">
      <c r="K39" s="5"/>
    </row>
    <row r="40" ht="15">
      <c r="K40" s="5"/>
    </row>
    <row r="41" ht="15">
      <c r="K41" s="5"/>
    </row>
    <row r="42" ht="15">
      <c r="K42" s="5"/>
    </row>
    <row r="43" ht="15">
      <c r="K43" s="5"/>
    </row>
    <row r="44" ht="15">
      <c r="K44" s="5"/>
    </row>
    <row r="45" ht="15">
      <c r="K45" s="5"/>
    </row>
    <row r="46" ht="15">
      <c r="K46" s="5"/>
    </row>
    <row r="47" ht="15">
      <c r="K47" s="5"/>
    </row>
  </sheetData>
  <sheetProtection/>
  <mergeCells count="6">
    <mergeCell ref="C22:G22"/>
    <mergeCell ref="A2:I2"/>
    <mergeCell ref="C7:C8"/>
    <mergeCell ref="D7:E8"/>
    <mergeCell ref="F7:G8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8.75" thickBot="1">
      <c r="A2" s="290" t="s">
        <v>370</v>
      </c>
      <c r="B2" s="290"/>
      <c r="C2" s="290"/>
      <c r="D2" s="290"/>
      <c r="E2" s="290"/>
      <c r="F2" s="290"/>
      <c r="G2" s="290"/>
      <c r="H2" s="290"/>
      <c r="I2" s="290"/>
      <c r="J2" s="290"/>
    </row>
    <row r="5" spans="1:10" ht="18.75" customHeight="1">
      <c r="A5" s="311" t="s">
        <v>125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15">
      <c r="B9" s="92"/>
      <c r="C9" s="344" t="s">
        <v>126</v>
      </c>
      <c r="D9" s="345"/>
      <c r="E9" s="344" t="s">
        <v>127</v>
      </c>
      <c r="F9" s="345"/>
      <c r="G9" s="344" t="s">
        <v>128</v>
      </c>
      <c r="H9" s="345"/>
      <c r="I9" s="344" t="s">
        <v>129</v>
      </c>
      <c r="J9" s="346"/>
    </row>
    <row r="10" spans="2:10" ht="15">
      <c r="B10" s="93" t="s">
        <v>130</v>
      </c>
      <c r="C10" s="335">
        <v>2286</v>
      </c>
      <c r="D10" s="336"/>
      <c r="E10" s="335">
        <v>1335</v>
      </c>
      <c r="F10" s="336"/>
      <c r="G10" s="341">
        <v>126</v>
      </c>
      <c r="H10" s="343"/>
      <c r="I10" s="341">
        <v>7</v>
      </c>
      <c r="J10" s="342"/>
    </row>
    <row r="11" spans="2:10" ht="15">
      <c r="B11" s="94" t="s">
        <v>131</v>
      </c>
      <c r="C11" s="335"/>
      <c r="D11" s="336"/>
      <c r="E11" s="335"/>
      <c r="F11" s="336"/>
      <c r="G11" s="341"/>
      <c r="H11" s="343"/>
      <c r="I11" s="341"/>
      <c r="J11" s="342"/>
    </row>
    <row r="12" spans="2:10" ht="15">
      <c r="B12" s="93" t="s">
        <v>132</v>
      </c>
      <c r="C12" s="335"/>
      <c r="D12" s="343"/>
      <c r="E12" s="335"/>
      <c r="F12" s="343"/>
      <c r="G12" s="335"/>
      <c r="H12" s="343"/>
      <c r="I12" s="335"/>
      <c r="J12" s="342"/>
    </row>
    <row r="13" spans="2:10" ht="15">
      <c r="B13" s="94" t="s">
        <v>133</v>
      </c>
      <c r="C13" s="335"/>
      <c r="D13" s="336"/>
      <c r="E13" s="335"/>
      <c r="F13" s="336"/>
      <c r="G13" s="335"/>
      <c r="H13" s="336"/>
      <c r="I13" s="335"/>
      <c r="J13" s="337"/>
    </row>
    <row r="14" spans="2:10" ht="15">
      <c r="B14" s="95" t="s">
        <v>134</v>
      </c>
      <c r="C14" s="335"/>
      <c r="D14" s="336"/>
      <c r="E14" s="335"/>
      <c r="F14" s="336"/>
      <c r="G14" s="335"/>
      <c r="H14" s="336"/>
      <c r="I14" s="335"/>
      <c r="J14" s="337"/>
    </row>
    <row r="15" spans="2:10" ht="15">
      <c r="B15" s="96" t="s">
        <v>135</v>
      </c>
      <c r="C15" s="335"/>
      <c r="D15" s="336"/>
      <c r="E15" s="335"/>
      <c r="F15" s="336"/>
      <c r="G15" s="335"/>
      <c r="H15" s="336"/>
      <c r="I15" s="335"/>
      <c r="J15" s="337"/>
    </row>
    <row r="16" spans="2:10" ht="15">
      <c r="B16" s="95" t="s">
        <v>136</v>
      </c>
      <c r="C16" s="335"/>
      <c r="D16" s="336"/>
      <c r="E16" s="335"/>
      <c r="F16" s="336"/>
      <c r="G16" s="335"/>
      <c r="H16" s="336"/>
      <c r="I16" s="335"/>
      <c r="J16" s="337"/>
    </row>
    <row r="17" spans="2:10" ht="15">
      <c r="B17" s="96" t="s">
        <v>291</v>
      </c>
      <c r="C17" s="335"/>
      <c r="D17" s="336"/>
      <c r="E17" s="335"/>
      <c r="F17" s="336"/>
      <c r="G17" s="335"/>
      <c r="H17" s="336"/>
      <c r="I17" s="335"/>
      <c r="J17" s="337"/>
    </row>
    <row r="18" spans="2:10" ht="15">
      <c r="B18" s="95" t="s">
        <v>292</v>
      </c>
      <c r="C18" s="335"/>
      <c r="D18" s="336"/>
      <c r="E18" s="335"/>
      <c r="F18" s="336"/>
      <c r="G18" s="335"/>
      <c r="H18" s="336"/>
      <c r="I18" s="335"/>
      <c r="J18" s="337"/>
    </row>
    <row r="19" spans="2:10" ht="15">
      <c r="B19" s="96" t="s">
        <v>294</v>
      </c>
      <c r="C19" s="335"/>
      <c r="D19" s="336"/>
      <c r="E19" s="335"/>
      <c r="F19" s="336"/>
      <c r="G19" s="335"/>
      <c r="H19" s="336"/>
      <c r="I19" s="335"/>
      <c r="J19" s="337"/>
    </row>
    <row r="20" spans="2:10" ht="15">
      <c r="B20" s="95" t="s">
        <v>295</v>
      </c>
      <c r="C20" s="335"/>
      <c r="D20" s="336"/>
      <c r="E20" s="335"/>
      <c r="F20" s="336"/>
      <c r="G20" s="335"/>
      <c r="H20" s="336"/>
      <c r="I20" s="335"/>
      <c r="J20" s="337"/>
    </row>
    <row r="21" spans="2:10" ht="15">
      <c r="B21" s="96" t="s">
        <v>296</v>
      </c>
      <c r="C21" s="335"/>
      <c r="D21" s="336"/>
      <c r="E21" s="335"/>
      <c r="F21" s="336"/>
      <c r="G21" s="335"/>
      <c r="H21" s="336"/>
      <c r="I21" s="335"/>
      <c r="J21" s="337"/>
    </row>
    <row r="22" spans="2:10" ht="15.75" thickBot="1">
      <c r="B22" s="97" t="s">
        <v>32</v>
      </c>
      <c r="C22" s="338">
        <f>SUM(C10:D21)</f>
        <v>2286</v>
      </c>
      <c r="D22" s="339"/>
      <c r="E22" s="338">
        <f>SUM(E10:F21)</f>
        <v>1335</v>
      </c>
      <c r="F22" s="339"/>
      <c r="G22" s="338">
        <f>SUM(G10:H21)</f>
        <v>126</v>
      </c>
      <c r="H22" s="339"/>
      <c r="I22" s="338">
        <f>SUM(I10:J21)</f>
        <v>7</v>
      </c>
      <c r="J22" s="34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&amp;L15.02.2013&amp;CTÜRKİYE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